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PLANEACION 2024 SDO SEMESTRE\PLANES DE ACCION 2024\CORVIVIENDA\"/>
    </mc:Choice>
  </mc:AlternateContent>
  <xr:revisionPtr revIDLastSave="0" documentId="13_ncr:1_{AFA40FBC-76E0-4F39-881B-D9089F6EA236}" xr6:coauthVersionLast="47" xr6:coauthVersionMax="47" xr10:uidLastSave="{00000000-0000-0000-0000-000000000000}"/>
  <bookViews>
    <workbookView xWindow="-120" yWindow="-120" windowWidth="20730" windowHeight="11040" activeTab="3" xr2:uid="{00000000-000D-0000-FFFF-FFFF00000000}"/>
  </bookViews>
  <sheets>
    <sheet name="INSTRUCTIVO" sheetId="2" r:id="rId1"/>
    <sheet name="1. ESTRATÉGICO" sheetId="1" r:id="rId2"/>
    <sheet name="2. GESTIÓN-MIPG" sheetId="5" r:id="rId3"/>
    <sheet name="3. INVERSIÓN" sheetId="7" r:id="rId4"/>
    <sheet name="CONTROL DE CAMBIOS " sheetId="3" r:id="rId5"/>
    <sheet name="ANEXO1" sheetId="4" r:id="rId6"/>
  </sheets>
  <externalReferences>
    <externalReference r:id="rId7"/>
  </externalReferences>
  <definedNames>
    <definedName name="_xlnm._FilterDatabase" localSheetId="1" hidden="1">'1. ESTRATÉGICO'!$A$1:$S$7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7" l="1"/>
  <c r="AN26" i="7"/>
  <c r="AN22" i="7"/>
  <c r="AN14" i="7"/>
  <c r="X14" i="7"/>
  <c r="AJ12" i="7"/>
  <c r="AJ9" i="7"/>
  <c r="X9" i="7"/>
  <c r="AN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Q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rgb="FF000000"/>
            <rFont val="Tahoma"/>
            <family val="2"/>
          </rPr>
          <t xml:space="preserve">VER ANEXO 1
</t>
        </r>
        <r>
          <rPr>
            <sz val="9"/>
            <color rgb="FF000000"/>
            <rFont val="Tahoma"/>
            <family val="2"/>
          </rPr>
          <t xml:space="preserve">
</t>
        </r>
      </text>
    </comment>
    <comment ref="AG8" authorId="1" shapeId="0" xr:uid="{00000000-0006-0000-0300-000003000000}">
      <text>
        <r>
          <rPr>
            <b/>
            <sz val="9"/>
            <color rgb="FF000000"/>
            <rFont val="Tahoma"/>
            <family val="2"/>
          </rPr>
          <t>VER ANEXO 1</t>
        </r>
        <r>
          <rPr>
            <sz val="9"/>
            <color rgb="FF000000"/>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<sst xmlns="http://schemas.openxmlformats.org/spreadsheetml/2006/main" count="630" uniqueCount="425">
  <si>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</si>
  <si>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</si>
  <si>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</si>
  <si>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</si>
  <si>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</si>
  <si>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</si>
  <si>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</si>
  <si>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</si>
  <si>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</si>
  <si>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</si>
  <si>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</si>
  <si>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</si>
  <si>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</si>
  <si>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</si>
  <si>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</si>
  <si>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</si>
  <si>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</si>
  <si>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</si>
  <si>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</si>
  <si>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</si>
  <si>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</si>
  <si>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</si>
  <si>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</si>
  <si>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</si>
  <si>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</si>
  <si>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</si>
  <si>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</si>
  <si>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</si>
  <si>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</si>
  <si>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</si>
  <si>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</si>
  <si>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</si>
  <si>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</si>
  <si>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</si>
  <si>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</si>
  <si>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</si>
  <si>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</si>
  <si>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</si>
  <si>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</si>
  <si>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</si>
  <si>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</si>
  <si>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</si>
  <si>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</si>
  <si>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</si>
  <si>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</si>
  <si>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</si>
  <si>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</si>
  <si>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</si>
  <si>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</si>
  <si>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</si>
  <si>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</si>
  <si>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</si>
  <si>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</si>
  <si>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</si>
  <si>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</si>
  <si>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</si>
  <si>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</si>
  <si>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</si>
  <si>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</si>
  <si>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</si>
  <si>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</si>
  <si>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</si>
  <si>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</si>
  <si>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</si>
  <si>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</si>
  <si>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</si>
  <si>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</si>
  <si>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</si>
  <si>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</si>
  <si>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</si>
  <si>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</si>
  <si>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</si>
  <si>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</si>
  <si>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</si>
  <si>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</si>
  <si>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</si>
  <si>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</si>
  <si>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</si>
  <si>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</si>
  <si>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</si>
  <si>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</si>
  <si>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</si>
  <si>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</si>
  <si>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</si>
  <si>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</si>
  <si>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</si>
  <si>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</si>
  <si>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</si>
  <si>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</si>
  <si>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</si>
  <si>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</si>
  <si>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</si>
  <si>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</si>
  <si>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</si>
  <si>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</si>
  <si>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</si>
  <si>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</si>
  <si>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</si>
  <si>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</si>
  <si>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</si>
  <si>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</si>
  <si>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</si>
  <si>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</si>
  <si>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</si>
  <si>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</si>
  <si>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</si>
  <si>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</si>
  <si>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</si>
  <si>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</si>
  <si>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</si>
  <si>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</si>
  <si>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</si>
  <si>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</si>
  <si>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</si>
  <si>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</si>
  <si>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</si>
  <si>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</si>
  <si>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</si>
  <si>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</si>
  <si>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</si>
  <si>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</si>
  <si>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</si>
  <si>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</si>
  <si>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</si>
  <si>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</si>
  <si>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</si>
  <si>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</si>
  <si>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</si>
  <si>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</si>
  <si>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</si>
  <si>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</si>
  <si>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</si>
  <si>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</si>
  <si>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</si>
  <si>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</si>
  <si>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</si>
  <si>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</si>
  <si>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</si>
  <si>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</si>
  <si>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</si>
  <si>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</si>
  <si>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</si>
  <si>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</si>
  <si>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</si>
  <si>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</si>
  <si>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</si>
  <si>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</si>
  <si>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</si>
  <si>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</si>
  <si>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</si>
  <si>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</si>
  <si>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</si>
  <si>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</si>
  <si>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</si>
  <si>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</si>
  <si>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</si>
  <si>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</si>
  <si>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</si>
  <si>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</si>
  <si>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</si>
  <si>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</si>
  <si>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</si>
  <si>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</si>
  <si>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</si>
  <si>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</si>
  <si>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</si>
  <si>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</si>
  <si>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</si>
  <si>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</si>
  <si>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</si>
  <si>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</si>
  <si>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</si>
  <si>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</si>
  <si>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</si>
  <si>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</si>
  <si>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</si>
  <si>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</si>
  <si>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</si>
  <si>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</si>
  <si>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</si>
  <si>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</si>
  <si>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</si>
  <si>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</si>
  <si>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</si>
  <si>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</si>
  <si>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</si>
  <si>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</si>
  <si>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</si>
  <si>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</si>
  <si>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</si>
  <si>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</si>
  <si>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</si>
  <si>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</si>
  <si>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</si>
  <si>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</si>
  <si>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</si>
  <si>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</si>
  <si>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</si>
  <si>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</si>
  <si>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</si>
  <si>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</si>
  <si>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</si>
  <si>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</si>
  <si>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</si>
  <si>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</si>
  <si>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</si>
  <si>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</si>
  <si>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</si>
  <si>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</si>
  <si>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</si>
  <si>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</si>
  <si>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</si>
  <si>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</si>
  <si>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</si>
  <si>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</si>
  <si>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</si>
  <si>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</si>
  <si>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</si>
  <si>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</si>
  <si>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</si>
  <si>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</si>
  <si>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</si>
  <si>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</si>
  <si>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</si>
  <si>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</si>
  <si>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</si>
  <si>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</si>
  <si>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</si>
  <si>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REPORTE (ENLACE DE SECOP)</t>
  </si>
  <si>
    <t>REPORTE ACTIVIDAD DE PROYECTO
EJECUTADO DE SEPTIEMBRE 1 A DICIEMBRE 31 DE 2024</t>
  </si>
  <si>
    <t>REPORTE PRODUCTO DE  SEPTIEMBRE A 31 DE DICIEMBRE 2024</t>
  </si>
  <si>
    <t>Vida Digna</t>
  </si>
  <si>
    <t>Vivienda Digna y Hábitat</t>
  </si>
  <si>
    <t>Reducir el déficit cuantitativo de vivienda a 6,45%</t>
  </si>
  <si>
    <t>UNIDOS POR UNA VIVIENDA PARA TI</t>
  </si>
  <si>
    <t>Hogares beneficiados con
adquisición de vivienda</t>
  </si>
  <si>
    <t xml:space="preserve">Número de subsidios de vivienda nueva asignados </t>
  </si>
  <si>
    <t>Déficit cuantitativo de vivienda: 26.804 hogares
Fuente: DANE, 2018</t>
  </si>
  <si>
    <t>Beneficiar a diez mil (10.000) hogares con subsidios familiares de adquisición de vivienda de interés social</t>
  </si>
  <si>
    <t>Hogares beneficiados con adquisición de vivienda </t>
  </si>
  <si>
    <t>Reducir el déficit
cualitativo de vivienda
a 22,66%</t>
  </si>
  <si>
    <t>MI CASA AVANZA</t>
  </si>
  <si>
    <t xml:space="preserve">Hogares beneficiados con mejoramiento de vivienda </t>
  </si>
  <si>
    <t xml:space="preserve">Número de subsidios de mejoramiento de vivienda asignados </t>
  </si>
  <si>
    <t>Déficit cualitativo: 73.985 hogares
Fuente: DANE, 2018</t>
  </si>
  <si>
    <t>Beneficiar a doce mil setecientos cincuenta (12.750) hogares con subsidios familiares para mejoramiento de vivienda urbana</t>
  </si>
  <si>
    <t>Hogares beneficiados con mejoramiento de una vivienda  </t>
  </si>
  <si>
    <t>ND</t>
  </si>
  <si>
    <t>MI CASA CON PROPIEDAD</t>
  </si>
  <si>
    <t>Número de predios legalizados o titulados</t>
  </si>
  <si>
    <t xml:space="preserve">Número de predios titulados </t>
  </si>
  <si>
    <t>Déficit de legalización y/o titulación de predios: 11.639 hogares
Fuente: Corvivenda, 2023</t>
  </si>
  <si>
    <t>Titular o legalizar cinco mil (5.000) predios</t>
  </si>
  <si>
    <t>Asistencias técnicas y jurídicas realizadas</t>
  </si>
  <si>
    <t>MI TERRITORIO EN ORDEN</t>
  </si>
  <si>
    <t>Número de Documentos
Técnicos de Soporte - DTS
para la legalización urbanística
elaborados</t>
  </si>
  <si>
    <t xml:space="preserve">Número de documentos elaborados </t>
  </si>
  <si>
    <t>1 DTS elaborado a corte 2023
Fuente: Corvivienda, 2023</t>
  </si>
  <si>
    <t>Elaborar cinco (5)
Documentos Técnicos de Soporte para la solicitud de legalización de 100 hectáreas en los asentamientos humanos priorizados del Distrito</t>
  </si>
  <si>
    <t>Documentos de planeación elaborados</t>
  </si>
  <si>
    <t>Número de sistemas de información de vivienda actualizados</t>
  </si>
  <si>
    <t xml:space="preserve">Número de sistemas de información actualizados </t>
  </si>
  <si>
    <t>1 sistema de información de vivienda creado a corte 2023
Fuente: Corvivienda, 2023</t>
  </si>
  <si>
    <t>Actualizar un (1) sistema de información de vivienda</t>
  </si>
  <si>
    <t>Sistemas de información actualizados</t>
  </si>
  <si>
    <t xml:space="preserve"> Direccionamiento Estratégico y Planeación </t>
  </si>
  <si>
    <t>Política de Planeación institucional
Política de Compras y Contratación Pública .</t>
  </si>
  <si>
    <t>Gestión de vivienda</t>
  </si>
  <si>
    <t>N/A</t>
  </si>
  <si>
    <t xml:space="preserve">Cooperar con la disminución del déficit cuantitativo de vivienda a través de la adquisición de una vivienda nueva en el Distrito de Cartagena a través de la asignación de Subsidios.
</t>
  </si>
  <si>
    <t>Disminuir el deficit cuantitativo de vivienda= No de subsidios adjudicados / No total del deficit cuantitativo habitacional de vivienda</t>
  </si>
  <si>
    <t>Disminuir el deficit cuantitativo de vivienda</t>
  </si>
  <si>
    <t>SEMESTRAL</t>
  </si>
  <si>
    <t>Efectividad</t>
  </si>
  <si>
    <t xml:space="preserve">Plan anual de inversión </t>
  </si>
  <si>
    <t>R1. Posibilidad de pérdida Económica y Reputacional por atrasos en el cronograma y sobrecostos debido a cambios naturales en el entorno global
R2. Posibilidad de pérdida Económica y Reputacional por incumplimiento de especificaciones de obra debido a inadecuada calidad de los materiales</t>
  </si>
  <si>
    <t>R1.
El Director Técnico identifica las posibles desviaciones que generan afectación a los precios a través de una proyección de los costos de la obra por el tiempo de duración.
El Director Técnico establece con claridad las condiciones de uso de los AUI en la obra a través de un documento que contemple dichas condiciones
El Director Técnico identifica los posibles eventos relacionados a sobrecostos a través de comités de seguimiento de obra semanal
R2. 
El Director Técnico verifica las especificaciones técnicas de la obra a través de una lista de chequeo que contemple lo requerido en el anexo técnico del contrato
El Director Técnico exige a la interventoría la identificación de la adecuada calidad de los materiales a través del cumplimiento de sus obligaciones contractuales
 Solicitar a la Direccion Administrativa la contratacion de transporte para la visistas de campo de supervisión a traves de Comunicación Oficial y/o proyecccion de Actividades</t>
  </si>
  <si>
    <t>Gestión de mejoramiento de vivienda</t>
  </si>
  <si>
    <t>Contribuir a la disminución del déficit cualitativo de vivienda a través del mejoramiento de las condiciones de habitabilidad de los hogares del distrito de Cartagena con la prestación de servicios a nuestros grupos de valor en las modalidades de mejoramiento de vivienda que ofrece la entidad.</t>
  </si>
  <si>
    <t>Disminuir el deficit cuanlitativo de vivienda= No de viviendas mejoradas /No total del deficit cualitativo habitacional de vivienda</t>
  </si>
  <si>
    <t>Disminuir el deficit cualitativo de vivienda</t>
  </si>
  <si>
    <t>Posibilidad de pérdida Reputacional por fallas en informes de asignación de subsidios de vivienda de interés social y mejoramiento de vivienda debido a errores en la consolidación de la información</t>
  </si>
  <si>
    <t>El Director Técnico verifica la información de los informes que detallan la asignación de subsidios a través de la realimentación del informe consolidado a los coordinadores de cada proyecto
El Director Técnico asigna un funcionario para la consolidación y generaciión del informe de subsidios a través de cuadros de control con actualización mensual</t>
  </si>
  <si>
    <t xml:space="preserve">Fondo de Vivienda de interés Social y Reforma Urbana Distrital - CORVIVIENDA											</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</si>
  <si>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</si>
  <si>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02-01-01</t>
  </si>
  <si>
    <t>02-01-02</t>
  </si>
  <si>
    <t>02-01-03</t>
  </si>
  <si>
    <t>02-01-04</t>
  </si>
  <si>
    <t>Disminuir el déficit de legalización y/o titulación de predios a 43%</t>
  </si>
  <si>
    <t xml:space="preserve">Aumentar el número de solicitudes de legalización urbanística de barrios </t>
  </si>
  <si>
    <t xml:space="preserve">Actualizar en un 100% el sistema de información de vivienda </t>
  </si>
  <si>
    <t>11.Ciudades y
comunidades
sostenibles
13.Acción climática
urgente</t>
  </si>
  <si>
    <t>APROPIACIÓN INICIAL
(DEC. 1702 18 DIC 2023)
(en pesos)</t>
  </si>
  <si>
    <t>INCORPORACIÓN / REDUCCIÓN
 PRESUPUESTO DE INVERSIÓN
(en pesos)</t>
  </si>
  <si>
    <t xml:space="preserve"> APROPACIÓN DEFINITIVA POR PROYECTO</t>
  </si>
  <si>
    <t xml:space="preserve"> ARMONIZACIÓN PRESUPUESTAL
PREDIS
(DEC. 0962 27 JUN 2024)
(en pesos)</t>
  </si>
  <si>
    <t>Beneficiar a mil (1.000) hogares con subsidios familiares de adquisición de vivienda de interés social</t>
  </si>
  <si>
    <t>Subsidio familiar de vivienda de interés social del Programa "Unidos Por Una Vivienda Para Ti" del Distrito de Cartagena de Indias</t>
  </si>
  <si>
    <t>Contribuir con la disminución del déficit cuantitativo de vivienda a través de la asignación de subsidios familiares de Vivienda de Interés Social para la adquisición de una vivienda nueva o usada en el Distrito de Cartagena de Indias.</t>
  </si>
  <si>
    <t>Asegurar que la oferta satisfaga la demanda de vivienda VIS y VIP de manera adecuada y asequible.</t>
  </si>
  <si>
    <t>Servicio de apoyo financiero para adquisición de vivienda</t>
  </si>
  <si>
    <t xml:space="preserve">Servicios profesionales y de apoyo a la gestión para la ejecución del Programa Unidos por una Vivienda para Ti </t>
  </si>
  <si>
    <t xml:space="preserve">Subsidios distritales complementarios de vivienda </t>
  </si>
  <si>
    <t>ENERO 
2024</t>
  </si>
  <si>
    <t>DICIEMBRE 
2024</t>
  </si>
  <si>
    <t xml:space="preserve">UCG Urbanas
 1, 2, 3, 4, 5, 6, 7, 8, 9, 10, 11, 12, 13, 14 y 15 </t>
  </si>
  <si>
    <t>Verónica Garcia Nieves</t>
  </si>
  <si>
    <t>Insuficiencia de ingresos esperados durante la vigencia 2024- 2027</t>
  </si>
  <si>
    <t>Gestionar recursos distritales, nacionales e internacionales con empresas públicas y privadas para la asignación de subsidios de vivienda nueva.</t>
  </si>
  <si>
    <t>SI</t>
  </si>
  <si>
    <t>Contratación de la prestación de servicios profesionales y de apoyo a la gestión para la administración del programa Vivienda Nueva</t>
  </si>
  <si>
    <t>MAYO 
2024</t>
  </si>
  <si>
    <t>1.2.1.0.00-001-ICLD</t>
  </si>
  <si>
    <t>1.3.3.2.00-93-039 RB IPU 15%  CORVIVIENDA ACUERDO 119 DE 2023</t>
  </si>
  <si>
    <t>2.3.4001.1400.2024130010012</t>
  </si>
  <si>
    <t>Aumento del precio por metro cuadrado de la vivienda</t>
  </si>
  <si>
    <t>Promover la colaboración entre el sector público y privado para incrementar la oferta de viviendas asequibles</t>
  </si>
  <si>
    <t xml:space="preserve">Gestión integral de logística para el desarrollo de la oferta institucional del Programa Unidos por una Vivienda para Ti </t>
  </si>
  <si>
    <t xml:space="preserve">Retraso en la asignación de subsidios de vivienda nueva debido a la falta de cooperación de los actores involucrados. </t>
  </si>
  <si>
    <t>Implementar procedimientos claros y facilitar la coordinación entre todos los actores involucrados para agilizar la asignación de subsidios de vivienda nueva y evitar retrasos.</t>
  </si>
  <si>
    <t>Cambio en la normatividad nacional para la asignación de subsidios de vivienda</t>
  </si>
  <si>
    <t>Diversificar fuentes de financiamiento y fortalecer alianzas estratégicas con el sector privado y organizaciones internacionales.</t>
  </si>
  <si>
    <t>Contratar la administración de recursos de inversión para la Oferta Institucional de Subsidios Distritales Complementarios de Vivienda en el marco del Programa Unidos Por Una Vivienda Para Ti, a través de encargo fiduciario</t>
  </si>
  <si>
    <t>AGOSTO 
2024</t>
  </si>
  <si>
    <t>1.2.2.0.00-039-ICDE
CORVIVIENDA 15% IPU</t>
  </si>
  <si>
    <t xml:space="preserve">Desarrollo de ofertas institucionales para la asignación de subsidios familiares distritales de vivienda </t>
  </si>
  <si>
    <t>Hogares incapaces de alcanzar el cierre financiero para la adquisición de vivienda.</t>
  </si>
  <si>
    <t>Ampliar el valor del subsidio de vivienda nueva para la población en pobreza extrema</t>
  </si>
  <si>
    <t>Beneficiar a tres mil (3.000) hogares con subsidios familiares para mejoramiento de vivienda urbana</t>
  </si>
  <si>
    <t>Mejoramiento de viviendas para la población priorizada del Programa “Mi Casa Avanza” del Distrito de Cartagena de Indias</t>
  </si>
  <si>
    <t>Contribuir a la disminución del déficit cualitativo de vivienda a través de la asignación de subsidios de mejoramiento de vivienda, destinados a superar una o varias de las carencias básicas de la unidad habitacional. Una parte de estos subsidios irá destinada a las comunidades y pueblos étnicos.</t>
  </si>
  <si>
    <t>Mejorar las condiciones de las viviendas de la población vulnerable del Distrito de Cartagena de Indias.</t>
  </si>
  <si>
    <t>Servicio de apoyo financiero para mejoramiento de vivienda</t>
  </si>
  <si>
    <t>Servicios profesionales y de apoyo a la gestión para la ejecución del Programa Mi Casa Avanza</t>
  </si>
  <si>
    <t xml:space="preserve">Subsidios distritales de mejoramiento de vivienda </t>
  </si>
  <si>
    <t xml:space="preserve">UCG Urbanas
 1, 2, 3, 4, 5, 6, 7, 8, 9, 10, 11, 12, 13, 14 y 15 
UCG Rurales
 1, 2, 3, 4, 5, 6, 7, 8, 9, 10, 11, 12, 13, 14 y 15 </t>
  </si>
  <si>
    <t xml:space="preserve">Julio del Castillo Tapia </t>
  </si>
  <si>
    <t>Insuficiencia de ingresos esperados durante la vigencia 2024-2027</t>
  </si>
  <si>
    <t>Gestionar convenios de asociación con entidades publicas y privadas para la ejecución de proyectos de mejoramiento de vivienda conjuntos.</t>
  </si>
  <si>
    <t>Contratación de la prestación de servicios profesionales y de apoyo a la gestión para la administración del programa Mejoramiento de Vivienda</t>
  </si>
  <si>
    <t>ABRIL 
2024</t>
  </si>
  <si>
    <t>1.3.3.2.00-95-039 RB IPU 15%  CORVIVIENDA</t>
  </si>
  <si>
    <t>2.3.4001.1400.2024130010013</t>
  </si>
  <si>
    <t>Demoras en la asignación del subsidio de mejoramiento de vivienda debido a que los potenciales beneficiarios no entregan la documentación requerida a tiempo.</t>
  </si>
  <si>
    <t>Coordinación de las áreas involucradas para recolectar la documentación según los plazos establecidos.</t>
  </si>
  <si>
    <t>Contratar el mejoramiento de vivienda para familias asentadas en el Distrito de Cartagena de Indias</t>
  </si>
  <si>
    <t>Contratar la interventoria para los contratos de obra para mejoramiento de vivievienda a familias asentadas en el Distrito de Cartagena de Indias</t>
  </si>
  <si>
    <t>Gestión integral de logística y transporte terrestre para el desarrollo de la oferta institucional del Programa Mi Casa Avanza</t>
  </si>
  <si>
    <t>Baja participación de empresas calificadas en licitaciones públicas</t>
  </si>
  <si>
    <t>Seguimiento y verificación a las Actividades desarrolladas en las etapas precontractual y contractual</t>
  </si>
  <si>
    <t>Aunar esfuerzos técnicos, administrativos y financieros para la ejecución de obras por asignación de subsidios de mejoramiento de vivienda en la modalidad de saneamiento básico a familias asentadas en el perímetro urbano del distrito de Cartagena de indias.</t>
  </si>
  <si>
    <t>JUNIO 
2024</t>
  </si>
  <si>
    <t>Aunar esfuerzos técnicos, administrativos y financieros para la realización de hasta ciento cincuenta (150) mejoramientos de vivienda en la modalidad de saneamiento básico, en la isla de barú, ubicada en la zona insular del distrito de Cartagena de indias en el marco del programa hogares saludables</t>
  </si>
  <si>
    <t>Deficiencias en la calidad de los mejoramientos realizados.</t>
  </si>
  <si>
    <t>Ejercer supervisión, interventoría y exigir garantías de desempeño y calidad por parte de los contratistas.</t>
  </si>
  <si>
    <t>Aunar esfuerzos técnicos, administrativos y financieros para la realización de mejoramientos de vivienda en modalidad de vivienda prefabricada</t>
  </si>
  <si>
    <t>Diagnóstico, ejecución e interventoría de las obras de mejoramiento de vivienda por asignación de subsidios familiares</t>
  </si>
  <si>
    <t>Aunar esfuerzos técnicos, administrativos y financieros para la ejecución de obras por asignación de subsidios de mejoramiento de vivienda en la modalidad de saneamiento básico a familias asentadas en el perímetro urbano del distrito de cartagena de indias.</t>
  </si>
  <si>
    <t>Incumplimiento de los tiempos estipulados para la ejecución de obras de mejoramiento</t>
  </si>
  <si>
    <t>Establecer un cronograma detallado con hitos específicos y realizar un seguimiento continuo del progreso del proyecto.</t>
  </si>
  <si>
    <t>Contratar las obras de mantenimiento y/o adecuación y/o mejoramiento del parque San Felipe Neri, bien inmueble que se encuentra bajo el cuidado del Fondo de Vivienda de Interes Social y Reforma Urbana Distrital</t>
  </si>
  <si>
    <t>Titular o legalizar dos mil (2.000) predios</t>
  </si>
  <si>
    <t>Titulación de Predios para la población priorizada del Programa “Mi Casa con Propiedad” del Distrito de Cartagena de Indias</t>
  </si>
  <si>
    <t xml:space="preserve"> Disminuir el déficit de legalización y/o titulación de predios, mediante la obtención de títulos de propiedad en el Distrito de Cartagena de Indias.</t>
  </si>
  <si>
    <t>Reducir el déficit de legalización y/o titulación de predios en el Distrito de Cartagena de Indias.</t>
  </si>
  <si>
    <t>Servicio de asistencia técnica y jurídica en saneamiento y titulación de predios</t>
  </si>
  <si>
    <t>Servicios profesionales y de apoyo a la gestión para la asistencia técnica y jurídica del Programa Mi Casa con Propiedad</t>
  </si>
  <si>
    <t xml:space="preserve">Predios titulados </t>
  </si>
  <si>
    <t xml:space="preserve">UCG Urbanas
 1, 2, 3, 4, 5, 6, 7, 8, 9, 10, 11, 12, 13, 
14 y 15 </t>
  </si>
  <si>
    <t>Jairo Beleño Bellio</t>
  </si>
  <si>
    <t>Contratación de la prestación de servicios profesionales y de apoyo a la gestión para la asistencia técnica y jurídica en el marco del proyecto de titulación y/o legalización de predios</t>
  </si>
  <si>
    <t>2.3.4001.1400.2024130010014</t>
  </si>
  <si>
    <t>Gestión integral de logística y transporte terrestre para el desarrollo de la oferta institucional del Programa Mi Casa con Propiedad</t>
  </si>
  <si>
    <t>Retraso en el registro y entrega de títulos de propiedad radicados en la ORIP</t>
  </si>
  <si>
    <t>Surtir el convenio establecido entre Corvivienda y la ORIP para la agilización de trámites.</t>
  </si>
  <si>
    <t>Modificación de la información verídica de los terrenos y perjuicio para las personas que poseen la propiedad de estos.</t>
  </si>
  <si>
    <t>Verificación y actualización de la información catastral, con la participación activa de los poseedores y una supervisión directa del trabajo en campo.</t>
  </si>
  <si>
    <t>Aunar esfuerzos técnicos, administrativos y financieros para el acompañamiento, sensibilizacion y entrega de titulos de propiedad en el marco del proyecto "titulacion y/o legalizacion de predios para la poblacion beneficiada del programa "mi casa a lo legal" del fondo de vivienda de interes social y reforma urbana del distrito de cartagena".</t>
  </si>
  <si>
    <t>Cancelación de pagos de facturas por gastos notariales, oficina de registro de instrumentos públicos, gobernación, valorización e impuesto predial</t>
  </si>
  <si>
    <t>Errores en los trámites de titulación de predios</t>
  </si>
  <si>
    <t>Contratación de personal idóneo para los procedimientos.</t>
  </si>
  <si>
    <t>Elaborar un (1)
Documento Técnico de Soporte para la solicitud de legalización de hectáreas en el asentamiento humano priorizado del Distrito</t>
  </si>
  <si>
    <t xml:space="preserve">Desarrollo del Programa "Mi Territorio en Orden" para el mejoramiento del hábitat en el Distrito de Cartagena de Indias </t>
  </si>
  <si>
    <t>Elaborar estudios y documentos técnicos del sector vivienda que servirán como insumos fundamentales para la estructuración de planes y proyectos destinados al mejoramiento del hábitat y el ordenamiento del territorio en el Distrito de Cartagena.</t>
  </si>
  <si>
    <t>Realizar solicitud de legalización urbanística de barrios informales.</t>
  </si>
  <si>
    <t>Documentos de planeación</t>
  </si>
  <si>
    <t>Servicios profesionales y de apoyo a la gestión para la ejecución del Programa Mi Territorio en Orden - Legalización Urbanística de Barrios</t>
  </si>
  <si>
    <t xml:space="preserve">Documento Técnico de Soporte elaborado </t>
  </si>
  <si>
    <t>UCG Urbano
11</t>
  </si>
  <si>
    <t>Cambios en la normatividad nacional y local en lo referente a estudios técnicos para el ordenamiento territorial</t>
  </si>
  <si>
    <t>Subsanación y aplicación de nueva normatividad.</t>
  </si>
  <si>
    <t>Contratación de la prestación de servicios profesionales y de apoyo a la gestión para la administración del programa Reforma Urbana para legalización urbanistica de barrios</t>
  </si>
  <si>
    <t>2.3.4001.1400.2024130010017</t>
  </si>
  <si>
    <t>Gestión integral de logística y transporte terrestre para el desarrollo de la oferta institucional del Programa Mi Territorio en Orden</t>
  </si>
  <si>
    <t>Demoras de la Secretaría de Planeación Distrital en la priorización de barrios que han solicitado iniciación de proceso de Legalización Urbanística.</t>
  </si>
  <si>
    <t>Coordinación de las áreas involucradas para priorizar los barrios no regularizados los plazos establecidos.</t>
  </si>
  <si>
    <t>Contratación de la prestación de servicios profesionales y de apoyo a la gestión para la administración del programa de Reforma Urbana - Observatorio de Vivienda</t>
  </si>
  <si>
    <t>Actualizar sistemas de información con avance en tiempo real del sector vivienda.</t>
  </si>
  <si>
    <t xml:space="preserve"> Servicios de información actualizados</t>
  </si>
  <si>
    <t>Servicios profesionales y de apoyo a la gestión para la ejecución del Programa Mi Territorio en Orden - Observatorio de Vivienda</t>
  </si>
  <si>
    <t>Sistema de información del sector vivienda atualizado</t>
  </si>
  <si>
    <t>NO logro de la firma del acta de conocimiento y aceptación del plano de loteo y del proceso de legalización al menos por el cincuenta y uno por ciento (51%) de los propietarios, poseedores u ocupantes de los predios o inmuebles incluidos en la legalización.</t>
  </si>
  <si>
    <t>Cumplir a cabalidad la metodología diseñada para cada uno de los despliegues territoriales programados, hacer las subsanaciones que haya lugar, e informar a la comunidad de los beneficios que trae la adopción de la legalización urbanística.</t>
  </si>
  <si>
    <t>Contratar la realización de labores topograficas como insumo previo para el procedimiento de legalización urbanística de los sectores priorizados de la ciudad de Cartagena en el marco del programa "Mi territorio en orden"</t>
  </si>
  <si>
    <t>Software de información a la medida de las necesidades de la entidad</t>
  </si>
  <si>
    <t xml:space="preserve">Información primaria y secundaria suministrada y capturada deficientemente. </t>
  </si>
  <si>
    <t>Seguimiento y verificación de la correcta recolección de los datos con las áreas encargadas.</t>
  </si>
  <si>
    <t>Contratación de la prestación de servicios profesionales y de apoyo a la gestión para la administración del programa "Mi territorio en orden"</t>
  </si>
  <si>
    <t>Contratación de equipo técnico y jurídico no especializado.</t>
  </si>
  <si>
    <t>Ejercer supervisión y verificación permanente de calidad del trabajo realizado por el personal a cargo de los DTS.</t>
  </si>
  <si>
    <t>Dependencia del personal especializado</t>
  </si>
  <si>
    <t>Documentar exhaustivamente el sistema y capacitar a múltiples funcionarios.</t>
  </si>
  <si>
    <t>REPORTE ACTIVIDAD DE PROYECTO
EJECUTADO DE JUNIO 1 A AGOSTO 31 DE 2024</t>
  </si>
  <si>
    <t>REPORTE PRODUCTO DE ENERO A 31 DE MARZO DE 2024</t>
  </si>
  <si>
    <t>REPORTE PRODUCTO DE ABRIL A 31 DE MAYO DE 2024</t>
  </si>
  <si>
    <t>REPORTE PRODUCTO DE JUNIO A 31 DE AGOSTO DE 2024</t>
  </si>
  <si>
    <t xml:space="preserve">No se ha contratado a la fecha </t>
  </si>
  <si>
    <t>https://community.secop.gov.co/Public/Tendering/OpportunityDetail/Index?noticeUID=CO1.NTC.6230071</t>
  </si>
  <si>
    <t>https://community.secop.gov.co/Public/Tendering/OpportunityDetail/Index?noticeUID=CO1.NTC.6528908&amp;isFromPublicArea=True&amp;isModal=False</t>
  </si>
  <si>
    <t>https://corvivienda-my.sharepoint.com/:b:/g/personal/gestion_proyectos_corvivienda_gov_co/EUkk-0euFjNCjVpiIeZv1-4B0Nv7ZEIGV5EHpNsUB7Yddw?e=w3WpmS</t>
  </si>
  <si>
    <t>https://corvivienda-my.sharepoint.com/:b:/g/personal/gestion_proyectos_corvivienda_gov_co/EdhVqxRMeo9Eoy-gfSx6G3cBWEUO4G1OcTPFbb5oIMX5-A?e=zJuM30</t>
  </si>
  <si>
    <t>https://corvivienda-my.sharepoint.com/:b:/g/personal/gestion_proyectos_corvivienda_gov_co/EcLyHbOh2-NPhTPKaHTfz_4BdvcqrFwHM6W2wYPyBO2-OQ?e=BKriY6</t>
  </si>
  <si>
    <t>https://corvivienda-my.sharepoint.com/:b:/g/personal/gestion_proyectos_corvivienda_gov_co/EW1CJPE6SK1DkzH69cKrv5oBOjptIVbG_6jCtDYthFxw6g?e=uMlje3</t>
  </si>
  <si>
    <t>https://community.secop.gov.co/Public/Tendering/OpportunityDetail/Index?noticeUID=CO1.NTC.6438123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</si>
</sst>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dd/mm/yyyy;@"/>
    <numFmt numFmtId="167" formatCode="&quot;$&quot;#,##0"/>
    <numFmt numFmtId="168" formatCode="&quot;$&quot;#,##0.00"/>
    <numFmt numFmtId="171" formatCode="dd\-mm\-yy;@"/>
  </numFmts>
  <fonts count="48"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b/>
      <sz val="9"/>
      <color rgb="FF000000"/>
      <name val="Tahoma"/>
      <family val="2"/>
    </font>
    <font>
      <sz val="9"/>
      <color rgb="FF000000"/>
      <name val="Tahoma"/>
      <family val="2"/>
    </font>
    <font>
      <sz val="14"/>
      <name val="Arial"/>
      <family val="2"/>
    </font>
    <font>
      <sz val="14"/>
      <color theme="1"/>
      <name val="Arial"/>
      <family val="2"/>
    </font>
    <font>
      <u/>
      <sz val="11"/>
      <color theme="10"/>
      <name val="Aptos Narrow"/>
      <family val="2"/>
      <scheme val="minor"/>
    </font>
  </fonts>
  <fills count="4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7FFEB"/>
        <bgColor indexed="64"/>
      </patternFill>
    </fill>
    <fill>
      <patternFill patternType="solid">
        <fgColor rgb="FFEAF1F8"/>
        <bgColor indexed="64"/>
      </patternFill>
    </fill>
    <fill>
      <patternFill patternType="solid">
        <fgColor rgb="FFF7FFF4"/>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7" fillId="0" borderId="0" applyNumberFormat="0" applyFill="0" applyBorder="0" applyAlignment="0" applyProtection="0"/>
  </cellStyleXfs>
  <cellXfs count="31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5" fillId="38" borderId="1" xfId="0" applyFont="1" applyFill="1" applyBorder="1" applyAlignment="1">
      <alignment horizontal="center" vertical="center" wrapText="1"/>
    </xf>
    <xf numFmtId="0" fontId="19" fillId="38"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28" xfId="1" applyFont="1" applyFill="1" applyBorder="1" applyAlignment="1">
      <alignment horizontal="left" vertical="center"/>
    </xf>
    <xf numFmtId="0" fontId="15" fillId="2" borderId="28" xfId="0" applyFont="1" applyFill="1" applyBorder="1" applyAlignment="1">
      <alignment vertical="center" wrapText="1"/>
    </xf>
    <xf numFmtId="0" fontId="6" fillId="39" borderId="28" xfId="0" applyFont="1" applyFill="1" applyBorder="1" applyAlignment="1">
      <alignment horizontal="center" vertical="center" wrapText="1"/>
    </xf>
    <xf numFmtId="0" fontId="5" fillId="39" borderId="28" xfId="0" applyFont="1" applyFill="1" applyBorder="1" applyAlignment="1">
      <alignment horizontal="center" vertical="center" wrapText="1"/>
    </xf>
    <xf numFmtId="0" fontId="19" fillId="39" borderId="28" xfId="0" applyFont="1" applyFill="1" applyBorder="1" applyAlignment="1">
      <alignment horizontal="center" vertical="center" wrapText="1"/>
    </xf>
    <xf numFmtId="0" fontId="5" fillId="40"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41" borderId="28"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6" fillId="2" borderId="1" xfId="0" applyNumberFormat="1" applyFont="1" applyFill="1" applyBorder="1" applyAlignment="1">
      <alignment horizontal="center" vertical="center" wrapText="1"/>
    </xf>
    <xf numFmtId="0" fontId="46" fillId="2" borderId="1" xfId="0" applyFont="1" applyFill="1" applyBorder="1" applyAlignment="1">
      <alignment horizontal="center" vertical="center"/>
    </xf>
    <xf numFmtId="0" fontId="46" fillId="2" borderId="1" xfId="0" applyFont="1" applyFill="1" applyBorder="1" applyAlignment="1">
      <alignment horizontal="center" vertical="center" wrapText="1"/>
    </xf>
    <xf numFmtId="1" fontId="46" fillId="2" borderId="27" xfId="0" applyNumberFormat="1" applyFont="1" applyFill="1" applyBorder="1" applyAlignment="1">
      <alignment horizontal="center" vertical="center"/>
    </xf>
    <xf numFmtId="0" fontId="45" fillId="2" borderId="1" xfId="0" applyFont="1" applyFill="1" applyBorder="1" applyAlignment="1">
      <alignment horizontal="center" vertical="center" wrapText="1"/>
    </xf>
    <xf numFmtId="10" fontId="46" fillId="2" borderId="1" xfId="303" applyNumberFormat="1" applyFont="1" applyFill="1" applyBorder="1" applyAlignment="1">
      <alignment horizontal="center" vertical="center" wrapText="1"/>
    </xf>
    <xf numFmtId="1" fontId="46" fillId="2" borderId="1" xfId="0" applyNumberFormat="1" applyFont="1" applyFill="1" applyBorder="1" applyAlignment="1">
      <alignment horizontal="center" vertical="center"/>
    </xf>
    <xf numFmtId="49" fontId="46" fillId="2" borderId="1" xfId="0" applyNumberFormat="1" applyFont="1" applyFill="1" applyBorder="1" applyAlignment="1">
      <alignment horizontal="center" vertical="center"/>
    </xf>
    <xf numFmtId="0" fontId="46" fillId="0" borderId="1" xfId="0" applyFont="1" applyBorder="1" applyAlignment="1">
      <alignment horizontal="center" vertical="center" wrapText="1"/>
    </xf>
    <xf numFmtId="0" fontId="46" fillId="0" borderId="1" xfId="0" applyFont="1" applyBorder="1" applyAlignment="1">
      <alignment horizontal="center" vertical="center"/>
    </xf>
    <xf numFmtId="0" fontId="46" fillId="0" borderId="1" xfId="0" applyFont="1" applyBorder="1" applyAlignment="1">
      <alignment vertical="center" wrapText="1"/>
    </xf>
    <xf numFmtId="0" fontId="17" fillId="0" borderId="1" xfId="0" applyFont="1" applyBorder="1" applyAlignment="1">
      <alignment vertical="center" wrapText="1"/>
    </xf>
    <xf numFmtId="0" fontId="46" fillId="0" borderId="7" xfId="0" applyFont="1" applyBorder="1" applyAlignment="1">
      <alignment horizontal="center" vertical="center"/>
    </xf>
    <xf numFmtId="0" fontId="46" fillId="0" borderId="36" xfId="0" applyFont="1" applyBorder="1" applyAlignment="1">
      <alignment horizontal="center" vertical="center"/>
    </xf>
    <xf numFmtId="0" fontId="8" fillId="0" borderId="0" xfId="0" applyFont="1"/>
    <xf numFmtId="0" fontId="46" fillId="0" borderId="7" xfId="0" applyFont="1" applyBorder="1" applyAlignment="1">
      <alignment horizontal="justify" vertical="center" wrapText="1"/>
    </xf>
    <xf numFmtId="0" fontId="46" fillId="0" borderId="30" xfId="0" applyFont="1" applyBorder="1" applyAlignment="1">
      <alignment horizontal="justify" vertical="center" wrapText="1"/>
    </xf>
    <xf numFmtId="0" fontId="46" fillId="0" borderId="7" xfId="0" applyFont="1" applyBorder="1" applyAlignment="1">
      <alignment horizontal="center" vertical="center" wrapText="1"/>
    </xf>
    <xf numFmtId="0" fontId="46" fillId="0" borderId="1" xfId="0" applyFont="1" applyBorder="1" applyAlignment="1">
      <alignment horizontal="justify" vertical="center" wrapText="1"/>
    </xf>
    <xf numFmtId="0" fontId="46" fillId="0" borderId="0" xfId="0" applyFont="1" applyAlignment="1">
      <alignment horizontal="justify" vertical="center" wrapText="1"/>
    </xf>
    <xf numFmtId="0" fontId="46" fillId="0" borderId="36" xfId="0" applyFont="1" applyBorder="1" applyAlignment="1">
      <alignment horizontal="justify" vertical="center" wrapText="1"/>
    </xf>
    <xf numFmtId="167" fontId="46" fillId="0" borderId="36" xfId="0" applyNumberFormat="1" applyFont="1" applyBorder="1" applyAlignment="1">
      <alignment horizontal="center" vertical="center"/>
    </xf>
    <xf numFmtId="0" fontId="46" fillId="0" borderId="36" xfId="0" applyFont="1" applyBorder="1" applyAlignment="1">
      <alignment horizontal="center" vertical="center" wrapText="1"/>
    </xf>
    <xf numFmtId="0" fontId="45" fillId="2" borderId="39" xfId="0" applyFont="1" applyFill="1" applyBorder="1" applyAlignment="1">
      <alignment horizontal="center" vertical="center" wrapText="1"/>
    </xf>
    <xf numFmtId="0" fontId="46" fillId="0" borderId="39" xfId="0" applyFont="1" applyBorder="1" applyAlignment="1">
      <alignment horizontal="justify" vertical="center" wrapText="1"/>
    </xf>
    <xf numFmtId="0" fontId="45" fillId="2" borderId="7" xfId="0" applyFont="1" applyFill="1" applyBorder="1" applyAlignment="1">
      <alignment horizontal="center" vertical="center" wrapText="1"/>
    </xf>
    <xf numFmtId="0" fontId="46" fillId="0" borderId="7" xfId="0" applyFont="1" applyBorder="1" applyAlignment="1">
      <alignment vertical="top" wrapText="1"/>
    </xf>
    <xf numFmtId="167" fontId="46" fillId="0" borderId="7" xfId="0" applyNumberFormat="1" applyFont="1" applyBorder="1" applyAlignment="1">
      <alignment horizontal="center" vertical="center"/>
    </xf>
    <xf numFmtId="167" fontId="46" fillId="0" borderId="1" xfId="0" applyNumberFormat="1" applyFont="1" applyBorder="1" applyAlignment="1">
      <alignment horizontal="center" vertical="center"/>
    </xf>
    <xf numFmtId="0" fontId="46" fillId="0" borderId="36" xfId="0" applyFont="1" applyBorder="1" applyAlignment="1">
      <alignment vertical="center" wrapText="1"/>
    </xf>
    <xf numFmtId="0" fontId="46" fillId="0" borderId="39" xfId="0" applyFont="1" applyBorder="1" applyAlignment="1">
      <alignment horizontal="center" vertical="center" wrapText="1"/>
    </xf>
    <xf numFmtId="0" fontId="46" fillId="0" borderId="7" xfId="0" applyFont="1" applyBorder="1" applyAlignment="1">
      <alignment horizontal="left" vertical="center" wrapText="1"/>
    </xf>
    <xf numFmtId="0" fontId="46" fillId="0" borderId="1" xfId="0" applyFont="1" applyBorder="1" applyAlignment="1">
      <alignment horizontal="left" vertical="center" wrapText="1"/>
    </xf>
    <xf numFmtId="0" fontId="19" fillId="38" borderId="52" xfId="0" applyFont="1" applyFill="1" applyBorder="1" applyAlignment="1">
      <alignment horizontal="center" vertical="center" wrapText="1"/>
    </xf>
    <xf numFmtId="0" fontId="47" fillId="0" borderId="1" xfId="304" applyBorder="1" applyAlignment="1">
      <alignment horizontal="center" vertical="center" wrapText="1"/>
    </xf>
    <xf numFmtId="0" fontId="47" fillId="0" borderId="34" xfId="304" applyBorder="1" applyAlignment="1">
      <alignment horizontal="center" vertical="center" wrapText="1"/>
    </xf>
    <xf numFmtId="0" fontId="47" fillId="0" borderId="7" xfId="304" applyBorder="1" applyAlignment="1">
      <alignment horizontal="center" vertical="center" wrapText="1"/>
    </xf>
    <xf numFmtId="0" fontId="47" fillId="0" borderId="0" xfId="304" applyAlignment="1">
      <alignment horizontal="center"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4" fillId="2" borderId="1" xfId="0" applyFont="1" applyFill="1" applyBorder="1" applyAlignment="1">
      <alignment horizontal="center" vertical="center" wrapText="1"/>
    </xf>
    <xf numFmtId="0" fontId="20" fillId="2" borderId="28" xfId="0" applyFont="1" applyFill="1" applyBorder="1" applyAlignment="1">
      <alignment horizontal="left"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5" fillId="2" borderId="30" xfId="0" applyFont="1" applyFill="1" applyBorder="1" applyAlignment="1">
      <alignment horizontal="center" vertical="center" wrapText="1"/>
    </xf>
    <xf numFmtId="0" fontId="45" fillId="2" borderId="33" xfId="0" applyFont="1" applyFill="1" applyBorder="1" applyAlignment="1">
      <alignment horizontal="center" vertical="center" wrapText="1"/>
    </xf>
    <xf numFmtId="0" fontId="45" fillId="2" borderId="38" xfId="0" applyFont="1" applyFill="1" applyBorder="1" applyAlignment="1">
      <alignment horizontal="center" vertical="center" wrapText="1"/>
    </xf>
    <xf numFmtId="0" fontId="47" fillId="0" borderId="30" xfId="304" applyBorder="1" applyAlignment="1">
      <alignment horizontal="center" vertical="center" wrapText="1"/>
    </xf>
    <xf numFmtId="0" fontId="46" fillId="0" borderId="34" xfId="0" applyFont="1" applyBorder="1" applyAlignment="1">
      <alignment horizontal="center" vertical="center" wrapText="1"/>
    </xf>
    <xf numFmtId="0" fontId="47" fillId="0" borderId="36" xfId="304" applyBorder="1" applyAlignment="1">
      <alignment horizontal="center" vertical="center" wrapText="1"/>
    </xf>
    <xf numFmtId="0" fontId="46" fillId="0" borderId="38"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33" xfId="0" applyFont="1" applyBorder="1" applyAlignment="1">
      <alignment horizontal="center" vertical="center" wrapText="1"/>
    </xf>
    <xf numFmtId="3" fontId="46" fillId="0" borderId="30" xfId="0" applyNumberFormat="1" applyFont="1" applyBorder="1" applyAlignment="1">
      <alignment horizontal="center" vertical="center"/>
    </xf>
    <xf numFmtId="3" fontId="46" fillId="0" borderId="33" xfId="0" applyNumberFormat="1" applyFont="1" applyBorder="1" applyAlignment="1">
      <alignment horizontal="center" vertical="center"/>
    </xf>
    <xf numFmtId="3" fontId="46" fillId="0" borderId="38" xfId="0" applyNumberFormat="1" applyFont="1" applyBorder="1" applyAlignment="1">
      <alignment horizontal="center" vertical="center"/>
    </xf>
    <xf numFmtId="0" fontId="46" fillId="0" borderId="1" xfId="0" applyFont="1" applyBorder="1" applyAlignment="1">
      <alignment horizontal="center" vertical="center"/>
    </xf>
    <xf numFmtId="0" fontId="46" fillId="0" borderId="39" xfId="0" applyFont="1" applyBorder="1" applyAlignment="1">
      <alignment horizontal="center" vertical="center"/>
    </xf>
    <xf numFmtId="0" fontId="46" fillId="0" borderId="1" xfId="0" applyFont="1" applyBorder="1" applyAlignment="1">
      <alignment horizontal="center" vertical="center" wrapText="1"/>
    </xf>
    <xf numFmtId="3" fontId="46" fillId="0" borderId="7" xfId="0" applyNumberFormat="1" applyFont="1" applyBorder="1" applyAlignment="1">
      <alignment horizontal="center" vertical="center"/>
    </xf>
    <xf numFmtId="3" fontId="46" fillId="0" borderId="1" xfId="0" applyNumberFormat="1" applyFont="1" applyBorder="1" applyAlignment="1">
      <alignment horizontal="center" vertical="center"/>
    </xf>
    <xf numFmtId="3" fontId="46" fillId="0" borderId="39" xfId="0" applyNumberFormat="1" applyFont="1" applyBorder="1" applyAlignment="1">
      <alignment horizontal="center" vertical="center"/>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0" borderId="39" xfId="0" applyFont="1" applyBorder="1" applyAlignment="1">
      <alignment horizontal="center" vertical="center"/>
    </xf>
    <xf numFmtId="0" fontId="46" fillId="0" borderId="7" xfId="0" applyFont="1" applyBorder="1" applyAlignment="1">
      <alignment horizontal="center" vertical="center"/>
    </xf>
    <xf numFmtId="0" fontId="8" fillId="0" borderId="7" xfId="0" applyFont="1" applyBorder="1" applyAlignment="1">
      <alignment horizontal="center" vertical="center"/>
    </xf>
    <xf numFmtId="168" fontId="46" fillId="0" borderId="30" xfId="0" applyNumberFormat="1" applyFont="1" applyBorder="1" applyAlignment="1">
      <alignment horizontal="center" vertical="center"/>
    </xf>
    <xf numFmtId="168" fontId="46" fillId="0" borderId="33" xfId="0" applyNumberFormat="1" applyFont="1" applyBorder="1" applyAlignment="1">
      <alignment horizontal="center" vertical="center"/>
    </xf>
    <xf numFmtId="168" fontId="46" fillId="0" borderId="38" xfId="0" applyNumberFormat="1" applyFont="1" applyBorder="1" applyAlignment="1">
      <alignment horizontal="center" vertical="center"/>
    </xf>
    <xf numFmtId="0" fontId="5" fillId="40" borderId="46" xfId="0" applyFont="1" applyFill="1" applyBorder="1" applyAlignment="1">
      <alignment horizontal="center" vertical="center" wrapText="1"/>
    </xf>
    <xf numFmtId="0" fontId="5" fillId="40" borderId="47" xfId="0" applyFont="1" applyFill="1" applyBorder="1" applyAlignment="1">
      <alignment horizontal="center" vertical="center" wrapText="1"/>
    </xf>
    <xf numFmtId="0" fontId="5" fillId="40" borderId="48" xfId="0" applyFont="1" applyFill="1" applyBorder="1" applyAlignment="1">
      <alignment horizontal="center" vertical="center" wrapText="1"/>
    </xf>
    <xf numFmtId="0" fontId="5" fillId="40" borderId="49" xfId="0" applyFont="1" applyFill="1" applyBorder="1" applyAlignment="1">
      <alignment horizontal="center" vertical="center" wrapText="1"/>
    </xf>
    <xf numFmtId="0" fontId="5" fillId="40" borderId="50" xfId="0" applyFont="1" applyFill="1" applyBorder="1" applyAlignment="1">
      <alignment horizontal="center" vertical="center" wrapText="1"/>
    </xf>
    <xf numFmtId="0" fontId="5" fillId="40" borderId="51" xfId="0" applyFont="1" applyFill="1" applyBorder="1" applyAlignment="1">
      <alignment horizontal="center" vertical="center" wrapText="1"/>
    </xf>
    <xf numFmtId="0" fontId="46" fillId="41" borderId="7" xfId="0" applyFont="1" applyFill="1" applyBorder="1" applyAlignment="1">
      <alignment horizontal="center" vertical="center" wrapText="1"/>
    </xf>
    <xf numFmtId="0" fontId="46" fillId="41" borderId="1" xfId="0" applyFont="1" applyFill="1" applyBorder="1" applyAlignment="1">
      <alignment horizontal="center" vertical="center" wrapText="1"/>
    </xf>
    <xf numFmtId="0" fontId="46" fillId="41" borderId="36" xfId="0" applyFont="1" applyFill="1" applyBorder="1" applyAlignment="1">
      <alignment horizontal="center" vertical="center" wrapText="1"/>
    </xf>
    <xf numFmtId="0" fontId="46" fillId="41" borderId="38" xfId="0" applyFont="1" applyFill="1" applyBorder="1" applyAlignment="1">
      <alignment horizontal="center" vertical="center" wrapText="1"/>
    </xf>
    <xf numFmtId="0" fontId="46" fillId="41" borderId="30" xfId="0" applyFont="1" applyFill="1" applyBorder="1" applyAlignment="1">
      <alignment horizontal="center" vertical="center" wrapText="1"/>
    </xf>
    <xf numFmtId="0" fontId="46" fillId="41" borderId="33" xfId="0" applyFont="1" applyFill="1" applyBorder="1" applyAlignment="1">
      <alignment horizontal="center" vertical="center" wrapText="1"/>
    </xf>
    <xf numFmtId="168" fontId="46" fillId="41" borderId="7" xfId="0" applyNumberFormat="1" applyFont="1" applyFill="1" applyBorder="1" applyAlignment="1">
      <alignment horizontal="center" vertical="center"/>
    </xf>
    <xf numFmtId="168" fontId="46" fillId="41" borderId="1" xfId="0" applyNumberFormat="1" applyFont="1" applyFill="1" applyBorder="1" applyAlignment="1">
      <alignment horizontal="center" vertical="center"/>
    </xf>
    <xf numFmtId="168" fontId="46" fillId="41" borderId="39" xfId="0" applyNumberFormat="1" applyFont="1" applyFill="1" applyBorder="1" applyAlignment="1">
      <alignment horizontal="center" vertical="center"/>
    </xf>
    <xf numFmtId="0" fontId="46" fillId="41" borderId="7" xfId="0" applyFont="1" applyFill="1" applyBorder="1" applyAlignment="1">
      <alignment horizontal="center" vertical="center"/>
    </xf>
    <xf numFmtId="0" fontId="46" fillId="41" borderId="1" xfId="0" applyFont="1" applyFill="1" applyBorder="1" applyAlignment="1">
      <alignment horizontal="center" vertical="center"/>
    </xf>
    <xf numFmtId="0" fontId="46" fillId="41" borderId="39" xfId="0" applyFont="1" applyFill="1" applyBorder="1" applyAlignment="1">
      <alignment horizontal="center" vertical="center"/>
    </xf>
    <xf numFmtId="0" fontId="46" fillId="0" borderId="39" xfId="0" applyFont="1" applyBorder="1" applyAlignment="1">
      <alignment horizontal="center" vertical="center" wrapText="1"/>
    </xf>
    <xf numFmtId="0" fontId="46" fillId="0" borderId="36" xfId="0" applyFont="1" applyBorder="1" applyAlignment="1">
      <alignment horizontal="center" vertical="center"/>
    </xf>
    <xf numFmtId="0" fontId="46" fillId="0" borderId="33" xfId="0" applyFont="1" applyBorder="1" applyAlignment="1">
      <alignment horizontal="center" vertical="center"/>
    </xf>
    <xf numFmtId="0" fontId="46" fillId="0" borderId="38" xfId="0" applyFont="1" applyBorder="1" applyAlignment="1">
      <alignment horizontal="center" vertical="center"/>
    </xf>
    <xf numFmtId="0" fontId="46" fillId="0" borderId="30" xfId="0" applyFont="1" applyBorder="1" applyAlignment="1">
      <alignment horizontal="center" vertical="center" wrapText="1"/>
    </xf>
    <xf numFmtId="0" fontId="46" fillId="0" borderId="30" xfId="0" applyFont="1" applyBorder="1" applyAlignment="1">
      <alignment horizontal="center" vertical="center"/>
    </xf>
    <xf numFmtId="0" fontId="46" fillId="0" borderId="34" xfId="0" applyFont="1" applyBorder="1" applyAlignment="1">
      <alignment horizontal="center" vertical="center"/>
    </xf>
    <xf numFmtId="0" fontId="46" fillId="0" borderId="7" xfId="0" applyFont="1" applyBorder="1" applyAlignment="1">
      <alignment horizontal="center" vertical="center" wrapText="1"/>
    </xf>
    <xf numFmtId="167" fontId="46" fillId="0" borderId="7" xfId="0" applyNumberFormat="1" applyFont="1" applyBorder="1" applyAlignment="1">
      <alignment horizontal="center" vertical="center"/>
    </xf>
    <xf numFmtId="167" fontId="46" fillId="0" borderId="1" xfId="0" applyNumberFormat="1" applyFont="1" applyBorder="1" applyAlignment="1">
      <alignment horizontal="center" vertical="center"/>
    </xf>
    <xf numFmtId="167" fontId="46" fillId="0" borderId="39" xfId="0" applyNumberFormat="1" applyFont="1" applyBorder="1" applyAlignment="1">
      <alignment horizontal="center" vertical="center"/>
    </xf>
    <xf numFmtId="0" fontId="46" fillId="0" borderId="8" xfId="0" applyFont="1" applyBorder="1" applyAlignment="1">
      <alignment horizontal="center" vertical="center"/>
    </xf>
    <xf numFmtId="0" fontId="46" fillId="0" borderId="10" xfId="0" applyFont="1" applyBorder="1" applyAlignment="1">
      <alignment horizontal="center" vertical="center"/>
    </xf>
    <xf numFmtId="0" fontId="46" fillId="0" borderId="43" xfId="0" applyFont="1" applyBorder="1" applyAlignment="1">
      <alignment horizontal="center" vertical="center"/>
    </xf>
    <xf numFmtId="171" fontId="46" fillId="2" borderId="1" xfId="0" applyNumberFormat="1" applyFont="1" applyFill="1" applyBorder="1" applyAlignment="1">
      <alignment horizontal="center" vertical="center"/>
    </xf>
    <xf numFmtId="171" fontId="46" fillId="2" borderId="39" xfId="0" applyNumberFormat="1" applyFont="1" applyFill="1" applyBorder="1" applyAlignment="1">
      <alignment horizontal="center" vertical="center"/>
    </xf>
    <xf numFmtId="0" fontId="45" fillId="2" borderId="1" xfId="0" applyFont="1" applyFill="1" applyBorder="1" applyAlignment="1">
      <alignment horizontal="center" vertical="center" wrapText="1"/>
    </xf>
    <xf numFmtId="0" fontId="45" fillId="2" borderId="39" xfId="0" applyFont="1" applyFill="1" applyBorder="1" applyAlignment="1">
      <alignment horizontal="center" vertical="center" wrapText="1"/>
    </xf>
    <xf numFmtId="0" fontId="45" fillId="2" borderId="36" xfId="0" applyFont="1" applyFill="1" applyBorder="1" applyAlignment="1">
      <alignment horizontal="center" vertical="center" wrapText="1"/>
    </xf>
    <xf numFmtId="9" fontId="46" fillId="0" borderId="36" xfId="0" applyNumberFormat="1" applyFont="1" applyBorder="1" applyAlignment="1">
      <alignment horizontal="center" vertical="center"/>
    </xf>
    <xf numFmtId="9" fontId="46" fillId="0" borderId="33" xfId="0" applyNumberFormat="1" applyFont="1" applyBorder="1" applyAlignment="1">
      <alignment horizontal="center" vertical="center"/>
    </xf>
    <xf numFmtId="9" fontId="46" fillId="0" borderId="38" xfId="0" applyNumberFormat="1" applyFont="1" applyBorder="1" applyAlignment="1">
      <alignment horizontal="center" vertical="center"/>
    </xf>
    <xf numFmtId="0" fontId="46" fillId="0" borderId="1" xfId="0" applyFont="1" applyBorder="1" applyAlignment="1">
      <alignment horizontal="center"/>
    </xf>
    <xf numFmtId="0" fontId="46" fillId="0" borderId="39" xfId="0" applyFont="1" applyBorder="1" applyAlignment="1">
      <alignment horizontal="center"/>
    </xf>
    <xf numFmtId="168" fontId="46" fillId="0" borderId="7" xfId="0" applyNumberFormat="1" applyFont="1" applyBorder="1" applyAlignment="1">
      <alignment horizontal="center" vertical="center"/>
    </xf>
    <xf numFmtId="168" fontId="46" fillId="0" borderId="1" xfId="0" applyNumberFormat="1" applyFont="1" applyBorder="1" applyAlignment="1">
      <alignment horizontal="center" vertical="center"/>
    </xf>
    <xf numFmtId="168" fontId="46" fillId="0" borderId="39" xfId="0" applyNumberFormat="1" applyFont="1" applyBorder="1" applyAlignment="1">
      <alignment horizontal="center" vertical="center"/>
    </xf>
    <xf numFmtId="167" fontId="46" fillId="0" borderId="44" xfId="0" applyNumberFormat="1" applyFont="1" applyBorder="1" applyAlignment="1">
      <alignment horizontal="center" vertical="center"/>
    </xf>
    <xf numFmtId="167" fontId="46" fillId="0" borderId="16" xfId="0" applyNumberFormat="1" applyFont="1" applyBorder="1" applyAlignment="1">
      <alignment horizontal="center" vertical="center"/>
    </xf>
    <xf numFmtId="167" fontId="46" fillId="0" borderId="45" xfId="0" applyNumberFormat="1" applyFont="1" applyBorder="1" applyAlignment="1">
      <alignment horizontal="center" vertical="center"/>
    </xf>
    <xf numFmtId="168" fontId="46" fillId="0" borderId="44" xfId="0" applyNumberFormat="1" applyFont="1" applyBorder="1" applyAlignment="1">
      <alignment horizontal="center" vertical="center"/>
    </xf>
    <xf numFmtId="0" fontId="46" fillId="0" borderId="16" xfId="0" applyFont="1" applyBorder="1" applyAlignment="1">
      <alignment horizontal="center" vertical="center"/>
    </xf>
    <xf numFmtId="0" fontId="46" fillId="0" borderId="45" xfId="0" applyFont="1" applyBorder="1" applyAlignment="1">
      <alignment horizontal="center" vertical="center"/>
    </xf>
    <xf numFmtId="0" fontId="46" fillId="0" borderId="36" xfId="0" applyFont="1" applyBorder="1" applyAlignment="1">
      <alignment horizontal="left" vertical="center" wrapText="1"/>
    </xf>
    <xf numFmtId="0" fontId="46" fillId="0" borderId="33" xfId="0" applyFont="1" applyBorder="1" applyAlignment="1">
      <alignment horizontal="left" vertical="center" wrapText="1"/>
    </xf>
    <xf numFmtId="0" fontId="46" fillId="0" borderId="38" xfId="0" applyFont="1" applyBorder="1" applyAlignment="1">
      <alignment horizontal="left" vertical="center" wrapText="1"/>
    </xf>
    <xf numFmtId="167" fontId="46" fillId="0" borderId="36" xfId="0" applyNumberFormat="1" applyFont="1" applyBorder="1" applyAlignment="1">
      <alignment horizontal="center" vertical="center"/>
    </xf>
    <xf numFmtId="167" fontId="46" fillId="0" borderId="33" xfId="0" applyNumberFormat="1" applyFont="1" applyBorder="1" applyAlignment="1">
      <alignment horizontal="center" vertical="center"/>
    </xf>
    <xf numFmtId="167" fontId="46" fillId="0" borderId="38" xfId="0" applyNumberFormat="1" applyFont="1" applyBorder="1" applyAlignment="1">
      <alignment horizontal="center" vertical="center"/>
    </xf>
    <xf numFmtId="0" fontId="45" fillId="2" borderId="7" xfId="0" applyFont="1" applyFill="1" applyBorder="1" applyAlignment="1">
      <alignment horizontal="center" vertical="center" wrapText="1"/>
    </xf>
    <xf numFmtId="9" fontId="46" fillId="0" borderId="30" xfId="0" applyNumberFormat="1" applyFont="1" applyBorder="1" applyAlignment="1">
      <alignment horizontal="center" vertical="center"/>
    </xf>
    <xf numFmtId="9" fontId="46" fillId="0" borderId="34" xfId="0" applyNumberFormat="1" applyFont="1" applyBorder="1" applyAlignment="1">
      <alignment horizontal="center" vertical="center"/>
    </xf>
    <xf numFmtId="0" fontId="46" fillId="0" borderId="7" xfId="0" applyFont="1" applyBorder="1" applyAlignment="1">
      <alignment horizontal="center"/>
    </xf>
    <xf numFmtId="0" fontId="45" fillId="2" borderId="34" xfId="0" applyFont="1" applyFill="1" applyBorder="1" applyAlignment="1">
      <alignment horizontal="center" vertical="center" wrapText="1"/>
    </xf>
    <xf numFmtId="2" fontId="45" fillId="2" borderId="34" xfId="0" applyNumberFormat="1" applyFont="1" applyFill="1" applyBorder="1" applyAlignment="1">
      <alignment horizontal="center" vertical="center" wrapText="1"/>
    </xf>
    <xf numFmtId="2" fontId="45" fillId="2" borderId="1" xfId="0" applyNumberFormat="1" applyFont="1" applyFill="1" applyBorder="1" applyAlignment="1">
      <alignment horizontal="center" vertical="center" wrapText="1"/>
    </xf>
    <xf numFmtId="2" fontId="45" fillId="2" borderId="33" xfId="0" applyNumberFormat="1" applyFont="1" applyFill="1" applyBorder="1" applyAlignment="1">
      <alignment horizontal="center" vertical="center" wrapText="1"/>
    </xf>
    <xf numFmtId="2" fontId="45" fillId="2" borderId="38" xfId="0" applyNumberFormat="1" applyFont="1" applyFill="1" applyBorder="1" applyAlignment="1">
      <alignment horizontal="center" vertical="center" wrapText="1"/>
    </xf>
    <xf numFmtId="0" fontId="46" fillId="2" borderId="6"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42"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39" xfId="0" applyFont="1" applyFill="1" applyBorder="1" applyAlignment="1">
      <alignment horizontal="center" vertical="center" wrapText="1"/>
    </xf>
    <xf numFmtId="171" fontId="46" fillId="2" borderId="7" xfId="0" applyNumberFormat="1" applyFont="1" applyFill="1" applyBorder="1" applyAlignment="1">
      <alignment horizontal="center" vertical="center"/>
    </xf>
    <xf numFmtId="1" fontId="46" fillId="2" borderId="7" xfId="0" applyNumberFormat="1" applyFont="1" applyFill="1" applyBorder="1" applyAlignment="1">
      <alignment horizontal="center" vertical="center"/>
    </xf>
    <xf numFmtId="1" fontId="46" fillId="2" borderId="1" xfId="0" applyNumberFormat="1" applyFont="1" applyFill="1" applyBorder="1" applyAlignment="1">
      <alignment horizontal="center" vertical="center"/>
    </xf>
    <xf numFmtId="1" fontId="46" fillId="2" borderId="39" xfId="0" applyNumberFormat="1" applyFont="1" applyFill="1" applyBorder="1" applyAlignment="1">
      <alignment horizontal="center" vertical="center"/>
    </xf>
    <xf numFmtId="0" fontId="46" fillId="0" borderId="30" xfId="0" applyFont="1" applyBorder="1" applyAlignment="1">
      <alignment horizontal="left" vertical="center" wrapText="1"/>
    </xf>
    <xf numFmtId="0" fontId="46" fillId="0" borderId="34" xfId="0" applyFont="1" applyBorder="1" applyAlignment="1">
      <alignment horizontal="left" vertical="center" wrapText="1"/>
    </xf>
    <xf numFmtId="0" fontId="46" fillId="0" borderId="1" xfId="0" applyFont="1" applyBorder="1" applyAlignment="1">
      <alignment horizontal="justify" vertical="center" wrapText="1"/>
    </xf>
    <xf numFmtId="3" fontId="46" fillId="0" borderId="36" xfId="0" applyNumberFormat="1" applyFont="1" applyBorder="1" applyAlignment="1">
      <alignment horizontal="center" vertical="center"/>
    </xf>
    <xf numFmtId="3" fontId="46" fillId="0" borderId="30" xfId="0" applyNumberFormat="1" applyFont="1" applyBorder="1" applyAlignment="1">
      <alignment horizontal="center" vertical="center" wrapText="1"/>
    </xf>
    <xf numFmtId="3" fontId="46" fillId="0" borderId="33" xfId="0" applyNumberFormat="1" applyFont="1" applyBorder="1" applyAlignment="1">
      <alignment horizontal="center" vertical="center" wrapText="1"/>
    </xf>
    <xf numFmtId="3" fontId="46" fillId="0" borderId="34" xfId="0" applyNumberFormat="1" applyFont="1" applyBorder="1" applyAlignment="1">
      <alignment horizontal="center" vertical="center" wrapText="1"/>
    </xf>
    <xf numFmtId="3" fontId="46" fillId="0" borderId="38" xfId="0" applyNumberFormat="1" applyFont="1" applyBorder="1" applyAlignment="1">
      <alignment horizontal="center" vertical="center" wrapText="1"/>
    </xf>
    <xf numFmtId="3" fontId="45" fillId="2" borderId="30" xfId="0" applyNumberFormat="1" applyFont="1" applyFill="1" applyBorder="1" applyAlignment="1">
      <alignment horizontal="center" vertical="center" wrapText="1"/>
    </xf>
    <xf numFmtId="3" fontId="45" fillId="2" borderId="33" xfId="0" applyNumberFormat="1" applyFont="1" applyFill="1" applyBorder="1" applyAlignment="1">
      <alignment horizontal="center" vertical="center" wrapText="1"/>
    </xf>
    <xf numFmtId="3" fontId="45" fillId="2" borderId="38" xfId="0" applyNumberFormat="1" applyFont="1" applyFill="1" applyBorder="1" applyAlignment="1">
      <alignment horizontal="center" vertical="center" wrapText="1"/>
    </xf>
    <xf numFmtId="0" fontId="46" fillId="0" borderId="31" xfId="0" applyFont="1" applyBorder="1" applyAlignment="1">
      <alignment horizontal="center" vertical="center"/>
    </xf>
    <xf numFmtId="0" fontId="46" fillId="0" borderId="35" xfId="0" applyFont="1" applyBorder="1" applyAlignment="1">
      <alignment horizontal="center" vertical="center"/>
    </xf>
    <xf numFmtId="167" fontId="46" fillId="0" borderId="30" xfId="0" applyNumberFormat="1" applyFont="1" applyBorder="1" applyAlignment="1">
      <alignment horizontal="center" vertical="center"/>
    </xf>
    <xf numFmtId="0" fontId="8" fillId="0" borderId="30" xfId="0" applyFont="1" applyBorder="1" applyAlignment="1">
      <alignment horizontal="center" vertical="center" wrapText="1"/>
    </xf>
    <xf numFmtId="168" fontId="46" fillId="41" borderId="30" xfId="0" applyNumberFormat="1" applyFont="1" applyFill="1" applyBorder="1" applyAlignment="1">
      <alignment horizontal="center" vertical="center"/>
    </xf>
    <xf numFmtId="168" fontId="46" fillId="41" borderId="33" xfId="0" applyNumberFormat="1" applyFont="1" applyFill="1" applyBorder="1" applyAlignment="1">
      <alignment horizontal="center" vertical="center"/>
    </xf>
    <xf numFmtId="0" fontId="46" fillId="2" borderId="41" xfId="0" applyFont="1" applyFill="1" applyBorder="1" applyAlignment="1">
      <alignment horizontal="center" vertical="center" wrapText="1"/>
    </xf>
    <xf numFmtId="0" fontId="46" fillId="2" borderId="36" xfId="0" applyFont="1" applyFill="1" applyBorder="1" applyAlignment="1">
      <alignment horizontal="center" vertical="center" wrapText="1"/>
    </xf>
    <xf numFmtId="171" fontId="46" fillId="2" borderId="36" xfId="0" applyNumberFormat="1" applyFont="1" applyFill="1" applyBorder="1" applyAlignment="1">
      <alignment horizontal="center" vertical="center"/>
    </xf>
    <xf numFmtId="1" fontId="46" fillId="2" borderId="36" xfId="0" applyNumberFormat="1" applyFont="1" applyFill="1" applyBorder="1" applyAlignment="1">
      <alignment horizontal="center" vertical="center"/>
    </xf>
    <xf numFmtId="0" fontId="46" fillId="0" borderId="30" xfId="0" applyFont="1" applyBorder="1" applyAlignment="1">
      <alignment horizontal="justify" vertical="center" wrapText="1"/>
    </xf>
    <xf numFmtId="0" fontId="46" fillId="0" borderId="33" xfId="0" applyFont="1" applyBorder="1" applyAlignment="1">
      <alignment horizontal="justify" vertical="center" wrapText="1"/>
    </xf>
    <xf numFmtId="0" fontId="46" fillId="0" borderId="34" xfId="0" applyFont="1" applyBorder="1" applyAlignment="1">
      <alignment horizontal="justify" vertical="center" wrapText="1"/>
    </xf>
    <xf numFmtId="167" fontId="46" fillId="0" borderId="34" xfId="0" applyNumberFormat="1" applyFont="1" applyBorder="1" applyAlignment="1">
      <alignment horizontal="center" vertical="center"/>
    </xf>
    <xf numFmtId="166" fontId="46" fillId="0" borderId="30" xfId="0" applyNumberFormat="1" applyFont="1" applyBorder="1" applyAlignment="1">
      <alignment horizontal="center" vertical="center" wrapText="1"/>
    </xf>
    <xf numFmtId="166" fontId="46" fillId="0" borderId="33" xfId="0" applyNumberFormat="1" applyFont="1" applyBorder="1" applyAlignment="1">
      <alignment horizontal="center" vertical="center" wrapText="1"/>
    </xf>
    <xf numFmtId="166" fontId="46" fillId="0" borderId="38" xfId="0" applyNumberFormat="1" applyFont="1" applyBorder="1" applyAlignment="1">
      <alignment horizontal="center" vertical="center" wrapText="1"/>
    </xf>
    <xf numFmtId="0" fontId="22" fillId="2" borderId="2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5" fillId="39" borderId="28" xfId="0" applyFont="1" applyFill="1" applyBorder="1" applyAlignment="1">
      <alignment horizontal="center" vertical="center"/>
    </xf>
    <xf numFmtId="0" fontId="5" fillId="2" borderId="28" xfId="0" applyFont="1" applyFill="1" applyBorder="1" applyAlignment="1">
      <alignment horizontal="center" vertical="center"/>
    </xf>
    <xf numFmtId="0" fontId="46" fillId="2" borderId="29" xfId="0" applyFont="1" applyFill="1" applyBorder="1" applyAlignment="1">
      <alignment horizontal="center" vertical="center" wrapText="1"/>
    </xf>
    <xf numFmtId="0" fontId="46" fillId="2" borderId="32"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46" fillId="2" borderId="33" xfId="0" applyFont="1" applyFill="1" applyBorder="1" applyAlignment="1">
      <alignment horizontal="center" vertical="center" wrapText="1"/>
    </xf>
    <xf numFmtId="0" fontId="46" fillId="2" borderId="38" xfId="0" applyFont="1" applyFill="1" applyBorder="1" applyAlignment="1">
      <alignment horizontal="center" vertical="center" wrapText="1"/>
    </xf>
    <xf numFmtId="171" fontId="46" fillId="2" borderId="30" xfId="0" applyNumberFormat="1" applyFont="1" applyFill="1" applyBorder="1" applyAlignment="1">
      <alignment horizontal="center" vertical="center"/>
    </xf>
    <xf numFmtId="171" fontId="46" fillId="2" borderId="33" xfId="0" applyNumberFormat="1" applyFont="1" applyFill="1" applyBorder="1" applyAlignment="1">
      <alignment horizontal="center" vertical="center"/>
    </xf>
    <xf numFmtId="171" fontId="46" fillId="2" borderId="38" xfId="0" applyNumberFormat="1" applyFont="1" applyFill="1" applyBorder="1" applyAlignment="1">
      <alignment horizontal="center" vertical="center"/>
    </xf>
    <xf numFmtId="1" fontId="46" fillId="2" borderId="30" xfId="0" applyNumberFormat="1" applyFont="1" applyFill="1" applyBorder="1" applyAlignment="1">
      <alignment horizontal="center" vertical="center"/>
    </xf>
    <xf numFmtId="1" fontId="46" fillId="2" borderId="33" xfId="0" applyNumberFormat="1" applyFont="1" applyFill="1" applyBorder="1" applyAlignment="1">
      <alignment horizontal="center" vertical="center"/>
    </xf>
    <xf numFmtId="1" fontId="46" fillId="2" borderId="38" xfId="0" applyNumberFormat="1" applyFont="1" applyFill="1" applyBorder="1" applyAlignment="1">
      <alignment horizontal="center" vertical="center"/>
    </xf>
    <xf numFmtId="3" fontId="46" fillId="0" borderId="1" xfId="0" applyNumberFormat="1" applyFont="1" applyBorder="1" applyAlignment="1">
      <alignment horizontal="center" vertical="center" wrapText="1"/>
    </xf>
    <xf numFmtId="3" fontId="46" fillId="0" borderId="39" xfId="0" applyNumberFormat="1" applyFont="1" applyBorder="1" applyAlignment="1">
      <alignment horizontal="center" vertical="center" wrapText="1"/>
    </xf>
    <xf numFmtId="0" fontId="46" fillId="0" borderId="40" xfId="0" applyFont="1" applyBorder="1" applyAlignment="1">
      <alignment horizontal="center" vertical="center"/>
    </xf>
    <xf numFmtId="0" fontId="46" fillId="0" borderId="36" xfId="0" applyFont="1" applyBorder="1" applyAlignment="1">
      <alignment horizontal="justify" vertical="center" wrapText="1"/>
    </xf>
    <xf numFmtId="0" fontId="46" fillId="0" borderId="38" xfId="0" applyFont="1" applyBorder="1" applyAlignment="1">
      <alignment horizontal="justify" vertical="center" wrapText="1"/>
    </xf>
    <xf numFmtId="168" fontId="46" fillId="0" borderId="36" xfId="0" applyNumberFormat="1" applyFont="1" applyBorder="1" applyAlignment="1">
      <alignment horizontal="center" vertical="center"/>
    </xf>
    <xf numFmtId="168" fontId="46" fillId="41" borderId="36" xfId="0" applyNumberFormat="1" applyFont="1" applyFill="1" applyBorder="1" applyAlignment="1">
      <alignment horizontal="center" vertical="center"/>
    </xf>
    <xf numFmtId="168" fontId="46" fillId="41" borderId="38" xfId="0" applyNumberFormat="1" applyFont="1" applyFill="1" applyBorder="1" applyAlignment="1">
      <alignment horizontal="center" vertical="center"/>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Hipervínculo" xfId="304" builtinId="8"/>
    <cellStyle name="Incorrecto" xfId="13" builtinId="27" customBuiltin="1"/>
    <cellStyle name="Millares 10" xfId="41" xr:uid="{00000000-0005-0000-0000-000023000000}"/>
    <cellStyle name="Millares 2" xfId="3" xr:uid="{00000000-0005-0000-0000-000024000000}"/>
    <cellStyle name="Millares 2 2" xfId="130" xr:uid="{00000000-0005-0000-0000-000025000000}"/>
    <cellStyle name="Millares 2 2 2" xfId="209" xr:uid="{00000000-0005-0000-0000-000026000000}"/>
    <cellStyle name="Millares 2 2 2 2" xfId="227" xr:uid="{00000000-0005-0000-0000-000027000000}"/>
    <cellStyle name="Millares 2 2 2 2 2" xfId="299" xr:uid="{00000000-0005-0000-0000-000028000000}"/>
    <cellStyle name="Millares 2 2 2 2 3" xfId="263" xr:uid="{00000000-0005-0000-0000-000029000000}"/>
    <cellStyle name="Millares 2 2 2 3" xfId="281" xr:uid="{00000000-0005-0000-0000-00002A000000}"/>
    <cellStyle name="Millares 2 2 2 4" xfId="245" xr:uid="{00000000-0005-0000-0000-00002B000000}"/>
    <cellStyle name="Millares 2 2 3" xfId="218" xr:uid="{00000000-0005-0000-0000-00002C000000}"/>
    <cellStyle name="Millares 2 2 3 2" xfId="290" xr:uid="{00000000-0005-0000-0000-00002D000000}"/>
    <cellStyle name="Millares 2 2 3 3" xfId="254" xr:uid="{00000000-0005-0000-0000-00002E000000}"/>
    <cellStyle name="Millares 2 2 4" xfId="272" xr:uid="{00000000-0005-0000-0000-00002F000000}"/>
    <cellStyle name="Millares 2 2 5" xfId="236" xr:uid="{00000000-0005-0000-0000-000030000000}"/>
    <cellStyle name="Millares 2 3" xfId="202" xr:uid="{00000000-0005-0000-0000-000031000000}"/>
    <cellStyle name="Millares 2 3 2" xfId="211" xr:uid="{00000000-0005-0000-0000-000032000000}"/>
    <cellStyle name="Millares 2 3 2 2" xfId="229" xr:uid="{00000000-0005-0000-0000-000033000000}"/>
    <cellStyle name="Millares 2 3 2 2 2" xfId="301" xr:uid="{00000000-0005-0000-0000-000034000000}"/>
    <cellStyle name="Millares 2 3 2 2 3" xfId="265" xr:uid="{00000000-0005-0000-0000-000035000000}"/>
    <cellStyle name="Millares 2 3 2 3" xfId="283" xr:uid="{00000000-0005-0000-0000-000036000000}"/>
    <cellStyle name="Millares 2 3 2 4" xfId="247" xr:uid="{00000000-0005-0000-0000-000037000000}"/>
    <cellStyle name="Millares 2 3 3" xfId="220" xr:uid="{00000000-0005-0000-0000-000038000000}"/>
    <cellStyle name="Millares 2 3 3 2" xfId="292" xr:uid="{00000000-0005-0000-0000-000039000000}"/>
    <cellStyle name="Millares 2 3 3 3" xfId="256" xr:uid="{00000000-0005-0000-0000-00003A000000}"/>
    <cellStyle name="Millares 2 3 4" xfId="274" xr:uid="{00000000-0005-0000-0000-00003B000000}"/>
    <cellStyle name="Millares 2 3 5" xfId="238" xr:uid="{00000000-0005-0000-0000-00003C000000}"/>
    <cellStyle name="Millares 2 4" xfId="207" xr:uid="{00000000-0005-0000-0000-00003D000000}"/>
    <cellStyle name="Millares 2 4 2" xfId="225" xr:uid="{00000000-0005-0000-0000-00003E000000}"/>
    <cellStyle name="Millares 2 4 2 2" xfId="297" xr:uid="{00000000-0005-0000-0000-00003F000000}"/>
    <cellStyle name="Millares 2 4 2 3" xfId="261" xr:uid="{00000000-0005-0000-0000-000040000000}"/>
    <cellStyle name="Millares 2 4 3" xfId="279" xr:uid="{00000000-0005-0000-0000-000041000000}"/>
    <cellStyle name="Millares 2 4 4" xfId="243" xr:uid="{00000000-0005-0000-0000-000042000000}"/>
    <cellStyle name="Millares 2 5" xfId="216" xr:uid="{00000000-0005-0000-0000-000043000000}"/>
    <cellStyle name="Millares 2 5 2" xfId="288" xr:uid="{00000000-0005-0000-0000-000044000000}"/>
    <cellStyle name="Millares 2 5 3" xfId="252" xr:uid="{00000000-0005-0000-0000-000045000000}"/>
    <cellStyle name="Millares 2 6" xfId="270" xr:uid="{00000000-0005-0000-0000-000046000000}"/>
    <cellStyle name="Millares 2 7" xfId="234" xr:uid="{00000000-0005-0000-0000-000047000000}"/>
    <cellStyle name="Millares 2 8" xfId="59" xr:uid="{00000000-0005-0000-0000-000048000000}"/>
    <cellStyle name="Millares 3" xfId="124" xr:uid="{00000000-0005-0000-0000-000049000000}"/>
    <cellStyle name="Millares 3 2" xfId="208" xr:uid="{00000000-0005-0000-0000-00004A000000}"/>
    <cellStyle name="Millares 3 2 2" xfId="226" xr:uid="{00000000-0005-0000-0000-00004B000000}"/>
    <cellStyle name="Millares 3 2 2 2" xfId="298" xr:uid="{00000000-0005-0000-0000-00004C000000}"/>
    <cellStyle name="Millares 3 2 2 3" xfId="262" xr:uid="{00000000-0005-0000-0000-00004D000000}"/>
    <cellStyle name="Millares 3 2 3" xfId="280" xr:uid="{00000000-0005-0000-0000-00004E000000}"/>
    <cellStyle name="Millares 3 2 4" xfId="244" xr:uid="{00000000-0005-0000-0000-00004F000000}"/>
    <cellStyle name="Millares 3 3" xfId="217" xr:uid="{00000000-0005-0000-0000-000050000000}"/>
    <cellStyle name="Millares 3 3 2" xfId="289" xr:uid="{00000000-0005-0000-0000-000051000000}"/>
    <cellStyle name="Millares 3 3 3" xfId="253" xr:uid="{00000000-0005-0000-0000-000052000000}"/>
    <cellStyle name="Millares 3 4" xfId="271" xr:uid="{00000000-0005-0000-0000-000053000000}"/>
    <cellStyle name="Millares 3 5" xfId="235" xr:uid="{00000000-0005-0000-0000-000054000000}"/>
    <cellStyle name="Millares 4" xfId="194" xr:uid="{00000000-0005-0000-0000-000055000000}"/>
    <cellStyle name="Millares 4 2" xfId="210" xr:uid="{00000000-0005-0000-0000-000056000000}"/>
    <cellStyle name="Millares 4 2 2" xfId="228" xr:uid="{00000000-0005-0000-0000-000057000000}"/>
    <cellStyle name="Millares 4 2 2 2" xfId="300" xr:uid="{00000000-0005-0000-0000-000058000000}"/>
    <cellStyle name="Millares 4 2 2 3" xfId="264" xr:uid="{00000000-0005-0000-0000-000059000000}"/>
    <cellStyle name="Millares 4 2 3" xfId="282" xr:uid="{00000000-0005-0000-0000-00005A000000}"/>
    <cellStyle name="Millares 4 2 4" xfId="246" xr:uid="{00000000-0005-0000-0000-00005B000000}"/>
    <cellStyle name="Millares 4 3" xfId="219" xr:uid="{00000000-0005-0000-0000-00005C000000}"/>
    <cellStyle name="Millares 4 3 2" xfId="291" xr:uid="{00000000-0005-0000-0000-00005D000000}"/>
    <cellStyle name="Millares 4 3 3" xfId="255" xr:uid="{00000000-0005-0000-0000-00005E000000}"/>
    <cellStyle name="Millares 4 4" xfId="273" xr:uid="{00000000-0005-0000-0000-00005F000000}"/>
    <cellStyle name="Millares 4 5" xfId="237" xr:uid="{00000000-0005-0000-0000-000060000000}"/>
    <cellStyle name="Millares 5" xfId="206" xr:uid="{00000000-0005-0000-0000-000061000000}"/>
    <cellStyle name="Millares 5 2" xfId="224" xr:uid="{00000000-0005-0000-0000-000062000000}"/>
    <cellStyle name="Millares 5 2 2" xfId="296" xr:uid="{00000000-0005-0000-0000-000063000000}"/>
    <cellStyle name="Millares 5 2 3" xfId="260" xr:uid="{00000000-0005-0000-0000-000064000000}"/>
    <cellStyle name="Millares 5 3" xfId="278" xr:uid="{00000000-0005-0000-0000-000065000000}"/>
    <cellStyle name="Millares 5 4" xfId="242" xr:uid="{00000000-0005-0000-0000-000066000000}"/>
    <cellStyle name="Millares 6" xfId="215" xr:uid="{00000000-0005-0000-0000-000067000000}"/>
    <cellStyle name="Millares 6 2" xfId="287" xr:uid="{00000000-0005-0000-0000-000068000000}"/>
    <cellStyle name="Millares 6 3" xfId="251" xr:uid="{00000000-0005-0000-0000-000069000000}"/>
    <cellStyle name="Millares 7" xfId="269" xr:uid="{00000000-0005-0000-0000-00006A000000}"/>
    <cellStyle name="Millares 8" xfId="233" xr:uid="{00000000-0005-0000-0000-00006B000000}"/>
    <cellStyle name="Millares 9" xfId="53" xr:uid="{00000000-0005-0000-0000-00006C000000}"/>
    <cellStyle name="Moneda [0] 2" xfId="48" xr:uid="{00000000-0005-0000-0000-00006D000000}"/>
    <cellStyle name="Moneda [0] 2 2" xfId="55" xr:uid="{00000000-0005-0000-0000-00006E000000}"/>
    <cellStyle name="Moneda [0] 2 2 2" xfId="126" xr:uid="{00000000-0005-0000-0000-00006F000000}"/>
    <cellStyle name="Moneda [0] 2 3" xfId="121" xr:uid="{00000000-0005-0000-0000-000070000000}"/>
    <cellStyle name="Moneda [0] 3" xfId="51" xr:uid="{00000000-0005-0000-0000-000071000000}"/>
    <cellStyle name="Moneda [0] 3 2" xfId="204" xr:uid="{00000000-0005-0000-0000-000072000000}"/>
    <cellStyle name="Moneda [0] 3 2 2" xfId="222" xr:uid="{00000000-0005-0000-0000-000073000000}"/>
    <cellStyle name="Moneda [0] 3 2 2 2" xfId="294" xr:uid="{00000000-0005-0000-0000-000074000000}"/>
    <cellStyle name="Moneda [0] 3 2 2 3" xfId="258" xr:uid="{00000000-0005-0000-0000-000075000000}"/>
    <cellStyle name="Moneda [0] 3 2 3" xfId="276" xr:uid="{00000000-0005-0000-0000-000076000000}"/>
    <cellStyle name="Moneda [0] 3 2 4" xfId="240" xr:uid="{00000000-0005-0000-0000-000077000000}"/>
    <cellStyle name="Moneda [0] 3 3" xfId="213" xr:uid="{00000000-0005-0000-0000-000078000000}"/>
    <cellStyle name="Moneda [0] 3 3 2" xfId="285" xr:uid="{00000000-0005-0000-0000-000079000000}"/>
    <cellStyle name="Moneda [0] 3 3 3" xfId="249" xr:uid="{00000000-0005-0000-0000-00007A000000}"/>
    <cellStyle name="Moneda [0] 3 4" xfId="267" xr:uid="{00000000-0005-0000-0000-00007B000000}"/>
    <cellStyle name="Moneda [0] 3 5" xfId="231" xr:uid="{00000000-0005-0000-0000-00007C000000}"/>
    <cellStyle name="Moneda [0] 4" xfId="205" xr:uid="{00000000-0005-0000-0000-00007D000000}"/>
    <cellStyle name="Moneda [0] 4 2" xfId="223" xr:uid="{00000000-0005-0000-0000-00007E000000}"/>
    <cellStyle name="Moneda [0] 4 2 2" xfId="295" xr:uid="{00000000-0005-0000-0000-00007F000000}"/>
    <cellStyle name="Moneda [0] 4 2 3" xfId="259" xr:uid="{00000000-0005-0000-0000-000080000000}"/>
    <cellStyle name="Moneda [0] 4 3" xfId="277" xr:uid="{00000000-0005-0000-0000-000081000000}"/>
    <cellStyle name="Moneda [0] 4 4" xfId="241" xr:uid="{00000000-0005-0000-0000-000082000000}"/>
    <cellStyle name="Moneda [0] 5" xfId="214" xr:uid="{00000000-0005-0000-0000-000083000000}"/>
    <cellStyle name="Moneda [0] 5 2" xfId="286" xr:uid="{00000000-0005-0000-0000-000084000000}"/>
    <cellStyle name="Moneda [0] 5 3" xfId="250" xr:uid="{00000000-0005-0000-0000-000085000000}"/>
    <cellStyle name="Moneda [0] 6" xfId="268" xr:uid="{00000000-0005-0000-0000-000086000000}"/>
    <cellStyle name="Moneda [0] 7" xfId="232" xr:uid="{00000000-0005-0000-0000-000087000000}"/>
    <cellStyle name="Moneda [0] 8" xfId="52" xr:uid="{00000000-0005-0000-0000-000088000000}"/>
    <cellStyle name="Moneda [0] 9" xfId="45" xr:uid="{00000000-0005-0000-0000-000089000000}"/>
    <cellStyle name="Moneda 10" xfId="66" xr:uid="{00000000-0005-0000-0000-00008A000000}"/>
    <cellStyle name="Moneda 10 2" xfId="137" xr:uid="{00000000-0005-0000-0000-00008B000000}"/>
    <cellStyle name="Moneda 11" xfId="67" xr:uid="{00000000-0005-0000-0000-00008C000000}"/>
    <cellStyle name="Moneda 11 2" xfId="138" xr:uid="{00000000-0005-0000-0000-00008D000000}"/>
    <cellStyle name="Moneda 12" xfId="68" xr:uid="{00000000-0005-0000-0000-00008E000000}"/>
    <cellStyle name="Moneda 12 2" xfId="139" xr:uid="{00000000-0005-0000-0000-00008F000000}"/>
    <cellStyle name="Moneda 13" xfId="69" xr:uid="{00000000-0005-0000-0000-000090000000}"/>
    <cellStyle name="Moneda 13 2" xfId="140" xr:uid="{00000000-0005-0000-0000-000091000000}"/>
    <cellStyle name="Moneda 14" xfId="70" xr:uid="{00000000-0005-0000-0000-000092000000}"/>
    <cellStyle name="Moneda 14 2" xfId="141" xr:uid="{00000000-0005-0000-0000-000093000000}"/>
    <cellStyle name="Moneda 15" xfId="71" xr:uid="{00000000-0005-0000-0000-000094000000}"/>
    <cellStyle name="Moneda 15 2" xfId="142" xr:uid="{00000000-0005-0000-0000-000095000000}"/>
    <cellStyle name="Moneda 16" xfId="72" xr:uid="{00000000-0005-0000-0000-000096000000}"/>
    <cellStyle name="Moneda 16 2" xfId="143" xr:uid="{00000000-0005-0000-0000-000097000000}"/>
    <cellStyle name="Moneda 17" xfId="73" xr:uid="{00000000-0005-0000-0000-000098000000}"/>
    <cellStyle name="Moneda 17 2" xfId="144" xr:uid="{00000000-0005-0000-0000-000099000000}"/>
    <cellStyle name="Moneda 18" xfId="74" xr:uid="{00000000-0005-0000-0000-00009A000000}"/>
    <cellStyle name="Moneda 18 2" xfId="145" xr:uid="{00000000-0005-0000-0000-00009B000000}"/>
    <cellStyle name="Moneda 19" xfId="75" xr:uid="{00000000-0005-0000-0000-00009C000000}"/>
    <cellStyle name="Moneda 19 2" xfId="146" xr:uid="{00000000-0005-0000-0000-00009D000000}"/>
    <cellStyle name="Moneda 2" xfId="2" xr:uid="{00000000-0005-0000-0000-00009E000000}"/>
    <cellStyle name="Moneda 2 2" xfId="128" xr:uid="{00000000-0005-0000-0000-00009F000000}"/>
    <cellStyle name="Moneda 2 3" xfId="57" xr:uid="{00000000-0005-0000-0000-0000A0000000}"/>
    <cellStyle name="Moneda 20" xfId="76" xr:uid="{00000000-0005-0000-0000-0000A1000000}"/>
    <cellStyle name="Moneda 20 2" xfId="147" xr:uid="{00000000-0005-0000-0000-0000A2000000}"/>
    <cellStyle name="Moneda 21" xfId="79" xr:uid="{00000000-0005-0000-0000-0000A3000000}"/>
    <cellStyle name="Moneda 21 2" xfId="150" xr:uid="{00000000-0005-0000-0000-0000A4000000}"/>
    <cellStyle name="Moneda 22" xfId="78" xr:uid="{00000000-0005-0000-0000-0000A5000000}"/>
    <cellStyle name="Moneda 22 2" xfId="149" xr:uid="{00000000-0005-0000-0000-0000A6000000}"/>
    <cellStyle name="Moneda 23" xfId="56" xr:uid="{00000000-0005-0000-0000-0000A7000000}"/>
    <cellStyle name="Moneda 23 2" xfId="127" xr:uid="{00000000-0005-0000-0000-0000A8000000}"/>
    <cellStyle name="Moneda 24" xfId="77" xr:uid="{00000000-0005-0000-0000-0000A9000000}"/>
    <cellStyle name="Moneda 24 2" xfId="148" xr:uid="{00000000-0005-0000-0000-0000AA000000}"/>
    <cellStyle name="Moneda 25" xfId="80" xr:uid="{00000000-0005-0000-0000-0000AB000000}"/>
    <cellStyle name="Moneda 25 2" xfId="151" xr:uid="{00000000-0005-0000-0000-0000AC000000}"/>
    <cellStyle name="Moneda 26" xfId="81" xr:uid="{00000000-0005-0000-0000-0000AD000000}"/>
    <cellStyle name="Moneda 26 2" xfId="152" xr:uid="{00000000-0005-0000-0000-0000AE000000}"/>
    <cellStyle name="Moneda 27" xfId="82" xr:uid="{00000000-0005-0000-0000-0000AF000000}"/>
    <cellStyle name="Moneda 27 2" xfId="153" xr:uid="{00000000-0005-0000-0000-0000B0000000}"/>
    <cellStyle name="Moneda 28" xfId="83" xr:uid="{00000000-0005-0000-0000-0000B1000000}"/>
    <cellStyle name="Moneda 28 2" xfId="154" xr:uid="{00000000-0005-0000-0000-0000B2000000}"/>
    <cellStyle name="Moneda 29" xfId="84" xr:uid="{00000000-0005-0000-0000-0000B3000000}"/>
    <cellStyle name="Moneda 29 2" xfId="155" xr:uid="{00000000-0005-0000-0000-0000B4000000}"/>
    <cellStyle name="Moneda 3" xfId="58" xr:uid="{00000000-0005-0000-0000-0000B5000000}"/>
    <cellStyle name="Moneda 3 2" xfId="129" xr:uid="{00000000-0005-0000-0000-0000B6000000}"/>
    <cellStyle name="Moneda 30" xfId="85" xr:uid="{00000000-0005-0000-0000-0000B7000000}"/>
    <cellStyle name="Moneda 30 2" xfId="156" xr:uid="{00000000-0005-0000-0000-0000B8000000}"/>
    <cellStyle name="Moneda 31" xfId="86" xr:uid="{00000000-0005-0000-0000-0000B9000000}"/>
    <cellStyle name="Moneda 31 2" xfId="157" xr:uid="{00000000-0005-0000-0000-0000BA000000}"/>
    <cellStyle name="Moneda 32" xfId="87" xr:uid="{00000000-0005-0000-0000-0000BB000000}"/>
    <cellStyle name="Moneda 32 2" xfId="158" xr:uid="{00000000-0005-0000-0000-0000BC000000}"/>
    <cellStyle name="Moneda 33" xfId="88" xr:uid="{00000000-0005-0000-0000-0000BD000000}"/>
    <cellStyle name="Moneda 33 2" xfId="159" xr:uid="{00000000-0005-0000-0000-0000BE000000}"/>
    <cellStyle name="Moneda 34" xfId="89" xr:uid="{00000000-0005-0000-0000-0000BF000000}"/>
    <cellStyle name="Moneda 34 2" xfId="160" xr:uid="{00000000-0005-0000-0000-0000C0000000}"/>
    <cellStyle name="Moneda 35" xfId="90" xr:uid="{00000000-0005-0000-0000-0000C1000000}"/>
    <cellStyle name="Moneda 35 2" xfId="161" xr:uid="{00000000-0005-0000-0000-0000C2000000}"/>
    <cellStyle name="Moneda 36" xfId="91" xr:uid="{00000000-0005-0000-0000-0000C3000000}"/>
    <cellStyle name="Moneda 36 2" xfId="162" xr:uid="{00000000-0005-0000-0000-0000C4000000}"/>
    <cellStyle name="Moneda 37" xfId="92" xr:uid="{00000000-0005-0000-0000-0000C5000000}"/>
    <cellStyle name="Moneda 37 2" xfId="163" xr:uid="{00000000-0005-0000-0000-0000C6000000}"/>
    <cellStyle name="Moneda 38" xfId="93" xr:uid="{00000000-0005-0000-0000-0000C7000000}"/>
    <cellStyle name="Moneda 38 2" xfId="164" xr:uid="{00000000-0005-0000-0000-0000C8000000}"/>
    <cellStyle name="Moneda 39" xfId="94" xr:uid="{00000000-0005-0000-0000-0000C9000000}"/>
    <cellStyle name="Moneda 39 2" xfId="165" xr:uid="{00000000-0005-0000-0000-0000CA000000}"/>
    <cellStyle name="Moneda 4" xfId="63" xr:uid="{00000000-0005-0000-0000-0000CB000000}"/>
    <cellStyle name="Moneda 4 2" xfId="134" xr:uid="{00000000-0005-0000-0000-0000CC000000}"/>
    <cellStyle name="Moneda 40" xfId="95" xr:uid="{00000000-0005-0000-0000-0000CD000000}"/>
    <cellStyle name="Moneda 40 2" xfId="166" xr:uid="{00000000-0005-0000-0000-0000CE000000}"/>
    <cellStyle name="Moneda 41" xfId="96" xr:uid="{00000000-0005-0000-0000-0000CF000000}"/>
    <cellStyle name="Moneda 41 2" xfId="167" xr:uid="{00000000-0005-0000-0000-0000D0000000}"/>
    <cellStyle name="Moneda 42" xfId="97" xr:uid="{00000000-0005-0000-0000-0000D1000000}"/>
    <cellStyle name="Moneda 42 2" xfId="168" xr:uid="{00000000-0005-0000-0000-0000D2000000}"/>
    <cellStyle name="Moneda 43" xfId="98" xr:uid="{00000000-0005-0000-0000-0000D3000000}"/>
    <cellStyle name="Moneda 43 2" xfId="169" xr:uid="{00000000-0005-0000-0000-0000D4000000}"/>
    <cellStyle name="Moneda 44" xfId="99" xr:uid="{00000000-0005-0000-0000-0000D5000000}"/>
    <cellStyle name="Moneda 44 2" xfId="170" xr:uid="{00000000-0005-0000-0000-0000D6000000}"/>
    <cellStyle name="Moneda 45" xfId="100" xr:uid="{00000000-0005-0000-0000-0000D7000000}"/>
    <cellStyle name="Moneda 45 2" xfId="171" xr:uid="{00000000-0005-0000-0000-0000D8000000}"/>
    <cellStyle name="Moneda 46" xfId="101" xr:uid="{00000000-0005-0000-0000-0000D9000000}"/>
    <cellStyle name="Moneda 46 2" xfId="172" xr:uid="{00000000-0005-0000-0000-0000DA000000}"/>
    <cellStyle name="Moneda 47" xfId="102" xr:uid="{00000000-0005-0000-0000-0000DB000000}"/>
    <cellStyle name="Moneda 47 2" xfId="173" xr:uid="{00000000-0005-0000-0000-0000DC000000}"/>
    <cellStyle name="Moneda 48" xfId="103" xr:uid="{00000000-0005-0000-0000-0000DD000000}"/>
    <cellStyle name="Moneda 48 2" xfId="174" xr:uid="{00000000-0005-0000-0000-0000DE000000}"/>
    <cellStyle name="Moneda 49" xfId="104" xr:uid="{00000000-0005-0000-0000-0000DF000000}"/>
    <cellStyle name="Moneda 49 2" xfId="175" xr:uid="{00000000-0005-0000-0000-0000E0000000}"/>
    <cellStyle name="Moneda 5" xfId="61" xr:uid="{00000000-0005-0000-0000-0000E1000000}"/>
    <cellStyle name="Moneda 5 2" xfId="132" xr:uid="{00000000-0005-0000-0000-0000E2000000}"/>
    <cellStyle name="Moneda 50" xfId="105" xr:uid="{00000000-0005-0000-0000-0000E3000000}"/>
    <cellStyle name="Moneda 50 2" xfId="176" xr:uid="{00000000-0005-0000-0000-0000E4000000}"/>
    <cellStyle name="Moneda 51" xfId="106" xr:uid="{00000000-0005-0000-0000-0000E5000000}"/>
    <cellStyle name="Moneda 51 2" xfId="177" xr:uid="{00000000-0005-0000-0000-0000E6000000}"/>
    <cellStyle name="Moneda 52" xfId="107" xr:uid="{00000000-0005-0000-0000-0000E7000000}"/>
    <cellStyle name="Moneda 52 2" xfId="178" xr:uid="{00000000-0005-0000-0000-0000E8000000}"/>
    <cellStyle name="Moneda 53" xfId="108" xr:uid="{00000000-0005-0000-0000-0000E9000000}"/>
    <cellStyle name="Moneda 53 2" xfId="179" xr:uid="{00000000-0005-0000-0000-0000EA000000}"/>
    <cellStyle name="Moneda 54" xfId="109" xr:uid="{00000000-0005-0000-0000-0000EB000000}"/>
    <cellStyle name="Moneda 54 2" xfId="180" xr:uid="{00000000-0005-0000-0000-0000EC000000}"/>
    <cellStyle name="Moneda 55" xfId="110" xr:uid="{00000000-0005-0000-0000-0000ED000000}"/>
    <cellStyle name="Moneda 55 2" xfId="181" xr:uid="{00000000-0005-0000-0000-0000EE000000}"/>
    <cellStyle name="Moneda 56" xfId="111" xr:uid="{00000000-0005-0000-0000-0000EF000000}"/>
    <cellStyle name="Moneda 56 2" xfId="182" xr:uid="{00000000-0005-0000-0000-0000F0000000}"/>
    <cellStyle name="Moneda 57" xfId="112" xr:uid="{00000000-0005-0000-0000-0000F1000000}"/>
    <cellStyle name="Moneda 57 2" xfId="183" xr:uid="{00000000-0005-0000-0000-0000F2000000}"/>
    <cellStyle name="Moneda 58" xfId="113" xr:uid="{00000000-0005-0000-0000-0000F3000000}"/>
    <cellStyle name="Moneda 58 2" xfId="184" xr:uid="{00000000-0005-0000-0000-0000F4000000}"/>
    <cellStyle name="Moneda 59" xfId="114" xr:uid="{00000000-0005-0000-0000-0000F5000000}"/>
    <cellStyle name="Moneda 59 2" xfId="185" xr:uid="{00000000-0005-0000-0000-0000F6000000}"/>
    <cellStyle name="Moneda 6" xfId="54" xr:uid="{00000000-0005-0000-0000-0000F7000000}"/>
    <cellStyle name="Moneda 6 2" xfId="125" xr:uid="{00000000-0005-0000-0000-0000F8000000}"/>
    <cellStyle name="Moneda 60" xfId="117" xr:uid="{00000000-0005-0000-0000-0000F9000000}"/>
    <cellStyle name="Moneda 60 2" xfId="188" xr:uid="{00000000-0005-0000-0000-0000FA000000}"/>
    <cellStyle name="Moneda 61" xfId="115" xr:uid="{00000000-0005-0000-0000-0000FB000000}"/>
    <cellStyle name="Moneda 61 2" xfId="186" xr:uid="{00000000-0005-0000-0000-0000FC000000}"/>
    <cellStyle name="Moneda 62" xfId="60" xr:uid="{00000000-0005-0000-0000-0000FD000000}"/>
    <cellStyle name="Moneda 62 2" xfId="131" xr:uid="{00000000-0005-0000-0000-0000FE000000}"/>
    <cellStyle name="Moneda 63" xfId="116" xr:uid="{00000000-0005-0000-0000-0000FF000000}"/>
    <cellStyle name="Moneda 63 2" xfId="187" xr:uid="{00000000-0005-0000-0000-000000010000}"/>
    <cellStyle name="Moneda 64" xfId="118" xr:uid="{00000000-0005-0000-0000-000001010000}"/>
    <cellStyle name="Moneda 64 2" xfId="189" xr:uid="{00000000-0005-0000-0000-000002010000}"/>
    <cellStyle name="Moneda 65" xfId="119" xr:uid="{00000000-0005-0000-0000-000003010000}"/>
    <cellStyle name="Moneda 65 2" xfId="190" xr:uid="{00000000-0005-0000-0000-000004010000}"/>
    <cellStyle name="Moneda 66" xfId="120" xr:uid="{00000000-0005-0000-0000-000005010000}"/>
    <cellStyle name="Moneda 66 2" xfId="191" xr:uid="{00000000-0005-0000-0000-000006010000}"/>
    <cellStyle name="Moneda 67" xfId="122" xr:uid="{00000000-0005-0000-0000-000007010000}"/>
    <cellStyle name="Moneda 68" xfId="123" xr:uid="{00000000-0005-0000-0000-000008010000}"/>
    <cellStyle name="Moneda 69" xfId="192" xr:uid="{00000000-0005-0000-0000-000009010000}"/>
    <cellStyle name="Moneda 7" xfId="62" xr:uid="{00000000-0005-0000-0000-00000A010000}"/>
    <cellStyle name="Moneda 7 2" xfId="133" xr:uid="{00000000-0005-0000-0000-00000B010000}"/>
    <cellStyle name="Moneda 70" xfId="203" xr:uid="{00000000-0005-0000-0000-00000C010000}"/>
    <cellStyle name="Moneda 70 2" xfId="212" xr:uid="{00000000-0005-0000-0000-00000D010000}"/>
    <cellStyle name="Moneda 70 2 2" xfId="230" xr:uid="{00000000-0005-0000-0000-00000E010000}"/>
    <cellStyle name="Moneda 70 2 2 2" xfId="302" xr:uid="{00000000-0005-0000-0000-00000F010000}"/>
    <cellStyle name="Moneda 70 2 2 3" xfId="266" xr:uid="{00000000-0005-0000-0000-000010010000}"/>
    <cellStyle name="Moneda 70 2 3" xfId="284" xr:uid="{00000000-0005-0000-0000-000011010000}"/>
    <cellStyle name="Moneda 70 2 4" xfId="248" xr:uid="{00000000-0005-0000-0000-000012010000}"/>
    <cellStyle name="Moneda 70 3" xfId="221" xr:uid="{00000000-0005-0000-0000-000013010000}"/>
    <cellStyle name="Moneda 70 3 2" xfId="293" xr:uid="{00000000-0005-0000-0000-000014010000}"/>
    <cellStyle name="Moneda 70 3 3" xfId="257" xr:uid="{00000000-0005-0000-0000-000015010000}"/>
    <cellStyle name="Moneda 70 4" xfId="275" xr:uid="{00000000-0005-0000-0000-000016010000}"/>
    <cellStyle name="Moneda 70 5" xfId="239" xr:uid="{00000000-0005-0000-0000-000017010000}"/>
    <cellStyle name="Moneda 71" xfId="50" xr:uid="{00000000-0005-0000-0000-000018010000}"/>
    <cellStyle name="Moneda 72" xfId="47" xr:uid="{00000000-0005-0000-0000-000019010000}"/>
    <cellStyle name="Moneda 73" xfId="193" xr:uid="{00000000-0005-0000-0000-00001A010000}"/>
    <cellStyle name="Moneda 8" xfId="64" xr:uid="{00000000-0005-0000-0000-00001B010000}"/>
    <cellStyle name="Moneda 8 2" xfId="135" xr:uid="{00000000-0005-0000-0000-00001C010000}"/>
    <cellStyle name="Moneda 9" xfId="65" xr:uid="{00000000-0005-0000-0000-00001D010000}"/>
    <cellStyle name="Moneda 9 2" xfId="136" xr:uid="{00000000-0005-0000-0000-00001E010000}"/>
    <cellStyle name="Neutral 2" xfId="195" xr:uid="{00000000-0005-0000-0000-00001F010000}"/>
    <cellStyle name="Normal" xfId="0" builtinId="0"/>
    <cellStyle name="Normal 2" xfId="1" xr:uid="{00000000-0005-0000-0000-000021010000}"/>
    <cellStyle name="Normal 2 2" xfId="44" xr:uid="{00000000-0005-0000-0000-000022010000}"/>
    <cellStyle name="Normal 2 2 2" xfId="43" xr:uid="{00000000-0005-0000-0000-000023010000}"/>
    <cellStyle name="Normal 3" xfId="42" xr:uid="{00000000-0005-0000-0000-000024010000}"/>
    <cellStyle name="Normal 4" xfId="46" xr:uid="{00000000-0005-0000-0000-000025010000}"/>
    <cellStyle name="Notas" xfId="20" builtinId="10" customBuiltin="1"/>
    <cellStyle name="Numeric" xfId="6" xr:uid="{00000000-0005-0000-0000-000027010000}"/>
    <cellStyle name="Porcentaje" xfId="303" builtinId="5"/>
    <cellStyle name="Porcentaje 2" xfId="49" xr:uid="{00000000-0005-0000-0000-000029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ED262C55-F977-8642-ACC9-1D9CEBA5C5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s>
    <sheetDataSet>
      <sheetData sheetId="0"/>
      <sheetData sheetId="1"/>
      <sheetData sheetId="2"/>
      <sheetData sheetId="3" refreshError="1"/>
      <sheetData sheetId="4" refreshError="1"/>
      <sheetData sheetId="5" refreshError="1"/>
      <sheetData sheetId="6"/>
      <sheetData sheetId="7" refreshError="1"/>
      <sheetData sheetId="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438123" TargetMode="External"/><Relationship Id="rId3" Type="http://schemas.openxmlformats.org/officeDocument/2006/relationships/hyperlink" Target="https://corvivienda-my.sharepoint.com/:b:/g/personal/gestion_proyectos_corvivienda_gov_co/EUkk-0euFjNCjVpiIeZv1-4B0Nv7ZEIGV5EHpNsUB7Yddw?e=w3WpmS" TargetMode="External"/><Relationship Id="rId7" Type="http://schemas.openxmlformats.org/officeDocument/2006/relationships/hyperlink" Target="https://corvivienda-my.sharepoint.com/:b:/g/personal/gestion_proyectos_corvivienda_gov_co/EW1CJPE6SK1DkzH69cKrv5oBOjptIVbG_6jCtDYthFxw6g?e=uMlje3" TargetMode="External"/><Relationship Id="rId2" Type="http://schemas.openxmlformats.org/officeDocument/2006/relationships/hyperlink" Target="https://community.secop.gov.co/Public/Tendering/OpportunityDetail/Index?noticeUID=CO1.NTC.6528908&amp;isFromPublicArea=True&amp;isModal=False" TargetMode="External"/><Relationship Id="rId1" Type="http://schemas.openxmlformats.org/officeDocument/2006/relationships/hyperlink" Target="https://community.secop.gov.co/Public/Tendering/OpportunityDetail/Index?noticeUID=CO1.NTC.6230071" TargetMode="External"/><Relationship Id="rId6" Type="http://schemas.openxmlformats.org/officeDocument/2006/relationships/hyperlink" Target="https://corvivienda-my.sharepoint.com/:b:/g/personal/gestion_proyectos_corvivienda_gov_co/EW1CJPE6SK1DkzH69cKrv5oBOjptIVbG_6jCtDYthFxw6g?e=uMlje3" TargetMode="External"/><Relationship Id="rId11" Type="http://schemas.openxmlformats.org/officeDocument/2006/relationships/comments" Target="../comments3.xml"/><Relationship Id="rId5" Type="http://schemas.openxmlformats.org/officeDocument/2006/relationships/hyperlink" Target="https://corvivienda-my.sharepoint.com/:b:/g/personal/gestion_proyectos_corvivienda_gov_co/EcLyHbOh2-NPhTPKaHTfz_4BdvcqrFwHM6W2wYPyBO2-OQ?e=BKriY6" TargetMode="External"/><Relationship Id="rId10" Type="http://schemas.openxmlformats.org/officeDocument/2006/relationships/vmlDrawing" Target="../drawings/vmlDrawing3.vml"/><Relationship Id="rId4" Type="http://schemas.openxmlformats.org/officeDocument/2006/relationships/hyperlink" Target="https://corvivienda-my.sharepoint.com/:b:/g/personal/gestion_proyectos_corvivienda_gov_co/EdhVqxRMeo9Eoy-gfSx6G3cBWEUO4G1OcTPFbb5oIMX5-A?e=zJuM30"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23" zoomScale="80" zoomScaleNormal="80" workbookViewId="0">
      <selection activeCell="B30" sqref="B30:H30"/>
    </sheetView>
  </sheetViews>
  <sheetFormatPr baseColWidth="10" defaultColWidth="10.85546875" defaultRowHeight="15" x14ac:dyDescent="0.2"/>
  <cols>
    <col min="1" max="1" width="34.140625" style="19" customWidth="1"/>
    <col min="2" max="2" width="10.85546875" style="11"/>
    <col min="3" max="3" width="28.140625" style="11" customWidth="1"/>
    <col min="4" max="4" width="21.140625" style="11" customWidth="1"/>
    <col min="5" max="5" width="19.140625" style="11" customWidth="1"/>
    <col min="6" max="6" width="27.140625" style="11" customWidth="1"/>
    <col min="7" max="7" width="17.140625" style="11" customWidth="1"/>
    <col min="8" max="8" width="27.140625" style="11" customWidth="1"/>
    <col min="9" max="9" width="15.140625" style="11" customWidth="1"/>
    <col min="10" max="10" width="17.85546875" style="11" customWidth="1"/>
    <col min="11" max="11" width="19.140625" style="11" customWidth="1"/>
    <col min="12" max="12" width="25.140625" style="11" customWidth="1"/>
    <col min="13" max="13" width="20.5703125" style="11" customWidth="1"/>
    <col min="14" max="15" width="10.85546875" style="11"/>
    <col min="16" max="16" width="16.5703125" style="11" customWidth="1"/>
    <col min="17" max="17" width="20.140625" style="11" customWidth="1"/>
    <col min="18" max="18" width="18.5703125" style="11" customWidth="1"/>
    <col min="19" max="19" width="22.85546875" style="11" customWidth="1"/>
    <col min="20" max="20" width="22.140625" style="11" customWidth="1"/>
    <col min="21" max="21" width="25.140625" style="11" customWidth="1"/>
    <col min="22" max="22" width="21.140625" style="11" customWidth="1"/>
    <col min="23" max="23" width="19.140625" style="11" customWidth="1"/>
    <col min="24" max="24" width="17.140625" style="11" customWidth="1"/>
    <col min="25" max="26" width="16.140625" style="11" customWidth="1"/>
    <col min="27" max="27" width="28.5703125" style="11" customWidth="1"/>
    <col min="28" max="28" width="19.140625" style="11" customWidth="1"/>
    <col min="29" max="29" width="21.140625" style="11" customWidth="1"/>
    <col min="30" max="30" width="21.85546875" style="11" customWidth="1"/>
    <col min="31" max="31" width="25.140625" style="11" customWidth="1"/>
    <col min="32" max="32" width="22.140625" style="11" customWidth="1"/>
    <col min="33" max="33" width="29.5703125" style="11" customWidth="1"/>
    <col min="34" max="34" width="18.5703125" style="11" customWidth="1"/>
    <col min="35" max="35" width="18.140625" style="11" customWidth="1"/>
    <col min="36" max="36" width="22.140625" style="11" customWidth="1"/>
    <col min="37" max="16384" width="10.85546875" style="11"/>
  </cols>
  <sheetData>
    <row r="1" spans="1:50" ht="54.75" customHeight="1" x14ac:dyDescent="0.2">
      <c r="A1" s="119" t="s">
        <v>158</v>
      </c>
      <c r="B1" s="119"/>
      <c r="C1" s="119"/>
      <c r="D1" s="119"/>
      <c r="E1" s="119"/>
      <c r="F1" s="119"/>
      <c r="G1" s="119"/>
      <c r="H1" s="119"/>
    </row>
    <row r="2" spans="1:50" ht="33" customHeight="1" x14ac:dyDescent="0.2">
      <c r="A2" s="102" t="s">
        <v>177</v>
      </c>
      <c r="B2" s="102"/>
      <c r="C2" s="102"/>
      <c r="D2" s="102"/>
      <c r="E2" s="102"/>
      <c r="F2" s="102"/>
      <c r="G2" s="102"/>
      <c r="H2" s="102"/>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
      <c r="A3" s="15" t="s">
        <v>93</v>
      </c>
      <c r="B3" s="98" t="s">
        <v>105</v>
      </c>
      <c r="C3" s="98"/>
      <c r="D3" s="98"/>
      <c r="E3" s="98"/>
      <c r="F3" s="98"/>
      <c r="G3" s="98"/>
      <c r="H3" s="98"/>
    </row>
    <row r="4" spans="1:50" ht="48" customHeight="1" x14ac:dyDescent="0.2">
      <c r="A4" s="15" t="s">
        <v>164</v>
      </c>
      <c r="B4" s="91" t="s">
        <v>183</v>
      </c>
      <c r="C4" s="92"/>
      <c r="D4" s="92"/>
      <c r="E4" s="92"/>
      <c r="F4" s="92"/>
      <c r="G4" s="92"/>
      <c r="H4" s="93"/>
    </row>
    <row r="5" spans="1:50" ht="31.5" customHeight="1" x14ac:dyDescent="0.2">
      <c r="A5" s="15" t="s">
        <v>182</v>
      </c>
      <c r="B5" s="98" t="s">
        <v>106</v>
      </c>
      <c r="C5" s="98"/>
      <c r="D5" s="98"/>
      <c r="E5" s="98"/>
      <c r="F5" s="98"/>
      <c r="G5" s="98"/>
      <c r="H5" s="98"/>
    </row>
    <row r="6" spans="1:50" ht="40.5" customHeight="1" x14ac:dyDescent="0.2">
      <c r="A6" s="15" t="s">
        <v>81</v>
      </c>
      <c r="B6" s="91" t="s">
        <v>107</v>
      </c>
      <c r="C6" s="92"/>
      <c r="D6" s="92"/>
      <c r="E6" s="92"/>
      <c r="F6" s="92"/>
      <c r="G6" s="92"/>
      <c r="H6" s="93"/>
    </row>
    <row r="7" spans="1:50" ht="41.1" customHeight="1" x14ac:dyDescent="0.2">
      <c r="A7" s="15" t="s">
        <v>98</v>
      </c>
      <c r="B7" s="98" t="s">
        <v>108</v>
      </c>
      <c r="C7" s="98"/>
      <c r="D7" s="98"/>
      <c r="E7" s="98"/>
      <c r="F7" s="98"/>
      <c r="G7" s="98"/>
      <c r="H7" s="98"/>
    </row>
    <row r="8" spans="1:50" ht="48.95" customHeight="1" x14ac:dyDescent="0.2">
      <c r="A8" s="15" t="s">
        <v>33</v>
      </c>
      <c r="B8" s="98" t="s">
        <v>191</v>
      </c>
      <c r="C8" s="98"/>
      <c r="D8" s="98"/>
      <c r="E8" s="98"/>
      <c r="F8" s="98"/>
      <c r="G8" s="98"/>
      <c r="H8" s="98"/>
    </row>
    <row r="9" spans="1:50" ht="48.95" customHeight="1" x14ac:dyDescent="0.2">
      <c r="A9" s="15" t="s">
        <v>192</v>
      </c>
      <c r="B9" s="91" t="s">
        <v>193</v>
      </c>
      <c r="C9" s="92"/>
      <c r="D9" s="92"/>
      <c r="E9" s="92"/>
      <c r="F9" s="92"/>
      <c r="G9" s="92"/>
      <c r="H9" s="93"/>
    </row>
    <row r="10" spans="1:50" ht="30" x14ac:dyDescent="0.2">
      <c r="A10" s="15" t="s">
        <v>34</v>
      </c>
      <c r="B10" s="98" t="s">
        <v>109</v>
      </c>
      <c r="C10" s="98"/>
      <c r="D10" s="98"/>
      <c r="E10" s="98"/>
      <c r="F10" s="98"/>
      <c r="G10" s="98"/>
      <c r="H10" s="98"/>
    </row>
    <row r="11" spans="1:50" ht="30" x14ac:dyDescent="0.2">
      <c r="A11" s="15" t="s">
        <v>8</v>
      </c>
      <c r="B11" s="98" t="s">
        <v>110</v>
      </c>
      <c r="C11" s="98"/>
      <c r="D11" s="98"/>
      <c r="E11" s="98"/>
      <c r="F11" s="98"/>
      <c r="G11" s="98"/>
      <c r="H11" s="98"/>
    </row>
    <row r="12" spans="1:50" ht="33.950000000000003" customHeight="1" x14ac:dyDescent="0.2">
      <c r="A12" s="15" t="s">
        <v>82</v>
      </c>
      <c r="B12" s="98" t="s">
        <v>111</v>
      </c>
      <c r="C12" s="98"/>
      <c r="D12" s="98"/>
      <c r="E12" s="98"/>
      <c r="F12" s="98"/>
      <c r="G12" s="98"/>
      <c r="H12" s="98"/>
    </row>
    <row r="13" spans="1:50" ht="30" x14ac:dyDescent="0.2">
      <c r="A13" s="15" t="s">
        <v>29</v>
      </c>
      <c r="B13" s="98" t="s">
        <v>112</v>
      </c>
      <c r="C13" s="98"/>
      <c r="D13" s="98"/>
      <c r="E13" s="98"/>
      <c r="F13" s="98"/>
      <c r="G13" s="98"/>
      <c r="H13" s="98"/>
    </row>
    <row r="14" spans="1:50" ht="30" x14ac:dyDescent="0.2">
      <c r="A14" s="15" t="s">
        <v>102</v>
      </c>
      <c r="B14" s="98" t="s">
        <v>113</v>
      </c>
      <c r="C14" s="98"/>
      <c r="D14" s="98"/>
      <c r="E14" s="98"/>
      <c r="F14" s="98"/>
      <c r="G14" s="98"/>
      <c r="H14" s="98"/>
    </row>
    <row r="15" spans="1:50" ht="44.1" customHeight="1" x14ac:dyDescent="0.2">
      <c r="A15" s="15" t="s">
        <v>99</v>
      </c>
      <c r="B15" s="98" t="s">
        <v>114</v>
      </c>
      <c r="C15" s="98"/>
      <c r="D15" s="98"/>
      <c r="E15" s="98"/>
      <c r="F15" s="98"/>
      <c r="G15" s="98"/>
      <c r="H15" s="98"/>
    </row>
    <row r="16" spans="1:50" ht="60" x14ac:dyDescent="0.2">
      <c r="A16" s="15" t="s">
        <v>9</v>
      </c>
      <c r="B16" s="98" t="s">
        <v>115</v>
      </c>
      <c r="C16" s="98"/>
      <c r="D16" s="98"/>
      <c r="E16" s="98"/>
      <c r="F16" s="98"/>
      <c r="G16" s="98"/>
      <c r="H16" s="98"/>
    </row>
    <row r="17" spans="1:8" ht="58.5" customHeight="1" x14ac:dyDescent="0.2">
      <c r="A17" s="15" t="s">
        <v>30</v>
      </c>
      <c r="B17" s="98" t="s">
        <v>116</v>
      </c>
      <c r="C17" s="98"/>
      <c r="D17" s="98"/>
      <c r="E17" s="98"/>
      <c r="F17" s="98"/>
      <c r="G17" s="98"/>
      <c r="H17" s="98"/>
    </row>
    <row r="18" spans="1:8" ht="30" x14ac:dyDescent="0.2">
      <c r="A18" s="15" t="s">
        <v>83</v>
      </c>
      <c r="B18" s="98" t="s">
        <v>117</v>
      </c>
      <c r="C18" s="98"/>
      <c r="D18" s="98"/>
      <c r="E18" s="98"/>
      <c r="F18" s="98"/>
      <c r="G18" s="98"/>
      <c r="H18" s="98"/>
    </row>
    <row r="19" spans="1:8" ht="30" customHeight="1" x14ac:dyDescent="0.2">
      <c r="A19" s="116"/>
      <c r="B19" s="117"/>
      <c r="C19" s="117"/>
      <c r="D19" s="117"/>
      <c r="E19" s="117"/>
      <c r="F19" s="117"/>
      <c r="G19" s="117"/>
      <c r="H19" s="118"/>
    </row>
    <row r="20" spans="1:8" ht="37.5" customHeight="1" x14ac:dyDescent="0.2">
      <c r="A20" s="102" t="s">
        <v>178</v>
      </c>
      <c r="B20" s="102"/>
      <c r="C20" s="102"/>
      <c r="D20" s="102"/>
      <c r="E20" s="102"/>
      <c r="F20" s="102"/>
      <c r="G20" s="102"/>
      <c r="H20" s="102"/>
    </row>
    <row r="21" spans="1:8" ht="117" customHeight="1" x14ac:dyDescent="0.2">
      <c r="A21" s="99" t="s">
        <v>35</v>
      </c>
      <c r="B21" s="99"/>
      <c r="C21" s="99"/>
      <c r="D21" s="99"/>
      <c r="E21" s="99"/>
      <c r="F21" s="99"/>
      <c r="G21" s="99"/>
      <c r="H21" s="99"/>
    </row>
    <row r="22" spans="1:8" ht="117" customHeight="1" x14ac:dyDescent="0.2">
      <c r="A22" s="15" t="s">
        <v>98</v>
      </c>
      <c r="B22" s="98" t="s">
        <v>108</v>
      </c>
      <c r="C22" s="98"/>
      <c r="D22" s="98"/>
      <c r="E22" s="98"/>
      <c r="F22" s="98"/>
      <c r="G22" s="98"/>
      <c r="H22" s="98"/>
    </row>
    <row r="23" spans="1:8" ht="167.1" customHeight="1" x14ac:dyDescent="0.2">
      <c r="A23" s="15" t="s">
        <v>84</v>
      </c>
      <c r="B23" s="99" t="s">
        <v>118</v>
      </c>
      <c r="C23" s="99"/>
      <c r="D23" s="99"/>
      <c r="E23" s="99"/>
      <c r="F23" s="99"/>
      <c r="G23" s="99"/>
      <c r="H23" s="99"/>
    </row>
    <row r="24" spans="1:8" ht="69.75" customHeight="1" x14ac:dyDescent="0.2">
      <c r="A24" s="15" t="s">
        <v>184</v>
      </c>
      <c r="B24" s="99" t="s">
        <v>119</v>
      </c>
      <c r="C24" s="99"/>
      <c r="D24" s="99"/>
      <c r="E24" s="99"/>
      <c r="F24" s="99"/>
      <c r="G24" s="99"/>
      <c r="H24" s="99"/>
    </row>
    <row r="25" spans="1:8" ht="60" customHeight="1" x14ac:dyDescent="0.2">
      <c r="A25" s="15" t="s">
        <v>185</v>
      </c>
      <c r="B25" s="99" t="s">
        <v>121</v>
      </c>
      <c r="C25" s="99"/>
      <c r="D25" s="99"/>
      <c r="E25" s="99"/>
      <c r="F25" s="99"/>
      <c r="G25" s="99"/>
      <c r="H25" s="99"/>
    </row>
    <row r="26" spans="1:8" ht="24.75" customHeight="1" x14ac:dyDescent="0.2">
      <c r="A26" s="16" t="s">
        <v>86</v>
      </c>
      <c r="B26" s="100" t="s">
        <v>120</v>
      </c>
      <c r="C26" s="100"/>
      <c r="D26" s="100"/>
      <c r="E26" s="100"/>
      <c r="F26" s="100"/>
      <c r="G26" s="100"/>
      <c r="H26" s="100"/>
    </row>
    <row r="27" spans="1:8" ht="26.25" customHeight="1" x14ac:dyDescent="0.2">
      <c r="A27" s="16" t="s">
        <v>87</v>
      </c>
      <c r="B27" s="100" t="s">
        <v>100</v>
      </c>
      <c r="C27" s="100"/>
      <c r="D27" s="100"/>
      <c r="E27" s="100"/>
      <c r="F27" s="100"/>
      <c r="G27" s="100"/>
      <c r="H27" s="100"/>
    </row>
    <row r="28" spans="1:8" ht="53.25" customHeight="1" x14ac:dyDescent="0.2">
      <c r="A28" s="15" t="s">
        <v>165</v>
      </c>
      <c r="B28" s="99" t="s">
        <v>171</v>
      </c>
      <c r="C28" s="99"/>
      <c r="D28" s="99"/>
      <c r="E28" s="99"/>
      <c r="F28" s="99"/>
      <c r="G28" s="99"/>
      <c r="H28" s="99"/>
    </row>
    <row r="29" spans="1:8" ht="45" customHeight="1" x14ac:dyDescent="0.2">
      <c r="A29" s="15" t="s">
        <v>167</v>
      </c>
      <c r="B29" s="94" t="s">
        <v>172</v>
      </c>
      <c r="C29" s="95"/>
      <c r="D29" s="95"/>
      <c r="E29" s="95"/>
      <c r="F29" s="95"/>
      <c r="G29" s="95"/>
      <c r="H29" s="96"/>
    </row>
    <row r="30" spans="1:8" ht="45" customHeight="1" x14ac:dyDescent="0.2">
      <c r="A30" s="15" t="s">
        <v>166</v>
      </c>
      <c r="B30" s="94" t="s">
        <v>173</v>
      </c>
      <c r="C30" s="95"/>
      <c r="D30" s="95"/>
      <c r="E30" s="95"/>
      <c r="F30" s="95"/>
      <c r="G30" s="95"/>
      <c r="H30" s="96"/>
    </row>
    <row r="31" spans="1:8" ht="45" customHeight="1" x14ac:dyDescent="0.2">
      <c r="A31" s="15" t="s">
        <v>156</v>
      </c>
      <c r="B31" s="94" t="s">
        <v>174</v>
      </c>
      <c r="C31" s="95"/>
      <c r="D31" s="95"/>
      <c r="E31" s="95"/>
      <c r="F31" s="95"/>
      <c r="G31" s="95"/>
      <c r="H31" s="96"/>
    </row>
    <row r="32" spans="1:8" ht="33" customHeight="1" x14ac:dyDescent="0.2">
      <c r="A32" s="16" t="s">
        <v>186</v>
      </c>
      <c r="B32" s="99" t="s">
        <v>122</v>
      </c>
      <c r="C32" s="99"/>
      <c r="D32" s="99"/>
      <c r="E32" s="99"/>
      <c r="F32" s="99"/>
      <c r="G32" s="99"/>
      <c r="H32" s="99"/>
    </row>
    <row r="33" spans="1:8" ht="39" customHeight="1" x14ac:dyDescent="0.2">
      <c r="A33" s="15" t="s">
        <v>88</v>
      </c>
      <c r="B33" s="100" t="s">
        <v>175</v>
      </c>
      <c r="C33" s="100"/>
      <c r="D33" s="100"/>
      <c r="E33" s="100"/>
      <c r="F33" s="100"/>
      <c r="G33" s="100"/>
      <c r="H33" s="100"/>
    </row>
    <row r="34" spans="1:8" ht="39" customHeight="1" x14ac:dyDescent="0.2">
      <c r="A34" s="102" t="s">
        <v>217</v>
      </c>
      <c r="B34" s="102"/>
      <c r="C34" s="102"/>
      <c r="D34" s="102"/>
      <c r="E34" s="102"/>
      <c r="F34" s="102"/>
      <c r="G34" s="102"/>
      <c r="H34" s="102"/>
    </row>
    <row r="35" spans="1:8" ht="79.5" customHeight="1" x14ac:dyDescent="0.2">
      <c r="A35" s="91" t="s">
        <v>218</v>
      </c>
      <c r="B35" s="92"/>
      <c r="C35" s="92"/>
      <c r="D35" s="92"/>
      <c r="E35" s="92"/>
      <c r="F35" s="92"/>
      <c r="G35" s="92"/>
      <c r="H35" s="93"/>
    </row>
    <row r="36" spans="1:8" ht="33" customHeight="1" x14ac:dyDescent="0.2">
      <c r="A36" s="15" t="s">
        <v>26</v>
      </c>
      <c r="B36" s="99" t="s">
        <v>145</v>
      </c>
      <c r="C36" s="99"/>
      <c r="D36" s="99"/>
      <c r="E36" s="99"/>
      <c r="F36" s="99"/>
      <c r="G36" s="99"/>
      <c r="H36" s="99"/>
    </row>
    <row r="37" spans="1:8" ht="33" customHeight="1" x14ac:dyDescent="0.2">
      <c r="A37" s="15" t="s">
        <v>27</v>
      </c>
      <c r="B37" s="99" t="s">
        <v>146</v>
      </c>
      <c r="C37" s="99"/>
      <c r="D37" s="99"/>
      <c r="E37" s="99"/>
      <c r="F37" s="99"/>
      <c r="G37" s="99"/>
      <c r="H37" s="99"/>
    </row>
    <row r="38" spans="1:8" ht="33" customHeight="1" x14ac:dyDescent="0.2">
      <c r="A38" s="23"/>
      <c r="B38" s="24"/>
      <c r="C38" s="24"/>
      <c r="D38" s="24"/>
      <c r="E38" s="24"/>
      <c r="F38" s="24"/>
      <c r="G38" s="24"/>
      <c r="H38" s="25"/>
    </row>
    <row r="39" spans="1:8" ht="34.5" customHeight="1" x14ac:dyDescent="0.2">
      <c r="A39" s="102" t="s">
        <v>179</v>
      </c>
      <c r="B39" s="102"/>
      <c r="C39" s="102"/>
      <c r="D39" s="102"/>
      <c r="E39" s="102"/>
      <c r="F39" s="102"/>
      <c r="G39" s="102"/>
      <c r="H39" s="102"/>
    </row>
    <row r="40" spans="1:8" ht="34.5" customHeight="1" x14ac:dyDescent="0.2">
      <c r="A40" s="15" t="s">
        <v>10</v>
      </c>
      <c r="B40" s="99" t="s">
        <v>123</v>
      </c>
      <c r="C40" s="99"/>
      <c r="D40" s="99"/>
      <c r="E40" s="99"/>
      <c r="F40" s="99"/>
      <c r="G40" s="99"/>
      <c r="H40" s="99"/>
    </row>
    <row r="41" spans="1:8" ht="29.25" customHeight="1" x14ac:dyDescent="0.2">
      <c r="A41" s="15" t="s">
        <v>11</v>
      </c>
      <c r="B41" s="99" t="s">
        <v>124</v>
      </c>
      <c r="C41" s="99"/>
      <c r="D41" s="99"/>
      <c r="E41" s="99"/>
      <c r="F41" s="99"/>
      <c r="G41" s="99"/>
      <c r="H41" s="99"/>
    </row>
    <row r="42" spans="1:8" ht="42" customHeight="1" x14ac:dyDescent="0.2">
      <c r="A42" s="15" t="s">
        <v>147</v>
      </c>
      <c r="B42" s="99" t="s">
        <v>195</v>
      </c>
      <c r="C42" s="99"/>
      <c r="D42" s="99"/>
      <c r="E42" s="99"/>
      <c r="F42" s="99"/>
      <c r="G42" s="99"/>
      <c r="H42" s="99"/>
    </row>
    <row r="43" spans="1:8" ht="42" customHeight="1" x14ac:dyDescent="0.2">
      <c r="A43" s="15" t="s">
        <v>197</v>
      </c>
      <c r="B43" s="94" t="s">
        <v>198</v>
      </c>
      <c r="C43" s="95"/>
      <c r="D43" s="95"/>
      <c r="E43" s="95"/>
      <c r="F43" s="95"/>
      <c r="G43" s="95"/>
      <c r="H43" s="96"/>
    </row>
    <row r="44" spans="1:8" ht="42" customHeight="1" x14ac:dyDescent="0.2">
      <c r="A44" s="15" t="s">
        <v>148</v>
      </c>
      <c r="B44" s="94" t="s">
        <v>199</v>
      </c>
      <c r="C44" s="95"/>
      <c r="D44" s="95"/>
      <c r="E44" s="95"/>
      <c r="F44" s="95"/>
      <c r="G44" s="95"/>
      <c r="H44" s="96"/>
    </row>
    <row r="45" spans="1:8" ht="42" customHeight="1" x14ac:dyDescent="0.2">
      <c r="A45" s="15" t="s">
        <v>200</v>
      </c>
      <c r="B45" s="94" t="s">
        <v>202</v>
      </c>
      <c r="C45" s="95"/>
      <c r="D45" s="95"/>
      <c r="E45" s="95"/>
      <c r="F45" s="95"/>
      <c r="G45" s="95"/>
      <c r="H45" s="96"/>
    </row>
    <row r="46" spans="1:8" ht="86.1" customHeight="1" x14ac:dyDescent="0.2">
      <c r="A46" s="17" t="s">
        <v>204</v>
      </c>
      <c r="B46" s="105" t="s">
        <v>125</v>
      </c>
      <c r="C46" s="105"/>
      <c r="D46" s="105"/>
      <c r="E46" s="105"/>
      <c r="F46" s="105"/>
      <c r="G46" s="105"/>
      <c r="H46" s="105"/>
    </row>
    <row r="47" spans="1:8" ht="39.75" customHeight="1" x14ac:dyDescent="0.2">
      <c r="A47" s="17" t="s">
        <v>211</v>
      </c>
      <c r="B47" s="113" t="s">
        <v>219</v>
      </c>
      <c r="C47" s="114"/>
      <c r="D47" s="114"/>
      <c r="E47" s="114"/>
      <c r="F47" s="114"/>
      <c r="G47" s="114"/>
      <c r="H47" s="115"/>
    </row>
    <row r="48" spans="1:8" ht="31.5" customHeight="1" x14ac:dyDescent="0.2">
      <c r="A48" s="17" t="s">
        <v>12</v>
      </c>
      <c r="B48" s="105" t="s">
        <v>203</v>
      </c>
      <c r="C48" s="105"/>
      <c r="D48" s="105"/>
      <c r="E48" s="105"/>
      <c r="F48" s="105"/>
      <c r="G48" s="105"/>
      <c r="H48" s="105"/>
    </row>
    <row r="49" spans="1:8" ht="45" x14ac:dyDescent="0.2">
      <c r="A49" s="17" t="s">
        <v>205</v>
      </c>
      <c r="B49" s="105" t="s">
        <v>126</v>
      </c>
      <c r="C49" s="105"/>
      <c r="D49" s="105"/>
      <c r="E49" s="105"/>
      <c r="F49" s="105"/>
      <c r="G49" s="105"/>
      <c r="H49" s="105"/>
    </row>
    <row r="50" spans="1:8" ht="43.5" customHeight="1" x14ac:dyDescent="0.2">
      <c r="A50" s="17" t="s">
        <v>14</v>
      </c>
      <c r="B50" s="105" t="s">
        <v>127</v>
      </c>
      <c r="C50" s="105"/>
      <c r="D50" s="105"/>
      <c r="E50" s="105"/>
      <c r="F50" s="105"/>
      <c r="G50" s="105"/>
      <c r="H50" s="105"/>
    </row>
    <row r="51" spans="1:8" ht="40.5" customHeight="1" x14ac:dyDescent="0.2">
      <c r="A51" s="17" t="s">
        <v>15</v>
      </c>
      <c r="B51" s="105" t="s">
        <v>128</v>
      </c>
      <c r="C51" s="105"/>
      <c r="D51" s="105"/>
      <c r="E51" s="105"/>
      <c r="F51" s="105"/>
      <c r="G51" s="105"/>
      <c r="H51" s="105"/>
    </row>
    <row r="52" spans="1:8" ht="75.75" customHeight="1" x14ac:dyDescent="0.2">
      <c r="A52" s="18" t="s">
        <v>16</v>
      </c>
      <c r="B52" s="101" t="s">
        <v>129</v>
      </c>
      <c r="C52" s="101"/>
      <c r="D52" s="101"/>
      <c r="E52" s="101"/>
      <c r="F52" s="101"/>
      <c r="G52" s="101"/>
      <c r="H52" s="101"/>
    </row>
    <row r="53" spans="1:8" ht="41.25" customHeight="1" x14ac:dyDescent="0.2">
      <c r="A53" s="18" t="s">
        <v>17</v>
      </c>
      <c r="B53" s="101" t="s">
        <v>130</v>
      </c>
      <c r="C53" s="101"/>
      <c r="D53" s="101"/>
      <c r="E53" s="101"/>
      <c r="F53" s="101"/>
      <c r="G53" s="101"/>
      <c r="H53" s="101"/>
    </row>
    <row r="54" spans="1:8" ht="47.45" customHeight="1" x14ac:dyDescent="0.2">
      <c r="A54" s="18" t="s">
        <v>163</v>
      </c>
      <c r="B54" s="101" t="s">
        <v>131</v>
      </c>
      <c r="C54" s="101"/>
      <c r="D54" s="101"/>
      <c r="E54" s="101"/>
      <c r="F54" s="101"/>
      <c r="G54" s="101"/>
      <c r="H54" s="101"/>
    </row>
    <row r="55" spans="1:8" ht="57.6" customHeight="1" x14ac:dyDescent="0.2">
      <c r="A55" s="18" t="s">
        <v>36</v>
      </c>
      <c r="B55" s="101" t="s">
        <v>132</v>
      </c>
      <c r="C55" s="101"/>
      <c r="D55" s="101"/>
      <c r="E55" s="101"/>
      <c r="F55" s="101"/>
      <c r="G55" s="101"/>
      <c r="H55" s="101"/>
    </row>
    <row r="56" spans="1:8" ht="31.5" customHeight="1" x14ac:dyDescent="0.2">
      <c r="A56" s="18" t="s">
        <v>103</v>
      </c>
      <c r="B56" s="101" t="s">
        <v>133</v>
      </c>
      <c r="C56" s="101"/>
      <c r="D56" s="101"/>
      <c r="E56" s="101"/>
      <c r="F56" s="101"/>
      <c r="G56" s="101"/>
      <c r="H56" s="101"/>
    </row>
    <row r="57" spans="1:8" ht="70.5" customHeight="1" x14ac:dyDescent="0.2">
      <c r="A57" s="18" t="s">
        <v>104</v>
      </c>
      <c r="B57" s="101" t="s">
        <v>134</v>
      </c>
      <c r="C57" s="101"/>
      <c r="D57" s="101"/>
      <c r="E57" s="101"/>
      <c r="F57" s="101"/>
      <c r="G57" s="101"/>
      <c r="H57" s="101"/>
    </row>
    <row r="58" spans="1:8" ht="33.75" customHeight="1" x14ac:dyDescent="0.2">
      <c r="A58" s="106"/>
      <c r="B58" s="106"/>
      <c r="C58" s="106"/>
      <c r="D58" s="106"/>
      <c r="E58" s="106"/>
      <c r="F58" s="106"/>
      <c r="G58" s="106"/>
      <c r="H58" s="107"/>
    </row>
    <row r="59" spans="1:8" ht="32.25" customHeight="1" x14ac:dyDescent="0.2">
      <c r="A59" s="97" t="s">
        <v>181</v>
      </c>
      <c r="B59" s="97"/>
      <c r="C59" s="97"/>
      <c r="D59" s="97"/>
      <c r="E59" s="97"/>
      <c r="F59" s="97"/>
      <c r="G59" s="97"/>
      <c r="H59" s="97"/>
    </row>
    <row r="60" spans="1:8" ht="34.5" customHeight="1" x14ac:dyDescent="0.2">
      <c r="A60" s="15" t="s">
        <v>22</v>
      </c>
      <c r="B60" s="103" t="s">
        <v>140</v>
      </c>
      <c r="C60" s="103"/>
      <c r="D60" s="103"/>
      <c r="E60" s="103"/>
      <c r="F60" s="103"/>
      <c r="G60" s="103"/>
      <c r="H60" s="103"/>
    </row>
    <row r="61" spans="1:8" ht="60" customHeight="1" x14ac:dyDescent="0.2">
      <c r="A61" s="15" t="s">
        <v>32</v>
      </c>
      <c r="B61" s="112" t="s">
        <v>141</v>
      </c>
      <c r="C61" s="112"/>
      <c r="D61" s="112"/>
      <c r="E61" s="112"/>
      <c r="F61" s="112"/>
      <c r="G61" s="112"/>
      <c r="H61" s="112"/>
    </row>
    <row r="62" spans="1:8" ht="41.25" customHeight="1" x14ac:dyDescent="0.2">
      <c r="A62" s="15" t="s">
        <v>206</v>
      </c>
      <c r="B62" s="109" t="s">
        <v>207</v>
      </c>
      <c r="C62" s="110"/>
      <c r="D62" s="110"/>
      <c r="E62" s="110"/>
      <c r="F62" s="110"/>
      <c r="G62" s="110"/>
      <c r="H62" s="111"/>
    </row>
    <row r="63" spans="1:8" ht="42" customHeight="1" x14ac:dyDescent="0.2">
      <c r="A63" s="15" t="s">
        <v>23</v>
      </c>
      <c r="B63" s="99" t="s">
        <v>142</v>
      </c>
      <c r="C63" s="99"/>
      <c r="D63" s="99"/>
      <c r="E63" s="99"/>
      <c r="F63" s="99"/>
      <c r="G63" s="99"/>
      <c r="H63" s="99"/>
    </row>
    <row r="64" spans="1:8" ht="31.5" customHeight="1" x14ac:dyDescent="0.2">
      <c r="A64" s="15" t="s">
        <v>24</v>
      </c>
      <c r="B64" s="103" t="s">
        <v>143</v>
      </c>
      <c r="C64" s="103"/>
      <c r="D64" s="103"/>
      <c r="E64" s="103"/>
      <c r="F64" s="103"/>
      <c r="G64" s="103"/>
      <c r="H64" s="103"/>
    </row>
    <row r="65" spans="1:8" ht="45.75" customHeight="1" x14ac:dyDescent="0.2">
      <c r="A65" s="15" t="s">
        <v>25</v>
      </c>
      <c r="B65" s="103" t="s">
        <v>144</v>
      </c>
      <c r="C65" s="103"/>
      <c r="D65" s="103"/>
      <c r="E65" s="103"/>
      <c r="F65" s="103"/>
      <c r="G65" s="103"/>
      <c r="H65" s="103"/>
    </row>
    <row r="66" spans="1:8" ht="30.75" customHeight="1" x14ac:dyDescent="0.2">
      <c r="A66" s="108"/>
      <c r="B66" s="108"/>
      <c r="C66" s="108"/>
      <c r="D66" s="108"/>
      <c r="E66" s="108"/>
      <c r="F66" s="108"/>
      <c r="G66" s="108"/>
      <c r="H66" s="108"/>
    </row>
    <row r="67" spans="1:8" ht="34.5" customHeight="1" x14ac:dyDescent="0.2">
      <c r="A67" s="97" t="s">
        <v>180</v>
      </c>
      <c r="B67" s="97"/>
      <c r="C67" s="97"/>
      <c r="D67" s="97"/>
      <c r="E67" s="97"/>
      <c r="F67" s="97"/>
      <c r="G67" s="97"/>
      <c r="H67" s="97"/>
    </row>
    <row r="68" spans="1:8" ht="39.75" customHeight="1" x14ac:dyDescent="0.2">
      <c r="A68" s="18" t="s">
        <v>19</v>
      </c>
      <c r="B68" s="103" t="s">
        <v>135</v>
      </c>
      <c r="C68" s="103"/>
      <c r="D68" s="103"/>
      <c r="E68" s="103"/>
      <c r="F68" s="103"/>
      <c r="G68" s="103"/>
      <c r="H68" s="103"/>
    </row>
    <row r="69" spans="1:8" ht="39.75" customHeight="1" x14ac:dyDescent="0.2">
      <c r="A69" s="18" t="s">
        <v>13</v>
      </c>
      <c r="B69" s="103" t="s">
        <v>136</v>
      </c>
      <c r="C69" s="103"/>
      <c r="D69" s="103"/>
      <c r="E69" s="103"/>
      <c r="F69" s="103"/>
      <c r="G69" s="103"/>
      <c r="H69" s="103"/>
    </row>
    <row r="70" spans="1:8" ht="42" customHeight="1" x14ac:dyDescent="0.2">
      <c r="A70" s="18" t="s">
        <v>18</v>
      </c>
      <c r="B70" s="101" t="s">
        <v>137</v>
      </c>
      <c r="C70" s="101"/>
      <c r="D70" s="101"/>
      <c r="E70" s="101"/>
      <c r="F70" s="101"/>
      <c r="G70" s="101"/>
      <c r="H70" s="101"/>
    </row>
    <row r="71" spans="1:8" ht="33.75" customHeight="1" x14ac:dyDescent="0.2">
      <c r="A71" s="18" t="s">
        <v>20</v>
      </c>
      <c r="B71" s="103" t="s">
        <v>138</v>
      </c>
      <c r="C71" s="103"/>
      <c r="D71" s="103"/>
      <c r="E71" s="103"/>
      <c r="F71" s="103"/>
      <c r="G71" s="103"/>
      <c r="H71" s="103"/>
    </row>
    <row r="72" spans="1:8" ht="33" customHeight="1" x14ac:dyDescent="0.2">
      <c r="A72" s="18" t="s">
        <v>21</v>
      </c>
      <c r="B72" s="103" t="s">
        <v>139</v>
      </c>
      <c r="C72" s="103"/>
      <c r="D72" s="103"/>
      <c r="E72" s="103"/>
      <c r="F72" s="103"/>
      <c r="G72" s="103"/>
      <c r="H72" s="103"/>
    </row>
    <row r="73" spans="1:8" ht="33.75" customHeight="1" x14ac:dyDescent="0.2">
      <c r="A73" s="104"/>
      <c r="B73" s="104"/>
      <c r="C73" s="104"/>
      <c r="D73" s="104"/>
      <c r="E73" s="104"/>
      <c r="F73" s="104"/>
      <c r="G73" s="104"/>
      <c r="H73" s="104"/>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2"/>
  <sheetViews>
    <sheetView topLeftCell="N2" zoomScale="70" zoomScaleNormal="70" workbookViewId="0">
      <selection activeCell="Q7" sqref="Q7"/>
    </sheetView>
  </sheetViews>
  <sheetFormatPr baseColWidth="10" defaultColWidth="11.140625" defaultRowHeight="18.75" x14ac:dyDescent="0.25"/>
  <cols>
    <col min="1" max="1" width="26.140625" style="1" customWidth="1"/>
    <col min="2" max="2" width="30.5703125" style="1" customWidth="1"/>
    <col min="3" max="4" width="22.140625" style="1" customWidth="1"/>
    <col min="5" max="5" width="23.140625" style="1" customWidth="1"/>
    <col min="6" max="7" width="23.5703125" style="1" customWidth="1"/>
    <col min="8" max="8" width="27.140625" style="1" customWidth="1"/>
    <col min="9" max="9" width="27.5703125" style="1" customWidth="1"/>
    <col min="10" max="10" width="31.140625" style="1" customWidth="1"/>
    <col min="11" max="12" width="35.140625" style="4" customWidth="1"/>
    <col min="13" max="13" width="26.85546875" style="4" customWidth="1"/>
    <col min="14" max="14" width="64" style="4" customWidth="1"/>
    <col min="15" max="15" width="27.140625" style="5" customWidth="1"/>
    <col min="16" max="16" width="28" style="6" customWidth="1"/>
    <col min="17" max="18" width="30.140625" style="1" customWidth="1"/>
    <col min="19" max="19" width="32.140625" style="1" customWidth="1"/>
    <col min="20" max="20" width="27.140625" style="1" customWidth="1"/>
    <col min="21" max="21" width="0" style="1" hidden="1" customWidth="1"/>
    <col min="22" max="16384" width="11.140625" style="1"/>
  </cols>
  <sheetData>
    <row r="1" spans="1:33" ht="21" customHeight="1" x14ac:dyDescent="0.25">
      <c r="A1" s="124" t="e" vm="1">
        <v>#VALUE!</v>
      </c>
      <c r="B1" s="124"/>
      <c r="C1" s="125" t="s">
        <v>1</v>
      </c>
      <c r="D1" s="125"/>
      <c r="E1" s="125"/>
      <c r="F1" s="125"/>
      <c r="G1" s="125"/>
      <c r="H1" s="125"/>
      <c r="I1" s="125"/>
      <c r="J1" s="125"/>
      <c r="K1" s="125"/>
      <c r="L1" s="125"/>
      <c r="M1" s="125"/>
      <c r="N1" s="125"/>
      <c r="O1" s="125"/>
      <c r="P1" s="125"/>
      <c r="Q1" s="125"/>
      <c r="R1" s="125"/>
      <c r="S1" s="43" t="s">
        <v>221</v>
      </c>
    </row>
    <row r="2" spans="1:33" ht="21" customHeight="1" x14ac:dyDescent="0.25">
      <c r="A2" s="124"/>
      <c r="B2" s="124"/>
      <c r="C2" s="125" t="s">
        <v>2</v>
      </c>
      <c r="D2" s="125"/>
      <c r="E2" s="125"/>
      <c r="F2" s="125"/>
      <c r="G2" s="125"/>
      <c r="H2" s="125"/>
      <c r="I2" s="125"/>
      <c r="J2" s="125"/>
      <c r="K2" s="125"/>
      <c r="L2" s="125"/>
      <c r="M2" s="125"/>
      <c r="N2" s="125"/>
      <c r="O2" s="125"/>
      <c r="P2" s="125"/>
      <c r="Q2" s="125"/>
      <c r="R2" s="125"/>
      <c r="S2" s="43" t="s">
        <v>3</v>
      </c>
    </row>
    <row r="3" spans="1:33" ht="21" customHeight="1" x14ac:dyDescent="0.25">
      <c r="A3" s="124"/>
      <c r="B3" s="124"/>
      <c r="C3" s="125" t="s">
        <v>4</v>
      </c>
      <c r="D3" s="125"/>
      <c r="E3" s="125"/>
      <c r="F3" s="125"/>
      <c r="G3" s="125"/>
      <c r="H3" s="125"/>
      <c r="I3" s="125"/>
      <c r="J3" s="125"/>
      <c r="K3" s="125"/>
      <c r="L3" s="125"/>
      <c r="M3" s="125"/>
      <c r="N3" s="125"/>
      <c r="O3" s="125"/>
      <c r="P3" s="125"/>
      <c r="Q3" s="125"/>
      <c r="R3" s="125"/>
      <c r="S3" s="43" t="s">
        <v>220</v>
      </c>
    </row>
    <row r="4" spans="1:33" ht="21" customHeight="1" thickBot="1" x14ac:dyDescent="0.3">
      <c r="A4" s="124"/>
      <c r="B4" s="124"/>
      <c r="C4" s="125" t="s">
        <v>157</v>
      </c>
      <c r="D4" s="125"/>
      <c r="E4" s="125"/>
      <c r="F4" s="125"/>
      <c r="G4" s="125"/>
      <c r="H4" s="125"/>
      <c r="I4" s="125"/>
      <c r="J4" s="125"/>
      <c r="K4" s="125"/>
      <c r="L4" s="125"/>
      <c r="M4" s="125"/>
      <c r="N4" s="125"/>
      <c r="O4" s="125"/>
      <c r="P4" s="125"/>
      <c r="Q4" s="125"/>
      <c r="R4" s="125"/>
      <c r="S4" s="43" t="s">
        <v>223</v>
      </c>
    </row>
    <row r="5" spans="1:33" ht="26.25" customHeight="1" thickBot="1" x14ac:dyDescent="0.3">
      <c r="A5" s="123" t="s">
        <v>169</v>
      </c>
      <c r="B5" s="123"/>
      <c r="C5" s="126" t="s">
        <v>283</v>
      </c>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row>
    <row r="6" spans="1:33" ht="39" customHeight="1" x14ac:dyDescent="0.25">
      <c r="A6" s="120" t="s">
        <v>159</v>
      </c>
      <c r="B6" s="121"/>
      <c r="C6" s="121"/>
      <c r="D6" s="121"/>
      <c r="E6" s="121"/>
      <c r="F6" s="121"/>
      <c r="G6" s="121"/>
      <c r="H6" s="121"/>
      <c r="I6" s="121"/>
      <c r="J6" s="121"/>
      <c r="K6" s="121"/>
      <c r="L6" s="121"/>
      <c r="M6" s="121"/>
      <c r="N6" s="121"/>
      <c r="O6" s="121"/>
      <c r="P6" s="121"/>
      <c r="Q6" s="121"/>
      <c r="R6" s="121"/>
      <c r="S6" s="122"/>
    </row>
    <row r="7" spans="1:33" s="3" customFormat="1" ht="45" x14ac:dyDescent="0.2">
      <c r="A7" s="2" t="s">
        <v>93</v>
      </c>
      <c r="B7" s="2" t="s">
        <v>164</v>
      </c>
      <c r="C7" s="2" t="s">
        <v>155</v>
      </c>
      <c r="D7" s="2" t="s">
        <v>28</v>
      </c>
      <c r="E7" s="2" t="s">
        <v>101</v>
      </c>
      <c r="F7" s="2" t="s">
        <v>7</v>
      </c>
      <c r="G7" s="2" t="s">
        <v>192</v>
      </c>
      <c r="H7" s="2" t="s">
        <v>34</v>
      </c>
      <c r="I7" s="2" t="s">
        <v>8</v>
      </c>
      <c r="J7" s="21" t="s">
        <v>154</v>
      </c>
      <c r="K7" s="2" t="s">
        <v>97</v>
      </c>
      <c r="L7" s="2" t="s">
        <v>96</v>
      </c>
      <c r="M7" s="2" t="s">
        <v>176</v>
      </c>
      <c r="N7" s="2" t="s">
        <v>9</v>
      </c>
      <c r="O7" s="2" t="s">
        <v>30</v>
      </c>
      <c r="P7" s="2" t="s">
        <v>31</v>
      </c>
      <c r="Q7" s="2" t="s">
        <v>161</v>
      </c>
      <c r="R7" s="2" t="s">
        <v>162</v>
      </c>
      <c r="S7" s="2" t="s">
        <v>160</v>
      </c>
      <c r="T7" s="20"/>
    </row>
    <row r="8" spans="1:33" ht="263.10000000000002" customHeight="1" x14ac:dyDescent="0.25">
      <c r="A8" s="55" t="s">
        <v>292</v>
      </c>
      <c r="B8" s="42" t="s">
        <v>284</v>
      </c>
      <c r="C8" s="55" t="s">
        <v>231</v>
      </c>
      <c r="D8" s="55" t="s">
        <v>232</v>
      </c>
      <c r="E8" s="55" t="s">
        <v>233</v>
      </c>
      <c r="F8" s="55" t="s">
        <v>234</v>
      </c>
      <c r="G8" s="56" t="s">
        <v>285</v>
      </c>
      <c r="H8" s="55" t="s">
        <v>235</v>
      </c>
      <c r="I8" s="55" t="s">
        <v>236</v>
      </c>
      <c r="J8" s="57" t="s">
        <v>237</v>
      </c>
      <c r="K8" s="57" t="s">
        <v>238</v>
      </c>
      <c r="L8" s="58">
        <v>1</v>
      </c>
      <c r="M8" s="55" t="s">
        <v>187</v>
      </c>
      <c r="N8" s="57" t="s">
        <v>239</v>
      </c>
      <c r="O8" s="53">
        <v>10000</v>
      </c>
      <c r="P8" s="53">
        <v>1000</v>
      </c>
      <c r="Q8" s="53">
        <v>3000</v>
      </c>
      <c r="R8" s="53">
        <v>3000</v>
      </c>
      <c r="S8" s="53">
        <v>3000</v>
      </c>
      <c r="U8" s="1" t="s">
        <v>187</v>
      </c>
    </row>
    <row r="9" spans="1:33" ht="263.10000000000002" customHeight="1" x14ac:dyDescent="0.25">
      <c r="A9" s="55" t="s">
        <v>292</v>
      </c>
      <c r="B9" s="42" t="s">
        <v>284</v>
      </c>
      <c r="C9" s="55" t="s">
        <v>231</v>
      </c>
      <c r="D9" s="55" t="s">
        <v>232</v>
      </c>
      <c r="E9" s="55" t="s">
        <v>240</v>
      </c>
      <c r="F9" s="55" t="s">
        <v>241</v>
      </c>
      <c r="G9" s="59" t="s">
        <v>286</v>
      </c>
      <c r="H9" s="55" t="s">
        <v>242</v>
      </c>
      <c r="I9" s="55" t="s">
        <v>243</v>
      </c>
      <c r="J9" s="57" t="s">
        <v>244</v>
      </c>
      <c r="K9" s="57" t="s">
        <v>245</v>
      </c>
      <c r="L9" s="58">
        <v>1</v>
      </c>
      <c r="M9" s="55" t="s">
        <v>187</v>
      </c>
      <c r="N9" s="57" t="s">
        <v>246</v>
      </c>
      <c r="O9" s="53">
        <v>12750</v>
      </c>
      <c r="P9" s="53">
        <v>3000</v>
      </c>
      <c r="Q9" s="53">
        <v>3250</v>
      </c>
      <c r="R9" s="53">
        <v>3250</v>
      </c>
      <c r="S9" s="53">
        <v>3250</v>
      </c>
      <c r="U9" s="1" t="s">
        <v>188</v>
      </c>
    </row>
    <row r="10" spans="1:33" ht="263.10000000000002" customHeight="1" x14ac:dyDescent="0.25">
      <c r="A10" s="55" t="s">
        <v>292</v>
      </c>
      <c r="B10" s="42" t="s">
        <v>284</v>
      </c>
      <c r="C10" s="55" t="s">
        <v>231</v>
      </c>
      <c r="D10" s="55" t="s">
        <v>232</v>
      </c>
      <c r="E10" s="55" t="s">
        <v>289</v>
      </c>
      <c r="F10" s="55" t="s">
        <v>248</v>
      </c>
      <c r="G10" s="59" t="s">
        <v>287</v>
      </c>
      <c r="H10" s="55" t="s">
        <v>249</v>
      </c>
      <c r="I10" s="55" t="s">
        <v>250</v>
      </c>
      <c r="J10" s="57" t="s">
        <v>251</v>
      </c>
      <c r="K10" s="57" t="s">
        <v>252</v>
      </c>
      <c r="L10" s="58">
        <v>1</v>
      </c>
      <c r="M10" s="55" t="s">
        <v>187</v>
      </c>
      <c r="N10" s="57" t="s">
        <v>253</v>
      </c>
      <c r="O10" s="53">
        <v>5000</v>
      </c>
      <c r="P10" s="53">
        <v>1650</v>
      </c>
      <c r="Q10" s="53">
        <v>1000</v>
      </c>
      <c r="R10" s="53">
        <v>1000</v>
      </c>
      <c r="S10" s="53">
        <v>1350</v>
      </c>
    </row>
    <row r="11" spans="1:33" ht="266.10000000000002" customHeight="1" x14ac:dyDescent="0.25">
      <c r="A11" s="55" t="s">
        <v>292</v>
      </c>
      <c r="B11" s="42" t="s">
        <v>284</v>
      </c>
      <c r="C11" s="55" t="s">
        <v>231</v>
      </c>
      <c r="D11" s="55" t="s">
        <v>232</v>
      </c>
      <c r="E11" s="55" t="s">
        <v>290</v>
      </c>
      <c r="F11" s="55" t="s">
        <v>254</v>
      </c>
      <c r="G11" s="60" t="s">
        <v>288</v>
      </c>
      <c r="H11" s="55" t="s">
        <v>255</v>
      </c>
      <c r="I11" s="55" t="s">
        <v>256</v>
      </c>
      <c r="J11" s="57" t="s">
        <v>257</v>
      </c>
      <c r="K11" s="57" t="s">
        <v>258</v>
      </c>
      <c r="L11" s="58">
        <v>0.6</v>
      </c>
      <c r="M11" s="55" t="s">
        <v>187</v>
      </c>
      <c r="N11" s="57" t="s">
        <v>259</v>
      </c>
      <c r="O11" s="54">
        <v>5</v>
      </c>
      <c r="P11" s="53">
        <v>1</v>
      </c>
      <c r="Q11" s="53">
        <v>1</v>
      </c>
      <c r="R11" s="53">
        <v>1</v>
      </c>
      <c r="S11" s="53">
        <v>2</v>
      </c>
    </row>
    <row r="12" spans="1:33" ht="264" customHeight="1" x14ac:dyDescent="0.25">
      <c r="A12" s="55" t="s">
        <v>292</v>
      </c>
      <c r="B12" s="42" t="s">
        <v>284</v>
      </c>
      <c r="C12" s="55" t="s">
        <v>231</v>
      </c>
      <c r="D12" s="55" t="s">
        <v>232</v>
      </c>
      <c r="E12" s="55" t="s">
        <v>291</v>
      </c>
      <c r="F12" s="55" t="s">
        <v>254</v>
      </c>
      <c r="G12" s="60" t="s">
        <v>288</v>
      </c>
      <c r="H12" s="55" t="s">
        <v>260</v>
      </c>
      <c r="I12" s="55" t="s">
        <v>261</v>
      </c>
      <c r="J12" s="57" t="s">
        <v>262</v>
      </c>
      <c r="K12" s="57" t="s">
        <v>263</v>
      </c>
      <c r="L12" s="58">
        <v>0.4</v>
      </c>
      <c r="M12" s="55" t="s">
        <v>187</v>
      </c>
      <c r="N12" s="57" t="s">
        <v>264</v>
      </c>
      <c r="O12" s="54">
        <v>1</v>
      </c>
      <c r="P12" s="54">
        <v>1</v>
      </c>
      <c r="Q12" s="54">
        <v>1</v>
      </c>
      <c r="R12" s="54">
        <v>1</v>
      </c>
      <c r="S12" s="54">
        <v>1</v>
      </c>
    </row>
  </sheetData>
  <mergeCells count="8">
    <mergeCell ref="A6:S6"/>
    <mergeCell ref="A5:B5"/>
    <mergeCell ref="A1:B4"/>
    <mergeCell ref="C1:R1"/>
    <mergeCell ref="C2:R2"/>
    <mergeCell ref="C3:R3"/>
    <mergeCell ref="C4:R4"/>
    <mergeCell ref="C5:AG5"/>
  </mergeCells>
  <dataValidations count="2">
    <dataValidation type="list" allowBlank="1" showInputMessage="1" showErrorMessage="1" sqref="M13:M289" xr:uid="{00000000-0002-0000-0100-000000000000}">
      <formula1>$U$8:$U$9</formula1>
    </dataValidation>
    <dataValidation type="list" allowBlank="1" showInputMessage="1" showErrorMessage="1" sqref="M8:M12" xr:uid="{00000000-0002-0000-0100-000001000000}">
      <formula1>$S$9:$S$10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
  <sheetViews>
    <sheetView topLeftCell="I8" zoomScale="81" zoomScaleNormal="55" workbookViewId="0">
      <selection activeCell="K8" sqref="K8:O8"/>
    </sheetView>
  </sheetViews>
  <sheetFormatPr baseColWidth="10"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7.140625" customWidth="1"/>
    <col min="12" max="12" width="39.140625" bestFit="1" customWidth="1"/>
    <col min="13" max="13" width="54.5703125" bestFit="1" customWidth="1"/>
    <col min="16" max="16" width="0" hidden="1" customWidth="1"/>
  </cols>
  <sheetData>
    <row r="1" spans="1:16" s="1" customFormat="1" ht="22.5" customHeight="1" x14ac:dyDescent="0.25">
      <c r="A1" s="137"/>
      <c r="B1" s="138"/>
      <c r="C1" s="143" t="s">
        <v>1</v>
      </c>
      <c r="D1" s="144"/>
      <c r="E1" s="144"/>
      <c r="F1" s="144"/>
      <c r="G1" s="144"/>
      <c r="H1" s="144"/>
      <c r="I1" s="144"/>
      <c r="J1" s="144"/>
      <c r="K1" s="144"/>
      <c r="L1" s="145"/>
      <c r="M1" s="29" t="s">
        <v>221</v>
      </c>
    </row>
    <row r="2" spans="1:16" s="1" customFormat="1" ht="22.5" customHeight="1" x14ac:dyDescent="0.25">
      <c r="A2" s="139"/>
      <c r="B2" s="140"/>
      <c r="C2" s="143" t="s">
        <v>2</v>
      </c>
      <c r="D2" s="144"/>
      <c r="E2" s="144"/>
      <c r="F2" s="144"/>
      <c r="G2" s="144"/>
      <c r="H2" s="144"/>
      <c r="I2" s="144"/>
      <c r="J2" s="144"/>
      <c r="K2" s="144"/>
      <c r="L2" s="145"/>
      <c r="M2" s="29" t="s">
        <v>3</v>
      </c>
    </row>
    <row r="3" spans="1:16" s="1" customFormat="1" ht="22.5" customHeight="1" x14ac:dyDescent="0.25">
      <c r="A3" s="139"/>
      <c r="B3" s="140"/>
      <c r="C3" s="143" t="s">
        <v>4</v>
      </c>
      <c r="D3" s="144"/>
      <c r="E3" s="144"/>
      <c r="F3" s="144"/>
      <c r="G3" s="144"/>
      <c r="H3" s="144"/>
      <c r="I3" s="144"/>
      <c r="J3" s="144"/>
      <c r="K3" s="144"/>
      <c r="L3" s="145"/>
      <c r="M3" s="29" t="s">
        <v>220</v>
      </c>
    </row>
    <row r="4" spans="1:16" s="1" customFormat="1" ht="22.5" customHeight="1" x14ac:dyDescent="0.25">
      <c r="A4" s="141"/>
      <c r="B4" s="142"/>
      <c r="C4" s="143" t="s">
        <v>157</v>
      </c>
      <c r="D4" s="144"/>
      <c r="E4" s="144"/>
      <c r="F4" s="144"/>
      <c r="G4" s="144"/>
      <c r="H4" s="144"/>
      <c r="I4" s="144"/>
      <c r="J4" s="144"/>
      <c r="K4" s="144"/>
      <c r="L4" s="145"/>
      <c r="M4" s="29" t="s">
        <v>222</v>
      </c>
    </row>
    <row r="5" spans="1:16" s="1" customFormat="1" ht="26.25" customHeight="1" x14ac:dyDescent="0.25">
      <c r="A5" s="135" t="s">
        <v>5</v>
      </c>
      <c r="B5" s="136"/>
      <c r="C5" s="135"/>
      <c r="D5" s="146"/>
      <c r="E5" s="146"/>
      <c r="F5" s="146"/>
      <c r="G5" s="146"/>
      <c r="H5" s="146"/>
      <c r="I5" s="146"/>
      <c r="J5" s="146"/>
      <c r="K5" s="146"/>
      <c r="L5" s="146"/>
      <c r="M5" s="146"/>
    </row>
    <row r="6" spans="1:16" s="1" customFormat="1" ht="15" customHeight="1" x14ac:dyDescent="0.25">
      <c r="A6" s="131" t="s">
        <v>153</v>
      </c>
      <c r="B6" s="131"/>
      <c r="C6" s="131"/>
      <c r="D6" s="131"/>
      <c r="E6" s="131"/>
      <c r="F6" s="131"/>
      <c r="G6" s="131"/>
      <c r="H6" s="131"/>
      <c r="I6" s="131"/>
      <c r="J6" s="131"/>
      <c r="K6" s="132"/>
      <c r="L6" s="127" t="s">
        <v>95</v>
      </c>
      <c r="M6" s="128"/>
    </row>
    <row r="7" spans="1:16" s="1" customFormat="1" x14ac:dyDescent="0.25">
      <c r="A7" s="133"/>
      <c r="B7" s="133"/>
      <c r="C7" s="133"/>
      <c r="D7" s="133"/>
      <c r="E7" s="133"/>
      <c r="F7" s="133"/>
      <c r="G7" s="133"/>
      <c r="H7" s="133"/>
      <c r="I7" s="133"/>
      <c r="J7" s="133"/>
      <c r="K7" s="134"/>
      <c r="L7" s="129"/>
      <c r="M7" s="130"/>
    </row>
    <row r="8" spans="1:16" s="22" customFormat="1" ht="66.75" customHeight="1" x14ac:dyDescent="0.25">
      <c r="A8" s="2" t="s">
        <v>98</v>
      </c>
      <c r="B8" s="2" t="s">
        <v>189</v>
      </c>
      <c r="C8" s="2" t="s">
        <v>170</v>
      </c>
      <c r="D8" s="2" t="s">
        <v>85</v>
      </c>
      <c r="E8" s="2" t="s">
        <v>86</v>
      </c>
      <c r="F8" s="2" t="s">
        <v>87</v>
      </c>
      <c r="G8" s="2" t="s">
        <v>165</v>
      </c>
      <c r="H8" s="2" t="s">
        <v>167</v>
      </c>
      <c r="I8" s="2" t="s">
        <v>166</v>
      </c>
      <c r="J8" s="2" t="s">
        <v>156</v>
      </c>
      <c r="K8" s="2" t="s">
        <v>88</v>
      </c>
      <c r="L8" s="2" t="s">
        <v>26</v>
      </c>
      <c r="M8" s="2" t="s">
        <v>27</v>
      </c>
    </row>
    <row r="9" spans="1:16" ht="408.95" customHeight="1" x14ac:dyDescent="0.25">
      <c r="A9" s="61" t="s">
        <v>233</v>
      </c>
      <c r="B9" s="61" t="s">
        <v>265</v>
      </c>
      <c r="C9" s="61" t="s">
        <v>266</v>
      </c>
      <c r="D9" s="61" t="s">
        <v>267</v>
      </c>
      <c r="E9" s="61" t="s">
        <v>268</v>
      </c>
      <c r="F9" s="61" t="s">
        <v>269</v>
      </c>
      <c r="G9" s="61" t="s">
        <v>270</v>
      </c>
      <c r="H9" s="61" t="s">
        <v>271</v>
      </c>
      <c r="I9" s="61" t="s">
        <v>272</v>
      </c>
      <c r="J9" s="61" t="s">
        <v>273</v>
      </c>
      <c r="K9" s="61" t="s">
        <v>274</v>
      </c>
      <c r="L9" s="63" t="s">
        <v>275</v>
      </c>
      <c r="M9" s="64" t="s">
        <v>276</v>
      </c>
    </row>
    <row r="10" spans="1:16" ht="288" x14ac:dyDescent="0.25">
      <c r="A10" s="61" t="s">
        <v>240</v>
      </c>
      <c r="B10" s="61" t="s">
        <v>265</v>
      </c>
      <c r="C10" s="61" t="s">
        <v>266</v>
      </c>
      <c r="D10" s="61" t="s">
        <v>277</v>
      </c>
      <c r="E10" s="61" t="s">
        <v>268</v>
      </c>
      <c r="F10" s="61" t="s">
        <v>278</v>
      </c>
      <c r="G10" s="61" t="s">
        <v>279</v>
      </c>
      <c r="H10" s="61" t="s">
        <v>280</v>
      </c>
      <c r="I10" s="61" t="s">
        <v>272</v>
      </c>
      <c r="J10" s="61" t="s">
        <v>273</v>
      </c>
      <c r="K10" s="61" t="s">
        <v>274</v>
      </c>
      <c r="L10" s="63" t="s">
        <v>281</v>
      </c>
      <c r="M10" s="64" t="s">
        <v>282</v>
      </c>
      <c r="P10" t="s">
        <v>89</v>
      </c>
    </row>
    <row r="11" spans="1:16" x14ac:dyDescent="0.25">
      <c r="P11" t="s">
        <v>90</v>
      </c>
    </row>
    <row r="12" spans="1:16" x14ac:dyDescent="0.25">
      <c r="P12" t="s">
        <v>91</v>
      </c>
    </row>
    <row r="13" spans="1:16" x14ac:dyDescent="0.25">
      <c r="P13" t="s">
        <v>92</v>
      </c>
    </row>
  </sheetData>
  <mergeCells count="9">
    <mergeCell ref="L6:M7"/>
    <mergeCell ref="A6:K7"/>
    <mergeCell ref="A5:B5"/>
    <mergeCell ref="A1:B4"/>
    <mergeCell ref="C1:L1"/>
    <mergeCell ref="C2:L2"/>
    <mergeCell ref="C3:L3"/>
    <mergeCell ref="C4:L4"/>
    <mergeCell ref="C5:M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32"/>
  <sheetViews>
    <sheetView tabSelected="1" topLeftCell="C5" zoomScale="80" zoomScaleNormal="80" workbookViewId="0">
      <selection activeCell="C5" sqref="C5:AP5"/>
    </sheetView>
  </sheetViews>
  <sheetFormatPr baseColWidth="10" defaultRowHeight="15" x14ac:dyDescent="0.25"/>
  <cols>
    <col min="1" max="1" width="23.42578125" customWidth="1"/>
    <col min="2" max="3" width="23.140625" customWidth="1"/>
    <col min="4" max="4" width="27.140625" customWidth="1"/>
    <col min="5" max="5" width="29.5703125" customWidth="1"/>
    <col min="6" max="6" width="32.5703125" bestFit="1" customWidth="1"/>
    <col min="7" max="7" width="41.140625" bestFit="1" customWidth="1"/>
    <col min="8" max="8" width="47" bestFit="1" customWidth="1"/>
    <col min="9" max="9" width="31.7109375" customWidth="1"/>
    <col min="10" max="10" width="1.28515625" hidden="1" customWidth="1"/>
    <col min="11" max="13" width="31.85546875" hidden="1" customWidth="1"/>
    <col min="14" max="14" width="31.85546875" customWidth="1"/>
    <col min="15" max="16" width="45.140625" customWidth="1"/>
    <col min="17" max="17" width="19.42578125" customWidth="1"/>
    <col min="18" max="20" width="36.140625" customWidth="1"/>
    <col min="21" max="21" width="21.140625" customWidth="1"/>
    <col min="22" max="22" width="21.5703125" customWidth="1"/>
    <col min="23" max="23" width="20.85546875" customWidth="1"/>
    <col min="24" max="24" width="35.85546875" bestFit="1" customWidth="1"/>
    <col min="25" max="25" width="31.5703125" bestFit="1" customWidth="1"/>
    <col min="26" max="26" width="32.85546875" bestFit="1" customWidth="1"/>
    <col min="27" max="27" width="31.42578125" customWidth="1"/>
    <col min="28" max="28" width="61.85546875" customWidth="1"/>
    <col min="29" max="29" width="31.140625" customWidth="1"/>
    <col min="30" max="30" width="46.140625" bestFit="1" customWidth="1"/>
    <col min="31" max="31" width="46.140625" customWidth="1"/>
    <col min="32" max="32" width="29.42578125" bestFit="1" customWidth="1"/>
    <col min="33" max="33" width="27.140625" bestFit="1" customWidth="1"/>
    <col min="34" max="34" width="33.140625" bestFit="1" customWidth="1"/>
    <col min="35" max="35" width="36.140625" customWidth="1"/>
    <col min="36" max="36" width="27.140625" customWidth="1"/>
    <col min="37" max="37" width="22.5703125" customWidth="1"/>
    <col min="38" max="38" width="30.140625" bestFit="1" customWidth="1"/>
    <col min="39" max="40" width="24.5703125" customWidth="1"/>
    <col min="41" max="42" width="32.85546875" customWidth="1"/>
    <col min="43" max="43" width="33.42578125" customWidth="1"/>
    <col min="51" max="51" width="56.85546875" hidden="1" customWidth="1"/>
  </cols>
  <sheetData>
    <row r="1" spans="1:51" s="1" customFormat="1" ht="23.25" customHeight="1" thickBot="1" x14ac:dyDescent="0.3">
      <c r="A1" s="277" t="s">
        <v>0</v>
      </c>
      <c r="B1" s="277"/>
      <c r="C1" s="278" t="s">
        <v>1</v>
      </c>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44" t="s">
        <v>221</v>
      </c>
    </row>
    <row r="2" spans="1:51" s="1" customFormat="1" ht="23.25" customHeight="1" thickBot="1" x14ac:dyDescent="0.3">
      <c r="A2" s="277"/>
      <c r="B2" s="277"/>
      <c r="C2" s="278" t="s">
        <v>2</v>
      </c>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44" t="s">
        <v>3</v>
      </c>
    </row>
    <row r="3" spans="1:51" s="1" customFormat="1" ht="23.25" customHeight="1" thickBot="1" x14ac:dyDescent="0.3">
      <c r="A3" s="277"/>
      <c r="B3" s="277"/>
      <c r="C3" s="278" t="s">
        <v>4</v>
      </c>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44" t="s">
        <v>220</v>
      </c>
    </row>
    <row r="4" spans="1:51" s="1" customFormat="1" ht="23.25" customHeight="1" thickBot="1" x14ac:dyDescent="0.3">
      <c r="A4" s="277"/>
      <c r="B4" s="277"/>
      <c r="C4" s="278" t="s">
        <v>157</v>
      </c>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44" t="s">
        <v>224</v>
      </c>
    </row>
    <row r="5" spans="1:51" s="1" customFormat="1" ht="26.25" customHeight="1" thickBot="1" x14ac:dyDescent="0.3">
      <c r="A5" s="279" t="s">
        <v>5</v>
      </c>
      <c r="B5" s="279"/>
      <c r="C5" s="126" t="s">
        <v>283</v>
      </c>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45"/>
    </row>
    <row r="6" spans="1:51" ht="15" customHeight="1" thickBot="1" x14ac:dyDescent="0.3">
      <c r="A6" s="280" t="s">
        <v>168</v>
      </c>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173" t="s">
        <v>94</v>
      </c>
      <c r="AD6" s="174"/>
      <c r="AE6" s="174"/>
      <c r="AF6" s="174"/>
      <c r="AG6" s="174"/>
      <c r="AH6" s="174"/>
      <c r="AI6" s="175"/>
      <c r="AJ6" s="281" t="s">
        <v>6</v>
      </c>
      <c r="AK6" s="281"/>
      <c r="AL6" s="281"/>
      <c r="AM6" s="281"/>
      <c r="AN6" s="281"/>
      <c r="AO6" s="281"/>
      <c r="AP6" s="281"/>
      <c r="AQ6" s="281"/>
    </row>
    <row r="7" spans="1:51" ht="15" customHeight="1" thickBot="1" x14ac:dyDescent="0.3">
      <c r="A7" s="280"/>
      <c r="B7" s="280"/>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176"/>
      <c r="AD7" s="177"/>
      <c r="AE7" s="177"/>
      <c r="AF7" s="177"/>
      <c r="AG7" s="177"/>
      <c r="AH7" s="177"/>
      <c r="AI7" s="178"/>
      <c r="AJ7" s="281"/>
      <c r="AK7" s="281"/>
      <c r="AL7" s="281"/>
      <c r="AM7" s="281"/>
      <c r="AN7" s="281"/>
      <c r="AO7" s="281"/>
      <c r="AP7" s="281"/>
      <c r="AQ7" s="281"/>
    </row>
    <row r="8" spans="1:51" s="26" customFormat="1" ht="409.6" thickBot="1" x14ac:dyDescent="0.3">
      <c r="A8" s="46" t="s">
        <v>98</v>
      </c>
      <c r="B8" s="46" t="s">
        <v>7</v>
      </c>
      <c r="C8" s="46" t="s">
        <v>192</v>
      </c>
      <c r="D8" s="47" t="s">
        <v>149</v>
      </c>
      <c r="E8" s="47" t="s">
        <v>10</v>
      </c>
      <c r="F8" s="46" t="s">
        <v>11</v>
      </c>
      <c r="G8" s="47" t="s">
        <v>147</v>
      </c>
      <c r="H8" s="47" t="s">
        <v>196</v>
      </c>
      <c r="I8" s="47" t="s">
        <v>148</v>
      </c>
      <c r="J8" s="39" t="s">
        <v>414</v>
      </c>
      <c r="K8" s="39" t="s">
        <v>415</v>
      </c>
      <c r="L8" s="39" t="s">
        <v>416</v>
      </c>
      <c r="M8" s="39" t="s">
        <v>230</v>
      </c>
      <c r="N8" s="47" t="s">
        <v>201</v>
      </c>
      <c r="O8" s="48" t="s">
        <v>190</v>
      </c>
      <c r="P8" s="48" t="s">
        <v>211</v>
      </c>
      <c r="Q8" s="48" t="s">
        <v>12</v>
      </c>
      <c r="R8" s="46" t="s">
        <v>194</v>
      </c>
      <c r="S8" s="86" t="s">
        <v>413</v>
      </c>
      <c r="T8" s="40" t="s">
        <v>229</v>
      </c>
      <c r="U8" s="48" t="s">
        <v>150</v>
      </c>
      <c r="V8" s="48" t="s">
        <v>151</v>
      </c>
      <c r="W8" s="46" t="s">
        <v>16</v>
      </c>
      <c r="X8" s="46" t="s">
        <v>17</v>
      </c>
      <c r="Y8" s="46" t="s">
        <v>163</v>
      </c>
      <c r="Z8" s="46" t="s">
        <v>36</v>
      </c>
      <c r="AA8" s="46" t="s">
        <v>103</v>
      </c>
      <c r="AB8" s="46" t="s">
        <v>104</v>
      </c>
      <c r="AC8" s="49" t="s">
        <v>22</v>
      </c>
      <c r="AD8" s="49" t="s">
        <v>152</v>
      </c>
      <c r="AE8" s="49" t="s">
        <v>206</v>
      </c>
      <c r="AF8" s="49" t="s">
        <v>23</v>
      </c>
      <c r="AG8" s="49" t="s">
        <v>24</v>
      </c>
      <c r="AH8" s="49" t="s">
        <v>25</v>
      </c>
      <c r="AI8" s="41" t="s">
        <v>228</v>
      </c>
      <c r="AJ8" s="50" t="s">
        <v>293</v>
      </c>
      <c r="AK8" s="50" t="s">
        <v>18</v>
      </c>
      <c r="AL8" s="50" t="s">
        <v>294</v>
      </c>
      <c r="AM8" s="50" t="s">
        <v>18</v>
      </c>
      <c r="AN8" s="50" t="s">
        <v>295</v>
      </c>
      <c r="AO8" s="51" t="s">
        <v>296</v>
      </c>
      <c r="AP8" s="51" t="s">
        <v>18</v>
      </c>
      <c r="AQ8" s="52" t="s">
        <v>20</v>
      </c>
    </row>
    <row r="9" spans="1:51" s="7" customFormat="1" ht="72" x14ac:dyDescent="0.25">
      <c r="A9" s="282" t="s">
        <v>233</v>
      </c>
      <c r="B9" s="285" t="s">
        <v>234</v>
      </c>
      <c r="C9" s="288">
        <v>36893</v>
      </c>
      <c r="D9" s="147" t="s">
        <v>297</v>
      </c>
      <c r="E9" s="147" t="s">
        <v>298</v>
      </c>
      <c r="F9" s="291">
        <v>2024130010012</v>
      </c>
      <c r="G9" s="147" t="s">
        <v>299</v>
      </c>
      <c r="H9" s="147" t="s">
        <v>300</v>
      </c>
      <c r="I9" s="147" t="s">
        <v>301</v>
      </c>
      <c r="J9" s="147">
        <v>17</v>
      </c>
      <c r="K9" s="147">
        <v>115</v>
      </c>
      <c r="L9" s="147">
        <v>149</v>
      </c>
      <c r="M9" s="147"/>
      <c r="N9" s="231">
        <v>1</v>
      </c>
      <c r="O9" s="147" t="s">
        <v>302</v>
      </c>
      <c r="P9" s="196" t="s">
        <v>212</v>
      </c>
      <c r="Q9" s="147" t="s">
        <v>303</v>
      </c>
      <c r="R9" s="156">
        <v>1000</v>
      </c>
      <c r="S9" s="255" t="s">
        <v>302</v>
      </c>
      <c r="T9" s="156"/>
      <c r="U9" s="274" t="s">
        <v>304</v>
      </c>
      <c r="V9" s="274" t="s">
        <v>305</v>
      </c>
      <c r="W9" s="196">
        <v>365</v>
      </c>
      <c r="X9" s="156">
        <f>+R9*4.5</f>
        <v>4500</v>
      </c>
      <c r="Y9" s="195" t="s">
        <v>306</v>
      </c>
      <c r="Z9" s="196" t="s">
        <v>307</v>
      </c>
      <c r="AA9" s="68" t="s">
        <v>308</v>
      </c>
      <c r="AB9" s="68" t="s">
        <v>309</v>
      </c>
      <c r="AC9" s="196" t="s">
        <v>310</v>
      </c>
      <c r="AD9" s="270" t="s">
        <v>311</v>
      </c>
      <c r="AE9" s="262">
        <v>350000000</v>
      </c>
      <c r="AF9" s="196" t="s">
        <v>77</v>
      </c>
      <c r="AG9" s="196" t="s">
        <v>54</v>
      </c>
      <c r="AH9" s="195" t="s">
        <v>312</v>
      </c>
      <c r="AI9" s="150" t="s">
        <v>420</v>
      </c>
      <c r="AJ9" s="215">
        <f>1500000000+AO9</f>
        <v>3000000004</v>
      </c>
      <c r="AK9" s="198" t="s">
        <v>313</v>
      </c>
      <c r="AL9" s="262">
        <v>1522000000</v>
      </c>
      <c r="AM9" s="195" t="s">
        <v>314</v>
      </c>
      <c r="AN9" s="170">
        <f>AJ9+AJ12+AL9</f>
        <v>5022000004</v>
      </c>
      <c r="AO9" s="185">
        <v>1500000004</v>
      </c>
      <c r="AP9" s="179" t="s">
        <v>313</v>
      </c>
      <c r="AQ9" s="260" t="s">
        <v>315</v>
      </c>
      <c r="AY9" s="7" t="s">
        <v>212</v>
      </c>
    </row>
    <row r="10" spans="1:51" s="7" customFormat="1" ht="54" x14ac:dyDescent="0.25">
      <c r="A10" s="283"/>
      <c r="B10" s="286"/>
      <c r="C10" s="289"/>
      <c r="D10" s="148"/>
      <c r="E10" s="148"/>
      <c r="F10" s="292"/>
      <c r="G10" s="148"/>
      <c r="H10" s="148"/>
      <c r="I10" s="148"/>
      <c r="J10" s="148"/>
      <c r="K10" s="148"/>
      <c r="L10" s="148"/>
      <c r="M10" s="148"/>
      <c r="N10" s="211"/>
      <c r="O10" s="234"/>
      <c r="P10" s="193"/>
      <c r="Q10" s="148"/>
      <c r="R10" s="157"/>
      <c r="S10" s="294"/>
      <c r="T10" s="157"/>
      <c r="U10" s="275"/>
      <c r="V10" s="275"/>
      <c r="W10" s="193"/>
      <c r="X10" s="157"/>
      <c r="Y10" s="155"/>
      <c r="Z10" s="193"/>
      <c r="AA10" s="71" t="s">
        <v>316</v>
      </c>
      <c r="AB10" s="71" t="s">
        <v>317</v>
      </c>
      <c r="AC10" s="193"/>
      <c r="AD10" s="271"/>
      <c r="AE10" s="228"/>
      <c r="AF10" s="193"/>
      <c r="AG10" s="193"/>
      <c r="AH10" s="193"/>
      <c r="AI10" s="155"/>
      <c r="AJ10" s="216"/>
      <c r="AK10" s="161"/>
      <c r="AL10" s="228"/>
      <c r="AM10" s="155"/>
      <c r="AN10" s="171"/>
      <c r="AO10" s="186"/>
      <c r="AP10" s="180"/>
      <c r="AQ10" s="261"/>
    </row>
    <row r="11" spans="1:51" s="7" customFormat="1" ht="108" x14ac:dyDescent="0.25">
      <c r="A11" s="283"/>
      <c r="B11" s="286"/>
      <c r="C11" s="289"/>
      <c r="D11" s="148"/>
      <c r="E11" s="148"/>
      <c r="F11" s="292"/>
      <c r="G11" s="148"/>
      <c r="H11" s="148"/>
      <c r="I11" s="148"/>
      <c r="J11" s="148"/>
      <c r="K11" s="148"/>
      <c r="L11" s="148"/>
      <c r="M11" s="148"/>
      <c r="N11" s="211"/>
      <c r="O11" s="209" t="s">
        <v>318</v>
      </c>
      <c r="P11" s="193"/>
      <c r="Q11" s="148"/>
      <c r="R11" s="157"/>
      <c r="S11" s="294"/>
      <c r="T11" s="157"/>
      <c r="U11" s="275"/>
      <c r="V11" s="275"/>
      <c r="W11" s="193"/>
      <c r="X11" s="157"/>
      <c r="Y11" s="155"/>
      <c r="Z11" s="193"/>
      <c r="AA11" s="72" t="s">
        <v>319</v>
      </c>
      <c r="AB11" s="71" t="s">
        <v>320</v>
      </c>
      <c r="AC11" s="197"/>
      <c r="AD11" s="272"/>
      <c r="AE11" s="273"/>
      <c r="AF11" s="197"/>
      <c r="AG11" s="197"/>
      <c r="AH11" s="197"/>
      <c r="AI11" s="151"/>
      <c r="AJ11" s="216"/>
      <c r="AK11" s="161"/>
      <c r="AL11" s="228"/>
      <c r="AM11" s="155"/>
      <c r="AN11" s="171"/>
      <c r="AO11" s="186"/>
      <c r="AP11" s="180"/>
      <c r="AQ11" s="261"/>
    </row>
    <row r="12" spans="1:51" s="7" customFormat="1" ht="72" x14ac:dyDescent="0.25">
      <c r="A12" s="283"/>
      <c r="B12" s="286"/>
      <c r="C12" s="289"/>
      <c r="D12" s="148"/>
      <c r="E12" s="148"/>
      <c r="F12" s="292"/>
      <c r="G12" s="148"/>
      <c r="H12" s="148"/>
      <c r="I12" s="148"/>
      <c r="J12" s="148"/>
      <c r="K12" s="148"/>
      <c r="L12" s="148"/>
      <c r="M12" s="148"/>
      <c r="N12" s="211"/>
      <c r="O12" s="234"/>
      <c r="P12" s="193"/>
      <c r="Q12" s="148"/>
      <c r="R12" s="157"/>
      <c r="S12" s="294" t="s">
        <v>326</v>
      </c>
      <c r="T12" s="157"/>
      <c r="U12" s="275"/>
      <c r="V12" s="275"/>
      <c r="W12" s="193"/>
      <c r="X12" s="157"/>
      <c r="Y12" s="155"/>
      <c r="Z12" s="193"/>
      <c r="AA12" s="71" t="s">
        <v>321</v>
      </c>
      <c r="AB12" s="71" t="s">
        <v>322</v>
      </c>
      <c r="AC12" s="192" t="s">
        <v>310</v>
      </c>
      <c r="AD12" s="297" t="s">
        <v>323</v>
      </c>
      <c r="AE12" s="227">
        <v>3887000004</v>
      </c>
      <c r="AF12" s="192" t="s">
        <v>77</v>
      </c>
      <c r="AG12" s="192" t="s">
        <v>54</v>
      </c>
      <c r="AH12" s="154" t="s">
        <v>324</v>
      </c>
      <c r="AI12" s="154" t="s">
        <v>417</v>
      </c>
      <c r="AJ12" s="299">
        <f>349965000+AO12</f>
        <v>500000000</v>
      </c>
      <c r="AK12" s="154" t="s">
        <v>325</v>
      </c>
      <c r="AL12" s="228"/>
      <c r="AM12" s="155"/>
      <c r="AN12" s="171"/>
      <c r="AO12" s="300">
        <v>150035000</v>
      </c>
      <c r="AP12" s="181" t="s">
        <v>325</v>
      </c>
      <c r="AQ12" s="261"/>
    </row>
    <row r="13" spans="1:51" s="7" customFormat="1" ht="72.75" thickBot="1" x14ac:dyDescent="0.3">
      <c r="A13" s="284"/>
      <c r="B13" s="287"/>
      <c r="C13" s="290"/>
      <c r="D13" s="149"/>
      <c r="E13" s="149"/>
      <c r="F13" s="293"/>
      <c r="G13" s="149"/>
      <c r="H13" s="149"/>
      <c r="I13" s="149"/>
      <c r="J13" s="149"/>
      <c r="K13" s="149"/>
      <c r="L13" s="149"/>
      <c r="M13" s="149"/>
      <c r="N13" s="212"/>
      <c r="O13" s="76" t="s">
        <v>326</v>
      </c>
      <c r="P13" s="194"/>
      <c r="Q13" s="149"/>
      <c r="R13" s="158"/>
      <c r="S13" s="295"/>
      <c r="T13" s="158"/>
      <c r="U13" s="276"/>
      <c r="V13" s="276"/>
      <c r="W13" s="194"/>
      <c r="X13" s="158"/>
      <c r="Y13" s="153"/>
      <c r="Z13" s="194"/>
      <c r="AA13" s="77" t="s">
        <v>327</v>
      </c>
      <c r="AB13" s="77" t="s">
        <v>328</v>
      </c>
      <c r="AC13" s="194"/>
      <c r="AD13" s="298"/>
      <c r="AE13" s="229"/>
      <c r="AF13" s="194"/>
      <c r="AG13" s="194"/>
      <c r="AH13" s="194"/>
      <c r="AI13" s="153"/>
      <c r="AJ13" s="172"/>
      <c r="AK13" s="153"/>
      <c r="AL13" s="229"/>
      <c r="AM13" s="153"/>
      <c r="AN13" s="172"/>
      <c r="AO13" s="301"/>
      <c r="AP13" s="182"/>
      <c r="AQ13" s="296"/>
    </row>
    <row r="14" spans="1:51" ht="90" x14ac:dyDescent="0.25">
      <c r="A14" s="239" t="s">
        <v>240</v>
      </c>
      <c r="B14" s="242" t="s">
        <v>241</v>
      </c>
      <c r="C14" s="245">
        <v>37258</v>
      </c>
      <c r="D14" s="230" t="s">
        <v>329</v>
      </c>
      <c r="E14" s="230" t="s">
        <v>330</v>
      </c>
      <c r="F14" s="246">
        <v>2024130010013</v>
      </c>
      <c r="G14" s="230" t="s">
        <v>331</v>
      </c>
      <c r="H14" s="230" t="s">
        <v>332</v>
      </c>
      <c r="I14" s="230" t="s">
        <v>333</v>
      </c>
      <c r="J14" s="147">
        <v>102</v>
      </c>
      <c r="K14" s="147">
        <v>0</v>
      </c>
      <c r="L14" s="257">
        <v>1913</v>
      </c>
      <c r="M14" s="147"/>
      <c r="N14" s="231">
        <v>1</v>
      </c>
      <c r="O14" s="230" t="s">
        <v>334</v>
      </c>
      <c r="P14" s="168" t="s">
        <v>212</v>
      </c>
      <c r="Q14" s="198" t="s">
        <v>335</v>
      </c>
      <c r="R14" s="162">
        <v>3000</v>
      </c>
      <c r="S14" s="253" t="s">
        <v>334</v>
      </c>
      <c r="T14" s="156"/>
      <c r="U14" s="198" t="s">
        <v>304</v>
      </c>
      <c r="V14" s="198" t="s">
        <v>305</v>
      </c>
      <c r="W14" s="168">
        <v>365</v>
      </c>
      <c r="X14" s="162">
        <f>+R14*3.5</f>
        <v>10500</v>
      </c>
      <c r="Y14" s="198" t="s">
        <v>336</v>
      </c>
      <c r="Z14" s="168" t="s">
        <v>337</v>
      </c>
      <c r="AA14" s="68" t="s">
        <v>338</v>
      </c>
      <c r="AB14" s="68" t="s">
        <v>339</v>
      </c>
      <c r="AC14" s="65" t="s">
        <v>310</v>
      </c>
      <c r="AD14" s="79" t="s">
        <v>340</v>
      </c>
      <c r="AE14" s="80">
        <v>350000000</v>
      </c>
      <c r="AF14" s="65" t="s">
        <v>77</v>
      </c>
      <c r="AG14" s="65" t="s">
        <v>54</v>
      </c>
      <c r="AH14" s="70" t="s">
        <v>341</v>
      </c>
      <c r="AI14" s="88" t="s">
        <v>421</v>
      </c>
      <c r="AJ14" s="262">
        <v>3500000000</v>
      </c>
      <c r="AK14" s="263" t="s">
        <v>310</v>
      </c>
      <c r="AL14" s="199">
        <v>355032942.52999997</v>
      </c>
      <c r="AM14" s="198" t="s">
        <v>342</v>
      </c>
      <c r="AN14" s="170">
        <f>+AL14+AL18+AJ14</f>
        <v>28651562277.059998</v>
      </c>
      <c r="AO14" s="264">
        <v>1499999999.5599999</v>
      </c>
      <c r="AP14" s="183" t="s">
        <v>325</v>
      </c>
      <c r="AQ14" s="260" t="s">
        <v>343</v>
      </c>
      <c r="AY14" t="s">
        <v>208</v>
      </c>
    </row>
    <row r="15" spans="1:51" ht="54" x14ac:dyDescent="0.25">
      <c r="A15" s="240"/>
      <c r="B15" s="243"/>
      <c r="C15" s="205"/>
      <c r="D15" s="207"/>
      <c r="E15" s="207"/>
      <c r="F15" s="247"/>
      <c r="G15" s="207"/>
      <c r="H15" s="207"/>
      <c r="I15" s="207"/>
      <c r="J15" s="148"/>
      <c r="K15" s="148"/>
      <c r="L15" s="258"/>
      <c r="M15" s="148"/>
      <c r="N15" s="211"/>
      <c r="O15" s="207"/>
      <c r="P15" s="159"/>
      <c r="Q15" s="161"/>
      <c r="R15" s="163"/>
      <c r="S15" s="254"/>
      <c r="T15" s="157"/>
      <c r="U15" s="161"/>
      <c r="V15" s="161"/>
      <c r="W15" s="159"/>
      <c r="X15" s="163"/>
      <c r="Y15" s="161"/>
      <c r="Z15" s="159"/>
      <c r="AA15" s="251" t="s">
        <v>344</v>
      </c>
      <c r="AB15" s="251" t="s">
        <v>345</v>
      </c>
      <c r="AC15" s="62" t="s">
        <v>310</v>
      </c>
      <c r="AD15" s="63" t="s">
        <v>346</v>
      </c>
      <c r="AE15" s="81">
        <v>26989313335</v>
      </c>
      <c r="AF15" s="61" t="s">
        <v>57</v>
      </c>
      <c r="AG15" s="62" t="s">
        <v>54</v>
      </c>
      <c r="AH15" s="61" t="s">
        <v>312</v>
      </c>
      <c r="AI15" s="87" t="s">
        <v>418</v>
      </c>
      <c r="AJ15" s="228"/>
      <c r="AK15" s="155"/>
      <c r="AL15" s="200"/>
      <c r="AM15" s="161"/>
      <c r="AN15" s="171"/>
      <c r="AO15" s="265"/>
      <c r="AP15" s="184"/>
      <c r="AQ15" s="261"/>
    </row>
    <row r="16" spans="1:51" ht="90" x14ac:dyDescent="0.25">
      <c r="A16" s="240"/>
      <c r="B16" s="243"/>
      <c r="C16" s="205"/>
      <c r="D16" s="207"/>
      <c r="E16" s="207"/>
      <c r="F16" s="247"/>
      <c r="G16" s="207"/>
      <c r="H16" s="207"/>
      <c r="I16" s="207"/>
      <c r="J16" s="148"/>
      <c r="K16" s="148"/>
      <c r="L16" s="258"/>
      <c r="M16" s="148"/>
      <c r="N16" s="211"/>
      <c r="O16" s="207"/>
      <c r="P16" s="159"/>
      <c r="Q16" s="161"/>
      <c r="R16" s="163"/>
      <c r="S16" s="254"/>
      <c r="T16" s="157"/>
      <c r="U16" s="161"/>
      <c r="V16" s="161"/>
      <c r="W16" s="159"/>
      <c r="X16" s="163"/>
      <c r="Y16" s="161"/>
      <c r="Z16" s="159"/>
      <c r="AA16" s="251"/>
      <c r="AB16" s="251"/>
      <c r="AC16" s="62" t="s">
        <v>310</v>
      </c>
      <c r="AD16" s="63" t="s">
        <v>347</v>
      </c>
      <c r="AE16" s="81">
        <v>957216000</v>
      </c>
      <c r="AF16" s="61" t="s">
        <v>59</v>
      </c>
      <c r="AG16" s="62" t="s">
        <v>54</v>
      </c>
      <c r="AH16" s="61" t="s">
        <v>312</v>
      </c>
      <c r="AI16" s="61" t="s">
        <v>417</v>
      </c>
      <c r="AJ16" s="228"/>
      <c r="AK16" s="155"/>
      <c r="AL16" s="200"/>
      <c r="AM16" s="161"/>
      <c r="AN16" s="171"/>
      <c r="AO16" s="265"/>
      <c r="AP16" s="184"/>
      <c r="AQ16" s="261"/>
    </row>
    <row r="17" spans="1:51" ht="111.95" customHeight="1" x14ac:dyDescent="0.25">
      <c r="A17" s="240"/>
      <c r="B17" s="243"/>
      <c r="C17" s="205"/>
      <c r="D17" s="207"/>
      <c r="E17" s="207"/>
      <c r="F17" s="247"/>
      <c r="G17" s="207"/>
      <c r="H17" s="207"/>
      <c r="I17" s="207"/>
      <c r="J17" s="148"/>
      <c r="K17" s="148"/>
      <c r="L17" s="258"/>
      <c r="M17" s="148"/>
      <c r="N17" s="211"/>
      <c r="O17" s="207" t="s">
        <v>348</v>
      </c>
      <c r="P17" s="159"/>
      <c r="Q17" s="161"/>
      <c r="R17" s="163"/>
      <c r="S17" s="254"/>
      <c r="T17" s="157"/>
      <c r="U17" s="161"/>
      <c r="V17" s="161"/>
      <c r="W17" s="159"/>
      <c r="X17" s="163"/>
      <c r="Y17" s="161"/>
      <c r="Z17" s="159"/>
      <c r="AA17" s="251" t="s">
        <v>349</v>
      </c>
      <c r="AB17" s="251" t="s">
        <v>350</v>
      </c>
      <c r="AC17" s="62" t="s">
        <v>310</v>
      </c>
      <c r="AD17" s="63" t="s">
        <v>351</v>
      </c>
      <c r="AE17" s="81">
        <v>2000000000</v>
      </c>
      <c r="AF17" s="61" t="s">
        <v>71</v>
      </c>
      <c r="AG17" s="62" t="s">
        <v>54</v>
      </c>
      <c r="AH17" s="61" t="s">
        <v>352</v>
      </c>
      <c r="AI17" s="61" t="s">
        <v>417</v>
      </c>
      <c r="AJ17" s="228"/>
      <c r="AK17" s="155"/>
      <c r="AL17" s="200"/>
      <c r="AM17" s="161"/>
      <c r="AN17" s="171"/>
      <c r="AO17" s="265"/>
      <c r="AP17" s="184"/>
      <c r="AQ17" s="261"/>
    </row>
    <row r="18" spans="1:51" ht="180" x14ac:dyDescent="0.25">
      <c r="A18" s="240"/>
      <c r="B18" s="243"/>
      <c r="C18" s="205"/>
      <c r="D18" s="207"/>
      <c r="E18" s="207"/>
      <c r="F18" s="247"/>
      <c r="G18" s="207"/>
      <c r="H18" s="207"/>
      <c r="I18" s="207"/>
      <c r="J18" s="148"/>
      <c r="K18" s="148"/>
      <c r="L18" s="258"/>
      <c r="M18" s="148"/>
      <c r="N18" s="211"/>
      <c r="O18" s="207"/>
      <c r="P18" s="159"/>
      <c r="Q18" s="161"/>
      <c r="R18" s="163"/>
      <c r="S18" s="255"/>
      <c r="T18" s="157"/>
      <c r="U18" s="161"/>
      <c r="V18" s="161"/>
      <c r="W18" s="159"/>
      <c r="X18" s="163"/>
      <c r="Y18" s="161"/>
      <c r="Z18" s="159"/>
      <c r="AA18" s="251"/>
      <c r="AB18" s="251"/>
      <c r="AC18" s="62" t="s">
        <v>310</v>
      </c>
      <c r="AD18" s="63" t="s">
        <v>353</v>
      </c>
      <c r="AE18" s="81">
        <v>1800000000</v>
      </c>
      <c r="AF18" s="61" t="s">
        <v>71</v>
      </c>
      <c r="AG18" s="62" t="s">
        <v>54</v>
      </c>
      <c r="AH18" s="61" t="s">
        <v>352</v>
      </c>
      <c r="AI18" s="61" t="s">
        <v>417</v>
      </c>
      <c r="AJ18" s="228"/>
      <c r="AK18" s="155"/>
      <c r="AL18" s="227">
        <v>24796529334.529999</v>
      </c>
      <c r="AM18" s="154" t="s">
        <v>314</v>
      </c>
      <c r="AN18" s="171"/>
      <c r="AO18" s="265"/>
      <c r="AP18" s="184"/>
      <c r="AQ18" s="261"/>
    </row>
    <row r="19" spans="1:51" ht="74.099999999999994" customHeight="1" x14ac:dyDescent="0.25">
      <c r="A19" s="240"/>
      <c r="B19" s="243"/>
      <c r="C19" s="205"/>
      <c r="D19" s="207"/>
      <c r="E19" s="207"/>
      <c r="F19" s="247"/>
      <c r="G19" s="207"/>
      <c r="H19" s="207"/>
      <c r="I19" s="207"/>
      <c r="J19" s="148"/>
      <c r="K19" s="148"/>
      <c r="L19" s="258"/>
      <c r="M19" s="148"/>
      <c r="N19" s="211"/>
      <c r="O19" s="207"/>
      <c r="P19" s="159"/>
      <c r="Q19" s="161"/>
      <c r="R19" s="163"/>
      <c r="S19" s="254" t="s">
        <v>357</v>
      </c>
      <c r="T19" s="157"/>
      <c r="U19" s="161"/>
      <c r="V19" s="161"/>
      <c r="W19" s="159"/>
      <c r="X19" s="163"/>
      <c r="Y19" s="161"/>
      <c r="Z19" s="159"/>
      <c r="AA19" s="251" t="s">
        <v>354</v>
      </c>
      <c r="AB19" s="251" t="s">
        <v>355</v>
      </c>
      <c r="AC19" s="62" t="s">
        <v>310</v>
      </c>
      <c r="AD19" s="63" t="s">
        <v>356</v>
      </c>
      <c r="AE19" s="81">
        <v>2000000000</v>
      </c>
      <c r="AF19" s="61" t="s">
        <v>71</v>
      </c>
      <c r="AG19" s="62" t="s">
        <v>54</v>
      </c>
      <c r="AH19" s="61" t="s">
        <v>352</v>
      </c>
      <c r="AI19" s="90" t="s">
        <v>424</v>
      </c>
      <c r="AJ19" s="228"/>
      <c r="AK19" s="155"/>
      <c r="AL19" s="228"/>
      <c r="AM19" s="155"/>
      <c r="AN19" s="171"/>
      <c r="AO19" s="265"/>
      <c r="AP19" s="184"/>
      <c r="AQ19" s="261"/>
      <c r="AY19" t="s">
        <v>216</v>
      </c>
    </row>
    <row r="20" spans="1:51" ht="108.95" customHeight="1" x14ac:dyDescent="0.25">
      <c r="A20" s="240"/>
      <c r="B20" s="243"/>
      <c r="C20" s="205"/>
      <c r="D20" s="207"/>
      <c r="E20" s="207"/>
      <c r="F20" s="247"/>
      <c r="G20" s="207"/>
      <c r="H20" s="207"/>
      <c r="I20" s="207"/>
      <c r="J20" s="148"/>
      <c r="K20" s="148"/>
      <c r="L20" s="258"/>
      <c r="M20" s="148"/>
      <c r="N20" s="211"/>
      <c r="O20" s="207" t="s">
        <v>357</v>
      </c>
      <c r="P20" s="159"/>
      <c r="Q20" s="161"/>
      <c r="R20" s="163"/>
      <c r="S20" s="254"/>
      <c r="T20" s="157"/>
      <c r="U20" s="161"/>
      <c r="V20" s="161"/>
      <c r="W20" s="159"/>
      <c r="X20" s="163"/>
      <c r="Y20" s="161"/>
      <c r="Z20" s="159"/>
      <c r="AA20" s="251"/>
      <c r="AB20" s="251"/>
      <c r="AC20" s="62" t="s">
        <v>310</v>
      </c>
      <c r="AD20" s="63" t="s">
        <v>358</v>
      </c>
      <c r="AE20" s="81">
        <v>2000000000</v>
      </c>
      <c r="AF20" s="61" t="s">
        <v>71</v>
      </c>
      <c r="AG20" s="62" t="s">
        <v>54</v>
      </c>
      <c r="AH20" s="61" t="s">
        <v>324</v>
      </c>
      <c r="AI20" s="61" t="s">
        <v>417</v>
      </c>
      <c r="AJ20" s="228"/>
      <c r="AK20" s="155"/>
      <c r="AL20" s="228"/>
      <c r="AM20" s="155"/>
      <c r="AN20" s="171"/>
      <c r="AO20" s="265"/>
      <c r="AP20" s="184"/>
      <c r="AQ20" s="261"/>
      <c r="AY20" t="s">
        <v>209</v>
      </c>
    </row>
    <row r="21" spans="1:51" ht="126.75" thickBot="1" x14ac:dyDescent="0.3">
      <c r="A21" s="266"/>
      <c r="B21" s="267"/>
      <c r="C21" s="268"/>
      <c r="D21" s="209"/>
      <c r="E21" s="209"/>
      <c r="F21" s="269"/>
      <c r="G21" s="209"/>
      <c r="H21" s="209"/>
      <c r="I21" s="209"/>
      <c r="J21" s="149"/>
      <c r="K21" s="149"/>
      <c r="L21" s="259"/>
      <c r="M21" s="149"/>
      <c r="N21" s="212"/>
      <c r="O21" s="209"/>
      <c r="P21" s="192"/>
      <c r="Q21" s="154"/>
      <c r="R21" s="252"/>
      <c r="S21" s="256"/>
      <c r="T21" s="158"/>
      <c r="U21" s="154"/>
      <c r="V21" s="154"/>
      <c r="W21" s="192"/>
      <c r="X21" s="252"/>
      <c r="Y21" s="154"/>
      <c r="Z21" s="192"/>
      <c r="AA21" s="73" t="s">
        <v>359</v>
      </c>
      <c r="AB21" s="73" t="s">
        <v>360</v>
      </c>
      <c r="AC21" s="66" t="s">
        <v>310</v>
      </c>
      <c r="AD21" s="82" t="s">
        <v>361</v>
      </c>
      <c r="AE21" s="74">
        <v>730000000</v>
      </c>
      <c r="AF21" s="75" t="s">
        <v>57</v>
      </c>
      <c r="AG21" s="66" t="s">
        <v>54</v>
      </c>
      <c r="AH21" s="75" t="s">
        <v>324</v>
      </c>
      <c r="AI21" s="83" t="s">
        <v>417</v>
      </c>
      <c r="AJ21" s="228"/>
      <c r="AK21" s="155"/>
      <c r="AL21" s="228"/>
      <c r="AM21" s="155"/>
      <c r="AN21" s="171"/>
      <c r="AO21" s="265"/>
      <c r="AP21" s="184"/>
      <c r="AQ21" s="261"/>
      <c r="AY21" t="s">
        <v>210</v>
      </c>
    </row>
    <row r="22" spans="1:51" ht="75" customHeight="1" x14ac:dyDescent="0.25">
      <c r="A22" s="239" t="s">
        <v>247</v>
      </c>
      <c r="B22" s="242" t="s">
        <v>248</v>
      </c>
      <c r="C22" s="245">
        <v>37623</v>
      </c>
      <c r="D22" s="230" t="s">
        <v>362</v>
      </c>
      <c r="E22" s="230" t="s">
        <v>363</v>
      </c>
      <c r="F22" s="246">
        <v>2024130010014</v>
      </c>
      <c r="G22" s="230" t="s">
        <v>364</v>
      </c>
      <c r="H22" s="230" t="s">
        <v>365</v>
      </c>
      <c r="I22" s="230" t="s">
        <v>366</v>
      </c>
      <c r="J22" s="147">
        <v>4</v>
      </c>
      <c r="K22" s="147">
        <v>3</v>
      </c>
      <c r="L22" s="148">
        <v>510</v>
      </c>
      <c r="M22" s="147"/>
      <c r="N22" s="231">
        <v>1</v>
      </c>
      <c r="O22" s="78" t="s">
        <v>367</v>
      </c>
      <c r="P22" s="168" t="s">
        <v>212</v>
      </c>
      <c r="Q22" s="168" t="s">
        <v>368</v>
      </c>
      <c r="R22" s="162">
        <v>1650</v>
      </c>
      <c r="S22" s="78" t="s">
        <v>367</v>
      </c>
      <c r="T22" s="156"/>
      <c r="U22" s="198" t="s">
        <v>304</v>
      </c>
      <c r="V22" s="198" t="s">
        <v>305</v>
      </c>
      <c r="W22" s="168">
        <v>365</v>
      </c>
      <c r="X22" s="162">
        <f>R22*3</f>
        <v>4950</v>
      </c>
      <c r="Y22" s="165" t="s">
        <v>369</v>
      </c>
      <c r="Z22" s="168" t="s">
        <v>370</v>
      </c>
      <c r="AA22" s="68" t="s">
        <v>338</v>
      </c>
      <c r="AB22" s="68" t="s">
        <v>309</v>
      </c>
      <c r="AC22" s="169" t="s">
        <v>310</v>
      </c>
      <c r="AD22" s="249" t="s">
        <v>371</v>
      </c>
      <c r="AE22" s="199">
        <v>2223072000</v>
      </c>
      <c r="AF22" s="198" t="s">
        <v>77</v>
      </c>
      <c r="AG22" s="168" t="s">
        <v>54</v>
      </c>
      <c r="AH22" s="198" t="s">
        <v>352</v>
      </c>
      <c r="AI22" s="150" t="s">
        <v>422</v>
      </c>
      <c r="AJ22" s="199">
        <v>223113313</v>
      </c>
      <c r="AK22" s="165" t="s">
        <v>325</v>
      </c>
      <c r="AL22" s="199">
        <v>2000000000</v>
      </c>
      <c r="AM22" s="198" t="s">
        <v>314</v>
      </c>
      <c r="AN22" s="199">
        <f>+AL22+AJ22</f>
        <v>2223113313</v>
      </c>
      <c r="AO22" s="185">
        <v>0</v>
      </c>
      <c r="AP22" s="185" t="s">
        <v>247</v>
      </c>
      <c r="AQ22" s="202" t="s">
        <v>372</v>
      </c>
      <c r="AY22" t="s">
        <v>213</v>
      </c>
    </row>
    <row r="23" spans="1:51" ht="72" x14ac:dyDescent="0.25">
      <c r="A23" s="240"/>
      <c r="B23" s="243"/>
      <c r="C23" s="205"/>
      <c r="D23" s="207"/>
      <c r="E23" s="207"/>
      <c r="F23" s="247"/>
      <c r="G23" s="207"/>
      <c r="H23" s="207"/>
      <c r="I23" s="207"/>
      <c r="J23" s="148"/>
      <c r="K23" s="148"/>
      <c r="L23" s="148"/>
      <c r="M23" s="148"/>
      <c r="N23" s="211"/>
      <c r="O23" s="209" t="s">
        <v>373</v>
      </c>
      <c r="P23" s="159"/>
      <c r="Q23" s="159"/>
      <c r="R23" s="159"/>
      <c r="S23" s="209" t="s">
        <v>373</v>
      </c>
      <c r="T23" s="157"/>
      <c r="U23" s="159"/>
      <c r="V23" s="159"/>
      <c r="W23" s="159"/>
      <c r="X23" s="163"/>
      <c r="Y23" s="166"/>
      <c r="Z23" s="159"/>
      <c r="AA23" s="71" t="s">
        <v>374</v>
      </c>
      <c r="AB23" s="71" t="s">
        <v>375</v>
      </c>
      <c r="AC23" s="166"/>
      <c r="AD23" s="250"/>
      <c r="AE23" s="200"/>
      <c r="AF23" s="161"/>
      <c r="AG23" s="159"/>
      <c r="AH23" s="159"/>
      <c r="AI23" s="151"/>
      <c r="AJ23" s="200"/>
      <c r="AK23" s="166"/>
      <c r="AL23" s="200"/>
      <c r="AM23" s="161"/>
      <c r="AN23" s="159"/>
      <c r="AO23" s="186"/>
      <c r="AP23" s="186"/>
      <c r="AQ23" s="203"/>
      <c r="AY23" t="s">
        <v>214</v>
      </c>
    </row>
    <row r="24" spans="1:51" ht="108" x14ac:dyDescent="0.25">
      <c r="A24" s="240"/>
      <c r="B24" s="243"/>
      <c r="C24" s="205"/>
      <c r="D24" s="207"/>
      <c r="E24" s="207"/>
      <c r="F24" s="247"/>
      <c r="G24" s="207"/>
      <c r="H24" s="207"/>
      <c r="I24" s="207"/>
      <c r="J24" s="148"/>
      <c r="K24" s="148"/>
      <c r="L24" s="148"/>
      <c r="M24" s="148"/>
      <c r="N24" s="211"/>
      <c r="O24" s="234"/>
      <c r="P24" s="159"/>
      <c r="Q24" s="159"/>
      <c r="R24" s="159"/>
      <c r="S24" s="234"/>
      <c r="T24" s="157"/>
      <c r="U24" s="159"/>
      <c r="V24" s="159"/>
      <c r="W24" s="159"/>
      <c r="X24" s="163"/>
      <c r="Y24" s="166"/>
      <c r="Z24" s="159"/>
      <c r="AA24" s="71" t="s">
        <v>376</v>
      </c>
      <c r="AB24" s="71" t="s">
        <v>377</v>
      </c>
      <c r="AC24" s="166" t="s">
        <v>310</v>
      </c>
      <c r="AD24" s="224" t="s">
        <v>378</v>
      </c>
      <c r="AE24" s="227">
        <v>306000000</v>
      </c>
      <c r="AF24" s="161" t="s">
        <v>75</v>
      </c>
      <c r="AG24" s="159" t="s">
        <v>54</v>
      </c>
      <c r="AH24" s="161" t="s">
        <v>324</v>
      </c>
      <c r="AI24" s="152" t="s">
        <v>419</v>
      </c>
      <c r="AJ24" s="200"/>
      <c r="AK24" s="166"/>
      <c r="AL24" s="200"/>
      <c r="AM24" s="161"/>
      <c r="AN24" s="159"/>
      <c r="AO24" s="186"/>
      <c r="AP24" s="186"/>
      <c r="AQ24" s="203"/>
    </row>
    <row r="25" spans="1:51" ht="126.75" thickBot="1" x14ac:dyDescent="0.3">
      <c r="A25" s="241"/>
      <c r="B25" s="244"/>
      <c r="C25" s="206"/>
      <c r="D25" s="208"/>
      <c r="E25" s="208"/>
      <c r="F25" s="248"/>
      <c r="G25" s="208"/>
      <c r="H25" s="208"/>
      <c r="I25" s="208"/>
      <c r="J25" s="149"/>
      <c r="K25" s="149"/>
      <c r="L25" s="149"/>
      <c r="M25" s="149"/>
      <c r="N25" s="212"/>
      <c r="O25" s="76" t="s">
        <v>379</v>
      </c>
      <c r="P25" s="160"/>
      <c r="Q25" s="160"/>
      <c r="R25" s="160"/>
      <c r="S25" s="76" t="s">
        <v>379</v>
      </c>
      <c r="T25" s="158"/>
      <c r="U25" s="160"/>
      <c r="V25" s="160"/>
      <c r="W25" s="160"/>
      <c r="X25" s="164"/>
      <c r="Y25" s="167"/>
      <c r="Z25" s="160"/>
      <c r="AA25" s="77" t="s">
        <v>380</v>
      </c>
      <c r="AB25" s="77" t="s">
        <v>381</v>
      </c>
      <c r="AC25" s="167"/>
      <c r="AD25" s="226"/>
      <c r="AE25" s="229"/>
      <c r="AF25" s="191"/>
      <c r="AG25" s="160"/>
      <c r="AH25" s="160"/>
      <c r="AI25" s="153"/>
      <c r="AJ25" s="201"/>
      <c r="AK25" s="167"/>
      <c r="AL25" s="201"/>
      <c r="AM25" s="191"/>
      <c r="AN25" s="160"/>
      <c r="AO25" s="187"/>
      <c r="AP25" s="187"/>
      <c r="AQ25" s="204"/>
      <c r="AY25" t="s">
        <v>215</v>
      </c>
    </row>
    <row r="26" spans="1:51" ht="90" customHeight="1" x14ac:dyDescent="0.25">
      <c r="A26" s="239" t="s">
        <v>247</v>
      </c>
      <c r="B26" s="242" t="s">
        <v>254</v>
      </c>
      <c r="C26" s="245">
        <v>37988</v>
      </c>
      <c r="D26" s="230" t="s">
        <v>382</v>
      </c>
      <c r="E26" s="230" t="s">
        <v>383</v>
      </c>
      <c r="F26" s="246">
        <v>2024130010017</v>
      </c>
      <c r="G26" s="230" t="s">
        <v>384</v>
      </c>
      <c r="H26" s="230" t="s">
        <v>385</v>
      </c>
      <c r="I26" s="230" t="s">
        <v>386</v>
      </c>
      <c r="J26" s="147">
        <v>0</v>
      </c>
      <c r="K26" s="147">
        <v>0</v>
      </c>
      <c r="L26" s="235">
        <v>0.15</v>
      </c>
      <c r="M26" s="147"/>
      <c r="N26" s="231">
        <v>0.5</v>
      </c>
      <c r="O26" s="78" t="s">
        <v>387</v>
      </c>
      <c r="P26" s="233"/>
      <c r="Q26" s="198" t="s">
        <v>388</v>
      </c>
      <c r="R26" s="168">
        <v>1</v>
      </c>
      <c r="S26" s="195" t="s">
        <v>387</v>
      </c>
      <c r="T26" s="196"/>
      <c r="U26" s="198" t="s">
        <v>304</v>
      </c>
      <c r="V26" s="198" t="s">
        <v>305</v>
      </c>
      <c r="W26" s="168">
        <v>365</v>
      </c>
      <c r="X26" s="162">
        <v>1059626</v>
      </c>
      <c r="Y26" s="198" t="s">
        <v>389</v>
      </c>
      <c r="Z26" s="168" t="s">
        <v>307</v>
      </c>
      <c r="AA26" s="68" t="s">
        <v>390</v>
      </c>
      <c r="AB26" s="69" t="s">
        <v>391</v>
      </c>
      <c r="AC26" s="65" t="s">
        <v>310</v>
      </c>
      <c r="AD26" s="84" t="s">
        <v>392</v>
      </c>
      <c r="AE26" s="80">
        <v>500000000</v>
      </c>
      <c r="AF26" s="65" t="s">
        <v>77</v>
      </c>
      <c r="AG26" s="65" t="s">
        <v>54</v>
      </c>
      <c r="AH26" s="70" t="s">
        <v>341</v>
      </c>
      <c r="AI26" s="89" t="s">
        <v>423</v>
      </c>
      <c r="AJ26" s="215">
        <v>1000000000</v>
      </c>
      <c r="AK26" s="198" t="s">
        <v>313</v>
      </c>
      <c r="AL26" s="218">
        <v>300000000</v>
      </c>
      <c r="AM26" s="198" t="s">
        <v>314</v>
      </c>
      <c r="AN26" s="221">
        <f>+AL26+AJ26</f>
        <v>1300000000</v>
      </c>
      <c r="AO26" s="185">
        <v>500000000</v>
      </c>
      <c r="AP26" s="188" t="s">
        <v>313</v>
      </c>
      <c r="AQ26" s="202" t="s">
        <v>393</v>
      </c>
    </row>
    <row r="27" spans="1:51" ht="162" x14ac:dyDescent="0.25">
      <c r="A27" s="240"/>
      <c r="B27" s="243"/>
      <c r="C27" s="205"/>
      <c r="D27" s="207"/>
      <c r="E27" s="207"/>
      <c r="F27" s="247"/>
      <c r="G27" s="207"/>
      <c r="H27" s="207"/>
      <c r="I27" s="207"/>
      <c r="J27" s="234"/>
      <c r="K27" s="234"/>
      <c r="L27" s="236"/>
      <c r="M27" s="234"/>
      <c r="N27" s="232"/>
      <c r="O27" s="57" t="s">
        <v>394</v>
      </c>
      <c r="P27" s="213"/>
      <c r="Q27" s="161"/>
      <c r="R27" s="159"/>
      <c r="S27" s="151"/>
      <c r="T27" s="197"/>
      <c r="U27" s="159"/>
      <c r="V27" s="159"/>
      <c r="W27" s="159"/>
      <c r="X27" s="159"/>
      <c r="Y27" s="159"/>
      <c r="Z27" s="159"/>
      <c r="AA27" s="71" t="s">
        <v>395</v>
      </c>
      <c r="AB27" s="73" t="s">
        <v>396</v>
      </c>
      <c r="AC27" s="62" t="s">
        <v>310</v>
      </c>
      <c r="AD27" s="85" t="s">
        <v>397</v>
      </c>
      <c r="AE27" s="81">
        <v>215100000</v>
      </c>
      <c r="AF27" s="62" t="s">
        <v>77</v>
      </c>
      <c r="AG27" s="62" t="s">
        <v>54</v>
      </c>
      <c r="AH27" s="61" t="s">
        <v>312</v>
      </c>
      <c r="AI27" s="87" t="s">
        <v>423</v>
      </c>
      <c r="AJ27" s="216"/>
      <c r="AK27" s="161"/>
      <c r="AL27" s="219"/>
      <c r="AM27" s="161"/>
      <c r="AN27" s="222"/>
      <c r="AO27" s="189"/>
      <c r="AP27" s="189"/>
      <c r="AQ27" s="203"/>
    </row>
    <row r="28" spans="1:51" ht="186" customHeight="1" x14ac:dyDescent="0.25">
      <c r="A28" s="240"/>
      <c r="B28" s="243"/>
      <c r="C28" s="205">
        <v>37988</v>
      </c>
      <c r="D28" s="207" t="s">
        <v>263</v>
      </c>
      <c r="E28" s="207"/>
      <c r="F28" s="247"/>
      <c r="G28" s="207"/>
      <c r="H28" s="209" t="s">
        <v>398</v>
      </c>
      <c r="I28" s="207" t="s">
        <v>399</v>
      </c>
      <c r="J28" s="209">
        <v>0</v>
      </c>
      <c r="K28" s="209">
        <v>0</v>
      </c>
      <c r="L28" s="237">
        <v>0.1</v>
      </c>
      <c r="M28" s="209"/>
      <c r="N28" s="210">
        <v>0.5</v>
      </c>
      <c r="O28" s="57" t="s">
        <v>400</v>
      </c>
      <c r="P28" s="213"/>
      <c r="Q28" s="161" t="s">
        <v>401</v>
      </c>
      <c r="R28" s="159">
        <v>1</v>
      </c>
      <c r="S28" s="154" t="s">
        <v>400</v>
      </c>
      <c r="T28" s="192"/>
      <c r="U28" s="161" t="s">
        <v>304</v>
      </c>
      <c r="V28" s="161" t="s">
        <v>305</v>
      </c>
      <c r="W28" s="159">
        <v>365</v>
      </c>
      <c r="X28" s="163">
        <v>1059626</v>
      </c>
      <c r="Y28" s="161" t="s">
        <v>369</v>
      </c>
      <c r="Z28" s="159"/>
      <c r="AA28" s="71" t="s">
        <v>402</v>
      </c>
      <c r="AB28" s="73" t="s">
        <v>403</v>
      </c>
      <c r="AC28" s="62" t="s">
        <v>310</v>
      </c>
      <c r="AD28" s="85" t="s">
        <v>404</v>
      </c>
      <c r="AE28" s="81">
        <v>155000000</v>
      </c>
      <c r="AF28" s="62" t="s">
        <v>61</v>
      </c>
      <c r="AG28" s="62" t="s">
        <v>54</v>
      </c>
      <c r="AH28" s="61" t="s">
        <v>324</v>
      </c>
      <c r="AI28" s="61" t="s">
        <v>417</v>
      </c>
      <c r="AJ28" s="216"/>
      <c r="AK28" s="161"/>
      <c r="AL28" s="219"/>
      <c r="AM28" s="161"/>
      <c r="AN28" s="222"/>
      <c r="AO28" s="189"/>
      <c r="AP28" s="189"/>
      <c r="AQ28" s="203"/>
    </row>
    <row r="29" spans="1:51" ht="72" x14ac:dyDescent="0.25">
      <c r="A29" s="240"/>
      <c r="B29" s="243"/>
      <c r="C29" s="205"/>
      <c r="D29" s="207"/>
      <c r="E29" s="207"/>
      <c r="F29" s="247"/>
      <c r="G29" s="207"/>
      <c r="H29" s="148"/>
      <c r="I29" s="207"/>
      <c r="J29" s="148"/>
      <c r="K29" s="148"/>
      <c r="L29" s="237"/>
      <c r="M29" s="148"/>
      <c r="N29" s="211"/>
      <c r="O29" s="207" t="s">
        <v>405</v>
      </c>
      <c r="P29" s="213"/>
      <c r="Q29" s="161"/>
      <c r="R29" s="159"/>
      <c r="S29" s="155"/>
      <c r="T29" s="193"/>
      <c r="U29" s="161"/>
      <c r="V29" s="161"/>
      <c r="W29" s="159"/>
      <c r="X29" s="163"/>
      <c r="Y29" s="161"/>
      <c r="Z29" s="159"/>
      <c r="AA29" s="71" t="s">
        <v>406</v>
      </c>
      <c r="AB29" s="73" t="s">
        <v>407</v>
      </c>
      <c r="AC29" s="192" t="s">
        <v>310</v>
      </c>
      <c r="AD29" s="224" t="s">
        <v>408</v>
      </c>
      <c r="AE29" s="227">
        <v>300000000</v>
      </c>
      <c r="AF29" s="159" t="s">
        <v>77</v>
      </c>
      <c r="AG29" s="159" t="s">
        <v>54</v>
      </c>
      <c r="AH29" s="161" t="s">
        <v>324</v>
      </c>
      <c r="AI29" s="154" t="s">
        <v>417</v>
      </c>
      <c r="AJ29" s="216"/>
      <c r="AK29" s="161"/>
      <c r="AL29" s="219"/>
      <c r="AM29" s="161"/>
      <c r="AN29" s="222"/>
      <c r="AO29" s="189"/>
      <c r="AP29" s="189"/>
      <c r="AQ29" s="203"/>
    </row>
    <row r="30" spans="1:51" ht="54" x14ac:dyDescent="0.25">
      <c r="A30" s="240"/>
      <c r="B30" s="243"/>
      <c r="C30" s="205"/>
      <c r="D30" s="207"/>
      <c r="E30" s="207"/>
      <c r="F30" s="247"/>
      <c r="G30" s="207"/>
      <c r="H30" s="148"/>
      <c r="I30" s="207"/>
      <c r="J30" s="148"/>
      <c r="K30" s="148"/>
      <c r="L30" s="237"/>
      <c r="M30" s="148"/>
      <c r="N30" s="211"/>
      <c r="O30" s="207"/>
      <c r="P30" s="213"/>
      <c r="Q30" s="161"/>
      <c r="R30" s="159"/>
      <c r="S30" s="155"/>
      <c r="T30" s="193"/>
      <c r="U30" s="161"/>
      <c r="V30" s="161"/>
      <c r="W30" s="159"/>
      <c r="X30" s="163"/>
      <c r="Y30" s="161"/>
      <c r="Z30" s="159"/>
      <c r="AA30" s="71" t="s">
        <v>409</v>
      </c>
      <c r="AB30" s="73" t="s">
        <v>410</v>
      </c>
      <c r="AC30" s="193"/>
      <c r="AD30" s="225"/>
      <c r="AE30" s="228"/>
      <c r="AF30" s="159"/>
      <c r="AG30" s="159"/>
      <c r="AH30" s="159"/>
      <c r="AI30" s="155"/>
      <c r="AJ30" s="216"/>
      <c r="AK30" s="161"/>
      <c r="AL30" s="219"/>
      <c r="AM30" s="161"/>
      <c r="AN30" s="222"/>
      <c r="AO30" s="189"/>
      <c r="AP30" s="189"/>
      <c r="AQ30" s="203"/>
    </row>
    <row r="31" spans="1:51" ht="36.75" thickBot="1" x14ac:dyDescent="0.3">
      <c r="A31" s="241"/>
      <c r="B31" s="244"/>
      <c r="C31" s="206"/>
      <c r="D31" s="208"/>
      <c r="E31" s="208"/>
      <c r="F31" s="248"/>
      <c r="G31" s="208"/>
      <c r="H31" s="149"/>
      <c r="I31" s="208"/>
      <c r="J31" s="149"/>
      <c r="K31" s="149"/>
      <c r="L31" s="238"/>
      <c r="M31" s="149"/>
      <c r="N31" s="212"/>
      <c r="O31" s="208"/>
      <c r="P31" s="214"/>
      <c r="Q31" s="191"/>
      <c r="R31" s="160"/>
      <c r="S31" s="153"/>
      <c r="T31" s="194"/>
      <c r="U31" s="191"/>
      <c r="V31" s="191"/>
      <c r="W31" s="160"/>
      <c r="X31" s="164"/>
      <c r="Y31" s="191"/>
      <c r="Z31" s="160"/>
      <c r="AA31" s="77" t="s">
        <v>411</v>
      </c>
      <c r="AB31" s="77" t="s">
        <v>412</v>
      </c>
      <c r="AC31" s="194"/>
      <c r="AD31" s="226"/>
      <c r="AE31" s="229"/>
      <c r="AF31" s="160"/>
      <c r="AG31" s="160"/>
      <c r="AH31" s="160"/>
      <c r="AI31" s="153"/>
      <c r="AJ31" s="217"/>
      <c r="AK31" s="191"/>
      <c r="AL31" s="220"/>
      <c r="AM31" s="191"/>
      <c r="AN31" s="223"/>
      <c r="AO31" s="190"/>
      <c r="AP31" s="190"/>
      <c r="AQ31" s="204"/>
    </row>
    <row r="32" spans="1:51" ht="18.75" x14ac:dyDescent="0.3">
      <c r="W32" s="67"/>
    </row>
  </sheetData>
  <mergeCells count="217">
    <mergeCell ref="AQ9:AQ13"/>
    <mergeCell ref="O11:O12"/>
    <mergeCell ref="AC12:AC13"/>
    <mergeCell ref="AD12:AD13"/>
    <mergeCell ref="AE12:AE13"/>
    <mergeCell ref="AF12:AF13"/>
    <mergeCell ref="AJ9:AJ11"/>
    <mergeCell ref="AK9:AK11"/>
    <mergeCell ref="AL9:AL13"/>
    <mergeCell ref="AM9:AM13"/>
    <mergeCell ref="AN9:AN13"/>
    <mergeCell ref="AJ12:AJ13"/>
    <mergeCell ref="AK12:AK13"/>
    <mergeCell ref="AF9:AF11"/>
    <mergeCell ref="AG9:AG11"/>
    <mergeCell ref="AG12:AG13"/>
    <mergeCell ref="AH12:AH13"/>
    <mergeCell ref="AH9:AH11"/>
    <mergeCell ref="AO12:AO13"/>
    <mergeCell ref="A1:B4"/>
    <mergeCell ref="C1:AP1"/>
    <mergeCell ref="C2:AP2"/>
    <mergeCell ref="C3:AP3"/>
    <mergeCell ref="C4:AP4"/>
    <mergeCell ref="A5:B5"/>
    <mergeCell ref="C5:AP5"/>
    <mergeCell ref="Q9:Q13"/>
    <mergeCell ref="M9:M13"/>
    <mergeCell ref="A6:AB7"/>
    <mergeCell ref="AJ6:AQ7"/>
    <mergeCell ref="A9:A13"/>
    <mergeCell ref="B9:B13"/>
    <mergeCell ref="C9:C13"/>
    <mergeCell ref="D9:D13"/>
    <mergeCell ref="E9:E13"/>
    <mergeCell ref="F9:F13"/>
    <mergeCell ref="AO9:AO11"/>
    <mergeCell ref="V9:V13"/>
    <mergeCell ref="W9:W13"/>
    <mergeCell ref="X9:X13"/>
    <mergeCell ref="Y9:Y13"/>
    <mergeCell ref="S9:S11"/>
    <mergeCell ref="S12:S13"/>
    <mergeCell ref="I9:I13"/>
    <mergeCell ref="N9:N13"/>
    <mergeCell ref="O9:O10"/>
    <mergeCell ref="P9:P13"/>
    <mergeCell ref="Z9:Z13"/>
    <mergeCell ref="AC9:AC11"/>
    <mergeCell ref="AD9:AD11"/>
    <mergeCell ref="AE9:AE11"/>
    <mergeCell ref="R9:R13"/>
    <mergeCell ref="U9:U13"/>
    <mergeCell ref="L9:L13"/>
    <mergeCell ref="G9:G13"/>
    <mergeCell ref="A22:A25"/>
    <mergeCell ref="B22:B25"/>
    <mergeCell ref="C22:C25"/>
    <mergeCell ref="D22:D25"/>
    <mergeCell ref="E22:E25"/>
    <mergeCell ref="F22:F25"/>
    <mergeCell ref="G22:G25"/>
    <mergeCell ref="H22:H25"/>
    <mergeCell ref="A14:A21"/>
    <mergeCell ref="B14:B21"/>
    <mergeCell ref="C14:C21"/>
    <mergeCell ref="D14:D21"/>
    <mergeCell ref="E14:E21"/>
    <mergeCell ref="F14:F21"/>
    <mergeCell ref="G14:G21"/>
    <mergeCell ref="H14:H21"/>
    <mergeCell ref="H9:H13"/>
    <mergeCell ref="AQ14:AQ21"/>
    <mergeCell ref="AA15:AA16"/>
    <mergeCell ref="AB15:AB16"/>
    <mergeCell ref="O17:O19"/>
    <mergeCell ref="AA17:AA18"/>
    <mergeCell ref="AB17:AB18"/>
    <mergeCell ref="AL18:AL21"/>
    <mergeCell ref="AM18:AM21"/>
    <mergeCell ref="AA19:AA20"/>
    <mergeCell ref="AJ14:AJ21"/>
    <mergeCell ref="AK14:AK21"/>
    <mergeCell ref="AL14:AL17"/>
    <mergeCell ref="AM14:AM17"/>
    <mergeCell ref="AN14:AN21"/>
    <mergeCell ref="AO14:AO21"/>
    <mergeCell ref="U14:U21"/>
    <mergeCell ref="I22:I25"/>
    <mergeCell ref="N22:N25"/>
    <mergeCell ref="P22:P25"/>
    <mergeCell ref="Q22:Q25"/>
    <mergeCell ref="R22:R25"/>
    <mergeCell ref="U22:U25"/>
    <mergeCell ref="AB19:AB20"/>
    <mergeCell ref="O20:O21"/>
    <mergeCell ref="V14:V21"/>
    <mergeCell ref="W14:W21"/>
    <mergeCell ref="X14:X21"/>
    <mergeCell ref="Y14:Y21"/>
    <mergeCell ref="Z14:Z21"/>
    <mergeCell ref="I14:I21"/>
    <mergeCell ref="N14:N21"/>
    <mergeCell ref="O14:O16"/>
    <mergeCell ref="P14:P21"/>
    <mergeCell ref="Q14:Q21"/>
    <mergeCell ref="R14:R21"/>
    <mergeCell ref="S14:S18"/>
    <mergeCell ref="S19:S21"/>
    <mergeCell ref="S23:S24"/>
    <mergeCell ref="K14:K21"/>
    <mergeCell ref="L14:L21"/>
    <mergeCell ref="A26:A31"/>
    <mergeCell ref="B26:B31"/>
    <mergeCell ref="C26:C27"/>
    <mergeCell ref="D26:D27"/>
    <mergeCell ref="E26:E31"/>
    <mergeCell ref="F26:F31"/>
    <mergeCell ref="AQ22:AQ25"/>
    <mergeCell ref="O23:O24"/>
    <mergeCell ref="AC24:AC25"/>
    <mergeCell ref="AD24:AD25"/>
    <mergeCell ref="AE24:AE25"/>
    <mergeCell ref="AF24:AF25"/>
    <mergeCell ref="AG24:AG25"/>
    <mergeCell ref="AH24:AH25"/>
    <mergeCell ref="AK22:AK25"/>
    <mergeCell ref="AL22:AL25"/>
    <mergeCell ref="AM22:AM25"/>
    <mergeCell ref="AN22:AN25"/>
    <mergeCell ref="AO22:AO25"/>
    <mergeCell ref="AD22:AD23"/>
    <mergeCell ref="AE22:AE23"/>
    <mergeCell ref="AF22:AF23"/>
    <mergeCell ref="G26:G31"/>
    <mergeCell ref="H26:H27"/>
    <mergeCell ref="I26:I27"/>
    <mergeCell ref="N26:N27"/>
    <mergeCell ref="P26:P27"/>
    <mergeCell ref="Q26:Q27"/>
    <mergeCell ref="O29:O31"/>
    <mergeCell ref="J26:J27"/>
    <mergeCell ref="K26:K27"/>
    <mergeCell ref="L26:L27"/>
    <mergeCell ref="M26:M27"/>
    <mergeCell ref="J28:J31"/>
    <mergeCell ref="K28:K31"/>
    <mergeCell ref="L28:L31"/>
    <mergeCell ref="M28:M31"/>
    <mergeCell ref="AQ26:AQ31"/>
    <mergeCell ref="C28:C31"/>
    <mergeCell ref="D28:D31"/>
    <mergeCell ref="H28:H31"/>
    <mergeCell ref="I28:I31"/>
    <mergeCell ref="N28:N31"/>
    <mergeCell ref="P28:P31"/>
    <mergeCell ref="Q28:Q31"/>
    <mergeCell ref="Z26:Z31"/>
    <mergeCell ref="AJ26:AJ31"/>
    <mergeCell ref="AK26:AK31"/>
    <mergeCell ref="AL26:AL31"/>
    <mergeCell ref="AM26:AM31"/>
    <mergeCell ref="AN26:AN31"/>
    <mergeCell ref="AC29:AC31"/>
    <mergeCell ref="AD29:AD31"/>
    <mergeCell ref="AE29:AE31"/>
    <mergeCell ref="AF29:AF31"/>
    <mergeCell ref="R26:R27"/>
    <mergeCell ref="U26:U27"/>
    <mergeCell ref="V26:V27"/>
    <mergeCell ref="W26:W27"/>
    <mergeCell ref="X26:X27"/>
    <mergeCell ref="Y26:Y27"/>
    <mergeCell ref="AC6:AI7"/>
    <mergeCell ref="AP9:AP11"/>
    <mergeCell ref="AP12:AP13"/>
    <mergeCell ref="AP14:AP21"/>
    <mergeCell ref="AP22:AP25"/>
    <mergeCell ref="AP26:AP31"/>
    <mergeCell ref="AI9:AI11"/>
    <mergeCell ref="AI12:AI13"/>
    <mergeCell ref="R28:R31"/>
    <mergeCell ref="U28:U31"/>
    <mergeCell ref="V28:V31"/>
    <mergeCell ref="W28:W31"/>
    <mergeCell ref="X28:X31"/>
    <mergeCell ref="Y28:Y31"/>
    <mergeCell ref="S28:S31"/>
    <mergeCell ref="T28:T31"/>
    <mergeCell ref="AO26:AO31"/>
    <mergeCell ref="S26:S27"/>
    <mergeCell ref="T26:T27"/>
    <mergeCell ref="AG22:AG23"/>
    <mergeCell ref="AH22:AH23"/>
    <mergeCell ref="AJ22:AJ25"/>
    <mergeCell ref="V22:V25"/>
    <mergeCell ref="W22:W25"/>
    <mergeCell ref="M14:M21"/>
    <mergeCell ref="J22:J25"/>
    <mergeCell ref="L22:L25"/>
    <mergeCell ref="M22:M25"/>
    <mergeCell ref="K22:K25"/>
    <mergeCell ref="AI22:AI23"/>
    <mergeCell ref="AI24:AI25"/>
    <mergeCell ref="AI29:AI31"/>
    <mergeCell ref="T9:T13"/>
    <mergeCell ref="T14:T21"/>
    <mergeCell ref="T22:T25"/>
    <mergeCell ref="AG29:AG31"/>
    <mergeCell ref="AH29:AH31"/>
    <mergeCell ref="X22:X25"/>
    <mergeCell ref="Y22:Y25"/>
    <mergeCell ref="Z22:Z25"/>
    <mergeCell ref="AC22:AC23"/>
    <mergeCell ref="K9:K13"/>
    <mergeCell ref="J9:J13"/>
    <mergeCell ref="J14:J21"/>
  </mergeCells>
  <dataValidations count="1">
    <dataValidation type="list" allowBlank="1" showInputMessage="1" showErrorMessage="1" sqref="P9 P14 P22 P26 P32:P131" xr:uid="{00000000-0002-0000-0300-000000000000}">
      <formula1>$AY$9:$AY$25</formula1>
    </dataValidation>
  </dataValidations>
  <hyperlinks>
    <hyperlink ref="AI15" r:id="rId1" xr:uid="{00000000-0004-0000-0300-000000000000}"/>
    <hyperlink ref="AI24" r:id="rId2" xr:uid="{00000000-0004-0000-0300-000001000000}"/>
    <hyperlink ref="AI9" r:id="rId3" xr:uid="{00000000-0004-0000-0300-000002000000}"/>
    <hyperlink ref="AI14" r:id="rId4" xr:uid="{00000000-0004-0000-0300-000003000000}"/>
    <hyperlink ref="AI22" r:id="rId5" xr:uid="{00000000-0004-0000-0300-000004000000}"/>
    <hyperlink ref="AI26" r:id="rId6" xr:uid="{00000000-0004-0000-0300-000005000000}"/>
    <hyperlink ref="AI27" r:id="rId7" xr:uid="{00000000-0004-0000-0300-000006000000}"/>
    <hyperlink ref="AI19" r:id="rId8" xr:uid="{00000000-0004-0000-0300-000007000000}"/>
  </hyperlinks>
  <pageMargins left="0.7" right="0.7" top="0.75" bottom="0.75" header="0.3" footer="0.3"/>
  <drawing r:id="rId9"/>
  <legacy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140625" customWidth="1"/>
    <col min="5" max="6" width="22.85546875" customWidth="1"/>
    <col min="7" max="7" width="25.140625" customWidth="1"/>
  </cols>
  <sheetData>
    <row r="2" spans="1:7" x14ac:dyDescent="0.25">
      <c r="A2" s="309" t="s">
        <v>37</v>
      </c>
      <c r="B2" s="310"/>
      <c r="C2" s="310"/>
      <c r="D2" s="310"/>
      <c r="E2" s="310"/>
      <c r="F2" s="310"/>
      <c r="G2" s="311"/>
    </row>
    <row r="3" spans="1:7" s="7" customFormat="1" x14ac:dyDescent="0.25">
      <c r="A3" s="30" t="s">
        <v>38</v>
      </c>
      <c r="B3" s="306" t="s">
        <v>39</v>
      </c>
      <c r="C3" s="306"/>
      <c r="D3" s="306"/>
      <c r="E3" s="306"/>
      <c r="F3" s="306"/>
      <c r="G3" s="31" t="s">
        <v>40</v>
      </c>
    </row>
    <row r="4" spans="1:7" ht="12.75" customHeight="1" x14ac:dyDescent="0.25">
      <c r="A4" s="32">
        <v>45489</v>
      </c>
      <c r="B4" s="307" t="s">
        <v>225</v>
      </c>
      <c r="C4" s="307"/>
      <c r="D4" s="307"/>
      <c r="E4" s="307"/>
      <c r="F4" s="307"/>
      <c r="G4" s="33" t="s">
        <v>226</v>
      </c>
    </row>
    <row r="5" spans="1:7" ht="12.75" customHeight="1" x14ac:dyDescent="0.25">
      <c r="A5" s="34"/>
      <c r="B5" s="307"/>
      <c r="C5" s="307"/>
      <c r="D5" s="307"/>
      <c r="E5" s="307"/>
      <c r="F5" s="307"/>
      <c r="G5" s="33"/>
    </row>
    <row r="6" spans="1:7" x14ac:dyDescent="0.25">
      <c r="A6" s="34"/>
      <c r="B6" s="308"/>
      <c r="C6" s="308"/>
      <c r="D6" s="308"/>
      <c r="E6" s="308"/>
      <c r="F6" s="308"/>
      <c r="G6" s="35"/>
    </row>
    <row r="7" spans="1:7" x14ac:dyDescent="0.25">
      <c r="A7" s="34"/>
      <c r="B7" s="308"/>
      <c r="C7" s="308"/>
      <c r="D7" s="308"/>
      <c r="E7" s="308"/>
      <c r="F7" s="308"/>
      <c r="G7" s="35"/>
    </row>
    <row r="8" spans="1:7" x14ac:dyDescent="0.25">
      <c r="A8" s="34"/>
      <c r="B8" s="36"/>
      <c r="C8" s="36"/>
      <c r="D8" s="36"/>
      <c r="E8" s="36"/>
      <c r="F8" s="36"/>
      <c r="G8" s="35"/>
    </row>
    <row r="9" spans="1:7" x14ac:dyDescent="0.25">
      <c r="A9" s="302" t="s">
        <v>227</v>
      </c>
      <c r="B9" s="303"/>
      <c r="C9" s="303"/>
      <c r="D9" s="303"/>
      <c r="E9" s="303"/>
      <c r="F9" s="303"/>
      <c r="G9" s="304"/>
    </row>
    <row r="10" spans="1:7" s="7" customFormat="1" x14ac:dyDescent="0.25">
      <c r="A10" s="37"/>
      <c r="B10" s="306" t="s">
        <v>41</v>
      </c>
      <c r="C10" s="306"/>
      <c r="D10" s="306" t="s">
        <v>42</v>
      </c>
      <c r="E10" s="306"/>
      <c r="F10" s="37" t="s">
        <v>38</v>
      </c>
      <c r="G10" s="37" t="s">
        <v>43</v>
      </c>
    </row>
    <row r="11" spans="1:7" x14ac:dyDescent="0.25">
      <c r="A11" s="38" t="s">
        <v>44</v>
      </c>
      <c r="B11" s="307" t="s">
        <v>45</v>
      </c>
      <c r="C11" s="307"/>
      <c r="D11" s="305" t="s">
        <v>46</v>
      </c>
      <c r="E11" s="305"/>
      <c r="F11" s="34" t="s">
        <v>79</v>
      </c>
      <c r="G11" s="35"/>
    </row>
    <row r="12" spans="1:7" x14ac:dyDescent="0.25">
      <c r="A12" s="38" t="s">
        <v>47</v>
      </c>
      <c r="B12" s="305" t="s">
        <v>48</v>
      </c>
      <c r="C12" s="305"/>
      <c r="D12" s="305" t="s">
        <v>80</v>
      </c>
      <c r="E12" s="305"/>
      <c r="F12" s="34" t="s">
        <v>79</v>
      </c>
      <c r="G12" s="35"/>
    </row>
    <row r="13" spans="1:7" x14ac:dyDescent="0.25">
      <c r="A13" s="38" t="s">
        <v>49</v>
      </c>
      <c r="B13" s="305" t="s">
        <v>48</v>
      </c>
      <c r="C13" s="305"/>
      <c r="D13" s="305" t="s">
        <v>80</v>
      </c>
      <c r="E13" s="305"/>
      <c r="F13" s="34" t="s">
        <v>79</v>
      </c>
      <c r="G13" s="35"/>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140625" customWidth="1"/>
    <col min="5" max="5" width="20.140625" customWidth="1"/>
    <col min="6" max="6" width="34.5703125" customWidth="1"/>
  </cols>
  <sheetData>
    <row r="1" spans="1:6" ht="52.5" customHeight="1" x14ac:dyDescent="0.25">
      <c r="A1" s="28" t="s">
        <v>50</v>
      </c>
      <c r="E1" s="8" t="s">
        <v>51</v>
      </c>
      <c r="F1" s="8" t="s">
        <v>52</v>
      </c>
    </row>
    <row r="2" spans="1:6" ht="25.5" customHeight="1" x14ac:dyDescent="0.25">
      <c r="A2" s="27" t="s">
        <v>53</v>
      </c>
      <c r="E2" s="9">
        <v>0</v>
      </c>
      <c r="F2" s="10" t="s">
        <v>54</v>
      </c>
    </row>
    <row r="3" spans="1:6" ht="45" customHeight="1" x14ac:dyDescent="0.25">
      <c r="A3" s="27" t="s">
        <v>55</v>
      </c>
      <c r="E3" s="9">
        <v>1</v>
      </c>
      <c r="F3" s="10" t="s">
        <v>56</v>
      </c>
    </row>
    <row r="4" spans="1:6" ht="45" customHeight="1" x14ac:dyDescent="0.25">
      <c r="A4" s="27" t="s">
        <v>57</v>
      </c>
      <c r="E4" s="9">
        <v>2</v>
      </c>
      <c r="F4" s="10" t="s">
        <v>58</v>
      </c>
    </row>
    <row r="5" spans="1:6" ht="45" customHeight="1" x14ac:dyDescent="0.25">
      <c r="A5" s="27" t="s">
        <v>59</v>
      </c>
      <c r="E5" s="9">
        <v>3</v>
      </c>
      <c r="F5" s="10" t="s">
        <v>60</v>
      </c>
    </row>
    <row r="6" spans="1:6" ht="45" customHeight="1" x14ac:dyDescent="0.25">
      <c r="A6" s="27" t="s">
        <v>61</v>
      </c>
      <c r="E6" s="9">
        <v>4</v>
      </c>
      <c r="F6" s="10" t="s">
        <v>62</v>
      </c>
    </row>
    <row r="7" spans="1:6" ht="45" customHeight="1" x14ac:dyDescent="0.25">
      <c r="A7" s="27" t="s">
        <v>63</v>
      </c>
      <c r="E7" s="9">
        <v>5</v>
      </c>
      <c r="F7" s="10" t="s">
        <v>64</v>
      </c>
    </row>
    <row r="8" spans="1:6" ht="45" customHeight="1" x14ac:dyDescent="0.25">
      <c r="A8" s="27" t="s">
        <v>65</v>
      </c>
    </row>
    <row r="9" spans="1:6" ht="45" customHeight="1" x14ac:dyDescent="0.25">
      <c r="A9" s="27" t="s">
        <v>66</v>
      </c>
    </row>
    <row r="10" spans="1:6" ht="45" customHeight="1" x14ac:dyDescent="0.25">
      <c r="A10" s="27" t="s">
        <v>67</v>
      </c>
    </row>
    <row r="11" spans="1:6" ht="45" customHeight="1" x14ac:dyDescent="0.25">
      <c r="A11" s="27" t="s">
        <v>68</v>
      </c>
    </row>
    <row r="12" spans="1:6" ht="45" customHeight="1" x14ac:dyDescent="0.25">
      <c r="A12" s="27" t="s">
        <v>69</v>
      </c>
    </row>
    <row r="13" spans="1:6" ht="45" customHeight="1" x14ac:dyDescent="0.25">
      <c r="A13" s="27" t="s">
        <v>70</v>
      </c>
    </row>
    <row r="14" spans="1:6" ht="45" customHeight="1" x14ac:dyDescent="0.25">
      <c r="A14" s="27" t="s">
        <v>71</v>
      </c>
    </row>
    <row r="15" spans="1:6" ht="45" customHeight="1" x14ac:dyDescent="0.25">
      <c r="A15" s="27" t="s">
        <v>72</v>
      </c>
    </row>
    <row r="16" spans="1:6" ht="45" customHeight="1" x14ac:dyDescent="0.25">
      <c r="A16" s="27" t="s">
        <v>73</v>
      </c>
    </row>
    <row r="17" spans="1:1" ht="45" customHeight="1" x14ac:dyDescent="0.25">
      <c r="A17" s="27" t="s">
        <v>74</v>
      </c>
    </row>
    <row r="18" spans="1:1" ht="45" customHeight="1" x14ac:dyDescent="0.25">
      <c r="A18" s="27" t="s">
        <v>75</v>
      </c>
    </row>
    <row r="19" spans="1:1" ht="45" customHeight="1" x14ac:dyDescent="0.25">
      <c r="A19" s="27" t="s">
        <v>76</v>
      </c>
    </row>
    <row r="20" spans="1:1" ht="45" customHeight="1" x14ac:dyDescent="0.25">
      <c r="A20" s="27" t="s">
        <v>77</v>
      </c>
    </row>
    <row r="21" spans="1:1" ht="45" customHeight="1" x14ac:dyDescent="0.25">
      <c r="A21" s="27"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2024-11-18T15:11:03Z</dcterms:modified>
</cp:coreProperties>
</file>