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z Marlene\OneDrive\EDUCACIÓN\PLAN DE ACCION 2024\SECRETARIA DE EDUCACION\"/>
    </mc:Choice>
  </mc:AlternateContent>
  <xr:revisionPtr revIDLastSave="0" documentId="13_ncr:1_{B45A7B55-EDAE-4041-82FD-4AC6D2A3A560}" xr6:coauthVersionLast="47" xr6:coauthVersionMax="47" xr10:uidLastSave="{00000000-0000-0000-0000-000000000000}"/>
  <bookViews>
    <workbookView xWindow="-120" yWindow="-120" windowWidth="20730" windowHeight="11160" firstSheet="1" activeTab="1" xr2:uid="{00000000-000D-0000-FFFF-FFFF00000000}"/>
  </bookViews>
  <sheets>
    <sheet name="INSTRUCTIVO" sheetId="3" r:id="rId1"/>
    <sheet name="PLAN DE ACCIÓN" sheetId="1" r:id="rId2"/>
    <sheet name="CONTROL DE CAMBIOS " sheetId="2" r:id="rId3"/>
  </sheets>
  <externalReferences>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6" i="1" l="1"/>
  <c r="AH55" i="1"/>
  <c r="AH53" i="1"/>
  <c r="AH51" i="1"/>
  <c r="AH50" i="1"/>
  <c r="AH14" i="1" l="1"/>
  <c r="AH13" i="1"/>
  <c r="AH12" i="1"/>
  <c r="AI76" i="1" l="1"/>
  <c r="AD76" i="1"/>
  <c r="AH104" i="1" l="1"/>
  <c r="AH102" i="1"/>
  <c r="AU45" i="1" l="1"/>
  <c r="AN140" i="1" l="1"/>
  <c r="AN135" i="1"/>
  <c r="AN130" i="1"/>
  <c r="AN154" i="1" l="1"/>
  <c r="AN179" i="1" l="1"/>
  <c r="AN174" i="1"/>
  <c r="AN168" i="1"/>
  <c r="AN102" i="1"/>
  <c r="AN89" i="1"/>
  <c r="AN80" i="1"/>
  <c r="AN68" i="1"/>
  <c r="AN57" i="1"/>
  <c r="AN50" i="1"/>
  <c r="AN44" i="1"/>
  <c r="AN32" i="1"/>
  <c r="AN22" i="1"/>
  <c r="R128" i="1" l="1"/>
  <c r="R140" i="1"/>
  <c r="R1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LENOVO</author>
    <author>Alba Luz pava urrutia</author>
    <author>Jessica Maria Diaz Morelos</author>
    <author>ACER</author>
    <author>VIKI DE LA ROSA</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C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T7" authorId="2" shapeId="0" xr:uid="{00000000-0006-0000-0100-000005000000}">
      <text>
        <r>
          <rPr>
            <sz val="9"/>
            <color indexed="81"/>
            <rFont val="Tahoma"/>
            <family val="2"/>
          </rPr>
          <t xml:space="preserve">VER ANEXO 1
</t>
        </r>
      </text>
    </comment>
    <comment ref="AU7" authorId="2" shapeId="0" xr:uid="{00000000-0006-0000-0100-000006000000}">
      <text>
        <r>
          <rPr>
            <b/>
            <sz val="9"/>
            <color indexed="81"/>
            <rFont val="Tahoma"/>
            <family val="2"/>
          </rPr>
          <t>VER ANEXO 1</t>
        </r>
        <r>
          <rPr>
            <sz val="9"/>
            <color indexed="81"/>
            <rFont val="Tahoma"/>
            <family val="2"/>
          </rPr>
          <t xml:space="preserve">
</t>
        </r>
      </text>
    </comment>
    <comment ref="AC10" authorId="3" shapeId="0" xr:uid="{00000000-0006-0000-0100-00000700000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
</t>
        </r>
      </text>
    </comment>
    <comment ref="AC11" authorId="3" shapeId="0" xr:uid="{00000000-0006-0000-0100-000008000000}">
      <text>
        <r>
          <rPr>
            <b/>
            <sz val="20"/>
            <color indexed="81"/>
            <rFont val="Tahoma"/>
            <family val="2"/>
          </rPr>
          <t xml:space="preserve">LENOVO:
</t>
        </r>
        <r>
          <rPr>
            <sz val="20"/>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D12" authorId="3" shapeId="0" xr:uid="{00000000-0006-0000-0100-000009000000}">
      <text>
        <r>
          <rPr>
            <b/>
            <sz val="9"/>
            <color indexed="81"/>
            <rFont val="Tahoma"/>
            <family val="2"/>
          </rPr>
          <t>LENOVO:</t>
        </r>
        <r>
          <rPr>
            <sz val="9"/>
            <color indexed="81"/>
            <rFont val="Tahoma"/>
            <family val="2"/>
          </rPr>
          <t xml:space="preserve">
</t>
        </r>
        <r>
          <rPr>
            <sz val="48"/>
            <color indexed="81"/>
            <rFont val="Tahoma"/>
            <family val="2"/>
          </rPr>
          <t>Tener en cuenta:
Estudio de insuficiencia 49.270
PACSE 47.778
Proyecto 46.358
Proceso de contratación actual 45.378</t>
        </r>
      </text>
    </comment>
    <comment ref="AE14" authorId="3" shapeId="0" xr:uid="{00000000-0006-0000-0100-00000A000000}">
      <text>
        <r>
          <rPr>
            <b/>
            <sz val="9"/>
            <color indexed="81"/>
            <rFont val="Tahoma"/>
            <family val="2"/>
          </rPr>
          <t>LENOVO:</t>
        </r>
        <r>
          <rPr>
            <sz val="9"/>
            <color indexed="81"/>
            <rFont val="Tahoma"/>
            <family val="2"/>
          </rPr>
          <t xml:space="preserve">
Corte 30 de mayo
No han  hecho el corte MEN a junio</t>
        </r>
      </text>
    </comment>
    <comment ref="AC15" authorId="3" shapeId="0" xr:uid="{00000000-0006-0000-0100-00000B000000}">
      <text>
        <r>
          <rPr>
            <b/>
            <sz val="28"/>
            <color indexed="81"/>
            <rFont val="Tahoma"/>
            <family val="2"/>
          </rPr>
          <t>LENOVO:</t>
        </r>
        <r>
          <rPr>
            <sz val="28"/>
            <color indexed="81"/>
            <rFont val="Tahoma"/>
            <family val="2"/>
          </rPr>
          <t xml:space="preserve">
Plan de auditoría de matrícula oficial y contratada.
Las asistencias se organizarán en 4 ciclos que se ejecutan durante el mes.</t>
        </r>
      </text>
    </comment>
    <comment ref="AE15" authorId="3" shapeId="0" xr:uid="{00000000-0006-0000-0100-00000C000000}">
      <text>
        <r>
          <rPr>
            <b/>
            <sz val="9"/>
            <color indexed="81"/>
            <rFont val="Tahoma"/>
            <family val="2"/>
          </rPr>
          <t>LENOVO:</t>
        </r>
        <r>
          <rPr>
            <sz val="9"/>
            <color indexed="81"/>
            <rFont val="Tahoma"/>
            <family val="2"/>
          </rPr>
          <t xml:space="preserve">
Acumulado año</t>
        </r>
      </text>
    </comment>
    <comment ref="AC16" authorId="3" shapeId="0" xr:uid="{00000000-0006-0000-0100-00000D000000}">
      <text>
        <r>
          <rPr>
            <b/>
            <sz val="26"/>
            <color indexed="81"/>
            <rFont val="Tahoma"/>
            <family val="2"/>
          </rPr>
          <t>LENOVO:</t>
        </r>
        <r>
          <rPr>
            <sz val="2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C17" authorId="3" shapeId="0" xr:uid="{00000000-0006-0000-0100-00000E000000}">
      <text>
        <r>
          <rPr>
            <b/>
            <sz val="36"/>
            <color indexed="81"/>
            <rFont val="Tahoma"/>
            <family val="2"/>
          </rPr>
          <t>LENOVO:</t>
        </r>
        <r>
          <rPr>
            <sz val="36"/>
            <color indexed="81"/>
            <rFont val="Tahoma"/>
            <family val="2"/>
          </rPr>
          <t xml:space="preserve">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E17" authorId="3" shapeId="0" xr:uid="{00000000-0006-0000-0100-00000F000000}">
      <text>
        <r>
          <rPr>
            <b/>
            <sz val="9"/>
            <color indexed="81"/>
            <rFont val="Tahoma"/>
            <family val="2"/>
          </rPr>
          <t>LENOVO:</t>
        </r>
        <r>
          <rPr>
            <sz val="9"/>
            <color indexed="81"/>
            <rFont val="Tahoma"/>
            <family val="2"/>
          </rPr>
          <t xml:space="preserve">
Acumulado año</t>
        </r>
      </text>
    </comment>
    <comment ref="AC19" authorId="3" shapeId="0" xr:uid="{00000000-0006-0000-0100-000010000000}">
      <text>
        <r>
          <rPr>
            <b/>
            <sz val="26"/>
            <color indexed="81"/>
            <rFont val="Tahoma"/>
            <family val="2"/>
          </rPr>
          <t>LENOVO:</t>
        </r>
        <r>
          <rPr>
            <sz val="26"/>
            <color indexed="81"/>
            <rFont val="Tahoma"/>
            <family val="2"/>
          </rPr>
          <t xml:space="preserve">
LENOVO:
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C20" authorId="3" shapeId="0" xr:uid="{00000000-0006-0000-0100-000011000000}">
      <text>
        <r>
          <rPr>
            <b/>
            <sz val="20"/>
            <color indexed="81"/>
            <rFont val="Tahoma"/>
            <family val="2"/>
          </rPr>
          <t xml:space="preserve">LENOVO:
</t>
        </r>
        <r>
          <rPr>
            <sz val="26"/>
            <color indexed="81"/>
            <rFont val="Tahoma"/>
            <family val="2"/>
          </rPr>
          <t>1. Estructura del Documento 25% Aplicación de instrumentos
2. Recolección de Información 25% Procesamiento de datos, o ampliación profundizar
3. Procesamiento de Información 25% "Construcción de documento, edición y corrección de estilo Validación"
4. Documento Final 25%</t>
        </r>
      </text>
    </comment>
    <comment ref="AD22" authorId="3" shapeId="0" xr:uid="{00000000-0006-0000-0100-000012000000}">
      <text>
        <r>
          <rPr>
            <b/>
            <sz val="36"/>
            <color indexed="81"/>
            <rFont val="Tahoma"/>
            <family val="2"/>
          </rPr>
          <t>LENOVO:</t>
        </r>
        <r>
          <rPr>
            <sz val="36"/>
            <color indexed="81"/>
            <rFont val="Tahoma"/>
            <family val="2"/>
          </rPr>
          <t xml:space="preserve">
Base de planificación 2024</t>
        </r>
      </text>
    </comment>
    <comment ref="AD52" authorId="3" shapeId="0" xr:uid="{00000000-0006-0000-0100-000013000000}">
      <text>
        <r>
          <rPr>
            <b/>
            <sz val="48"/>
            <color indexed="81"/>
            <rFont val="Tahoma"/>
            <family val="2"/>
          </rPr>
          <t>LENOVO:</t>
        </r>
        <r>
          <rPr>
            <sz val="48"/>
            <color indexed="81"/>
            <rFont val="Tahoma"/>
            <family val="2"/>
          </rPr>
          <t xml:space="preserve">
IIQ, IIQ y IVQ</t>
        </r>
      </text>
    </comment>
    <comment ref="AF52" authorId="3" shapeId="0" xr:uid="{00000000-0006-0000-0100-000014000000}">
      <text>
        <r>
          <rPr>
            <b/>
            <sz val="48"/>
            <color indexed="81"/>
            <rFont val="Tahoma"/>
            <family val="2"/>
          </rPr>
          <t>LENOVO:</t>
        </r>
        <r>
          <rPr>
            <sz val="48"/>
            <color indexed="81"/>
            <rFont val="Tahoma"/>
            <family val="2"/>
          </rPr>
          <t xml:space="preserve">
IIQ, IIQ y IVQ</t>
        </r>
      </text>
    </comment>
    <comment ref="AG52" authorId="3" shapeId="0" xr:uid="{00000000-0006-0000-0100-000015000000}">
      <text>
        <r>
          <rPr>
            <b/>
            <sz val="48"/>
            <color indexed="81"/>
            <rFont val="Tahoma"/>
            <family val="2"/>
          </rPr>
          <t>LENOVO:</t>
        </r>
        <r>
          <rPr>
            <sz val="48"/>
            <color indexed="81"/>
            <rFont val="Tahoma"/>
            <family val="2"/>
          </rPr>
          <t xml:space="preserve">
IIQ, IIQ y IVQ</t>
        </r>
      </text>
    </comment>
    <comment ref="AH52" authorId="3" shapeId="0" xr:uid="{00000000-0006-0000-0100-000016000000}">
      <text>
        <r>
          <rPr>
            <b/>
            <sz val="48"/>
            <color indexed="81"/>
            <rFont val="Tahoma"/>
            <family val="2"/>
          </rPr>
          <t>LENOVO:</t>
        </r>
        <r>
          <rPr>
            <sz val="48"/>
            <color indexed="81"/>
            <rFont val="Tahoma"/>
            <family val="2"/>
          </rPr>
          <t xml:space="preserve">
IIQ, IIQ y IVQ</t>
        </r>
      </text>
    </comment>
    <comment ref="AT52" authorId="3" shapeId="0" xr:uid="{00000000-0006-0000-0100-000017000000}">
      <text>
        <r>
          <rPr>
            <b/>
            <sz val="48"/>
            <color indexed="81"/>
            <rFont val="Tahoma"/>
            <family val="2"/>
          </rPr>
          <t>LENOVO:</t>
        </r>
        <r>
          <rPr>
            <sz val="48"/>
            <color indexed="81"/>
            <rFont val="Tahoma"/>
            <family val="2"/>
          </rPr>
          <t xml:space="preserve">
IIQ, IIQ y IVQ</t>
        </r>
      </text>
    </comment>
    <comment ref="AV52" authorId="3" shapeId="0" xr:uid="{00000000-0006-0000-0100-000018000000}">
      <text>
        <r>
          <rPr>
            <b/>
            <sz val="48"/>
            <color indexed="81"/>
            <rFont val="Tahoma"/>
            <family val="2"/>
          </rPr>
          <t>LENOVO:</t>
        </r>
        <r>
          <rPr>
            <sz val="48"/>
            <color indexed="81"/>
            <rFont val="Tahoma"/>
            <family val="2"/>
          </rPr>
          <t xml:space="preserve">
IIQ, IIQ y IVQ</t>
        </r>
      </text>
    </comment>
    <comment ref="AD54" authorId="3" shapeId="0" xr:uid="{00000000-0006-0000-0100-000019000000}">
      <text>
        <r>
          <rPr>
            <b/>
            <sz val="48"/>
            <color indexed="81"/>
            <rFont val="Tahoma"/>
            <family val="2"/>
          </rPr>
          <t>LENOVO:</t>
        </r>
        <r>
          <rPr>
            <sz val="48"/>
            <color indexed="81"/>
            <rFont val="Tahoma"/>
            <family val="2"/>
          </rPr>
          <t xml:space="preserve">
IIQ, IIQ y IVQ</t>
        </r>
      </text>
    </comment>
    <comment ref="AF54" authorId="3" shapeId="0" xr:uid="{00000000-0006-0000-0100-00001A000000}">
      <text>
        <r>
          <rPr>
            <b/>
            <sz val="48"/>
            <color indexed="81"/>
            <rFont val="Tahoma"/>
            <family val="2"/>
          </rPr>
          <t>LENOVO:</t>
        </r>
        <r>
          <rPr>
            <sz val="48"/>
            <color indexed="81"/>
            <rFont val="Tahoma"/>
            <family val="2"/>
          </rPr>
          <t xml:space="preserve">
IIQ, IIQ y IVQ</t>
        </r>
      </text>
    </comment>
    <comment ref="AG54" authorId="3" shapeId="0" xr:uid="{00000000-0006-0000-0100-00001B000000}">
      <text>
        <r>
          <rPr>
            <b/>
            <sz val="48"/>
            <color indexed="81"/>
            <rFont val="Tahoma"/>
            <family val="2"/>
          </rPr>
          <t>LENOVO:</t>
        </r>
        <r>
          <rPr>
            <sz val="48"/>
            <color indexed="81"/>
            <rFont val="Tahoma"/>
            <family val="2"/>
          </rPr>
          <t xml:space="preserve">
IIQ, IIQ y IVQ</t>
        </r>
      </text>
    </comment>
    <comment ref="AH54" authorId="3" shapeId="0" xr:uid="{00000000-0006-0000-0100-00001C000000}">
      <text>
        <r>
          <rPr>
            <b/>
            <sz val="48"/>
            <color indexed="81"/>
            <rFont val="Tahoma"/>
            <family val="2"/>
          </rPr>
          <t>LENOVO:</t>
        </r>
        <r>
          <rPr>
            <sz val="48"/>
            <color indexed="81"/>
            <rFont val="Tahoma"/>
            <family val="2"/>
          </rPr>
          <t xml:space="preserve">
IIQ, IIQ y IVQ</t>
        </r>
      </text>
    </comment>
    <comment ref="AI54" authorId="3" shapeId="0" xr:uid="{00000000-0006-0000-0100-00001D000000}">
      <text>
        <r>
          <rPr>
            <b/>
            <sz val="48"/>
            <color indexed="81"/>
            <rFont val="Tahoma"/>
            <family val="2"/>
          </rPr>
          <t>LENOVO:</t>
        </r>
        <r>
          <rPr>
            <sz val="48"/>
            <color indexed="81"/>
            <rFont val="Tahoma"/>
            <family val="2"/>
          </rPr>
          <t xml:space="preserve">
IIQ, IIQ y IVQ</t>
        </r>
      </text>
    </comment>
    <comment ref="AS54" authorId="3" shapeId="0" xr:uid="{00000000-0006-0000-0100-00001E000000}">
      <text>
        <r>
          <rPr>
            <b/>
            <sz val="48"/>
            <color indexed="81"/>
            <rFont val="Tahoma"/>
            <family val="2"/>
          </rPr>
          <t>LENOVO:</t>
        </r>
        <r>
          <rPr>
            <sz val="48"/>
            <color indexed="81"/>
            <rFont val="Tahoma"/>
            <family val="2"/>
          </rPr>
          <t xml:space="preserve">
IIQ, IIQ y IVQ</t>
        </r>
      </text>
    </comment>
    <comment ref="AT54" authorId="3" shapeId="0" xr:uid="{00000000-0006-0000-0100-00001F000000}">
      <text>
        <r>
          <rPr>
            <b/>
            <sz val="48"/>
            <color indexed="81"/>
            <rFont val="Tahoma"/>
            <family val="2"/>
          </rPr>
          <t>LENOVO:</t>
        </r>
        <r>
          <rPr>
            <sz val="48"/>
            <color indexed="81"/>
            <rFont val="Tahoma"/>
            <family val="2"/>
          </rPr>
          <t xml:space="preserve">
IIQ, IIQ y IVQ</t>
        </r>
      </text>
    </comment>
    <comment ref="AV54" authorId="3" shapeId="0" xr:uid="{00000000-0006-0000-0100-000020000000}">
      <text>
        <r>
          <rPr>
            <b/>
            <sz val="48"/>
            <color indexed="81"/>
            <rFont val="Tahoma"/>
            <family val="2"/>
          </rPr>
          <t>LENOVO:</t>
        </r>
        <r>
          <rPr>
            <sz val="48"/>
            <color indexed="81"/>
            <rFont val="Tahoma"/>
            <family val="2"/>
          </rPr>
          <t xml:space="preserve">
IIQ, IIQ y IVQ</t>
        </r>
      </text>
    </comment>
    <comment ref="AE58" authorId="3" shapeId="0" xr:uid="{00000000-0006-0000-0100-000021000000}">
      <text>
        <r>
          <rPr>
            <b/>
            <sz val="9"/>
            <color indexed="81"/>
            <rFont val="Tahoma"/>
            <family val="2"/>
          </rPr>
          <t>LENOVO:</t>
        </r>
        <r>
          <rPr>
            <sz val="9"/>
            <color indexed="81"/>
            <rFont val="Tahoma"/>
            <family val="2"/>
          </rPr>
          <t xml:space="preserve">
Acumulado</t>
        </r>
      </text>
    </comment>
    <comment ref="AR59" authorId="4" shapeId="0" xr:uid="{00000000-0006-0000-0100-000022000000}">
      <text>
        <r>
          <rPr>
            <b/>
            <sz val="9"/>
            <color indexed="81"/>
            <rFont val="Tahoma"/>
            <family val="2"/>
          </rPr>
          <t>Alba Luz pava urrutia:</t>
        </r>
        <r>
          <rPr>
            <sz val="9"/>
            <color indexed="81"/>
            <rFont val="Tahoma"/>
            <family val="2"/>
          </rPr>
          <t xml:space="preserve">
</t>
        </r>
      </text>
    </comment>
    <comment ref="AE60" authorId="3" shapeId="0" xr:uid="{00000000-0006-0000-0100-000023000000}">
      <text>
        <r>
          <rPr>
            <b/>
            <sz val="9"/>
            <color indexed="81"/>
            <rFont val="Tahoma"/>
            <family val="2"/>
          </rPr>
          <t>LENOVO:</t>
        </r>
        <r>
          <rPr>
            <sz val="9"/>
            <color indexed="81"/>
            <rFont val="Tahoma"/>
            <family val="2"/>
          </rPr>
          <t xml:space="preserve">
Acumulado</t>
        </r>
      </text>
    </comment>
    <comment ref="AE65" authorId="3" shapeId="0" xr:uid="{00000000-0006-0000-0100-000024000000}">
      <text>
        <r>
          <rPr>
            <b/>
            <sz val="9"/>
            <color indexed="81"/>
            <rFont val="Tahoma"/>
            <family val="2"/>
          </rPr>
          <t>LENOVO:</t>
        </r>
        <r>
          <rPr>
            <sz val="9"/>
            <color indexed="81"/>
            <rFont val="Tahoma"/>
            <family val="2"/>
          </rPr>
          <t xml:space="preserve">
</t>
        </r>
        <r>
          <rPr>
            <sz val="24"/>
            <color indexed="81"/>
            <rFont val="Tahoma"/>
            <family val="2"/>
          </rPr>
          <t>Corte 31 de mayo, depende del corte oficial del MEN en SIMAT que se genera una vez cerrado 30 de junio.</t>
        </r>
      </text>
    </comment>
    <comment ref="AE67" authorId="3" shapeId="0" xr:uid="{00000000-0006-0000-0100-000025000000}">
      <text>
        <r>
          <rPr>
            <b/>
            <sz val="9"/>
            <color indexed="81"/>
            <rFont val="Tahoma"/>
            <family val="2"/>
          </rPr>
          <t>LENOVO:</t>
        </r>
        <r>
          <rPr>
            <sz val="9"/>
            <color indexed="81"/>
            <rFont val="Tahoma"/>
            <family val="2"/>
          </rPr>
          <t xml:space="preserve">
Acumulativo</t>
        </r>
      </text>
    </comment>
    <comment ref="AE69" authorId="3" shapeId="0" xr:uid="{00000000-0006-0000-0100-000026000000}">
      <text>
        <r>
          <rPr>
            <b/>
            <sz val="22"/>
            <color indexed="81"/>
            <rFont val="Tahoma"/>
            <family val="2"/>
          </rPr>
          <t>LENOVO:</t>
        </r>
        <r>
          <rPr>
            <sz val="22"/>
            <color indexed="81"/>
            <rFont val="Tahoma"/>
            <family val="2"/>
          </rPr>
          <t xml:space="preserve">
Acumulado a mayo.
Transporte orden de servicios
Transporte matricula contratada
Transporte marítimo</t>
        </r>
      </text>
    </comment>
    <comment ref="AE70" authorId="3" shapeId="0" xr:uid="{00000000-0006-0000-0100-000027000000}">
      <text>
        <r>
          <rPr>
            <b/>
            <sz val="26"/>
            <color indexed="81"/>
            <rFont val="Tahoma"/>
            <family val="2"/>
          </rPr>
          <t>LENOVO:</t>
        </r>
        <r>
          <rPr>
            <sz val="26"/>
            <color indexed="81"/>
            <rFont val="Tahoma"/>
            <family val="2"/>
          </rPr>
          <t xml:space="preserve">
</t>
        </r>
        <r>
          <rPr>
            <sz val="36"/>
            <color indexed="81"/>
            <rFont val="Tahoma"/>
            <family val="2"/>
          </rPr>
          <t>Acumulado a mayo
Tabletas y kit escolares</t>
        </r>
      </text>
    </comment>
    <comment ref="AE71" authorId="3" shapeId="0" xr:uid="{00000000-0006-0000-0100-000028000000}">
      <text>
        <r>
          <rPr>
            <b/>
            <sz val="9"/>
            <color indexed="81"/>
            <rFont val="Tahoma"/>
            <family val="2"/>
          </rPr>
          <t>LENOVO:</t>
        </r>
        <r>
          <rPr>
            <sz val="9"/>
            <color indexed="81"/>
            <rFont val="Tahoma"/>
            <family val="2"/>
          </rPr>
          <t xml:space="preserve">
Se mantiene</t>
        </r>
      </text>
    </comment>
    <comment ref="AC76" authorId="3" shapeId="0" xr:uid="{00000000-0006-0000-0100-000029000000}">
      <text>
        <r>
          <rPr>
            <b/>
            <sz val="9"/>
            <color indexed="81"/>
            <rFont val="Tahoma"/>
            <family val="2"/>
          </rPr>
          <t>LENOVO:</t>
        </r>
        <r>
          <rPr>
            <sz val="9"/>
            <color indexed="81"/>
            <rFont val="Tahoma"/>
            <family val="2"/>
          </rPr>
          <t xml:space="preserve">
45 colegios focalizados</t>
        </r>
      </text>
    </comment>
    <comment ref="AE76" authorId="3" shapeId="0" xr:uid="{00000000-0006-0000-0100-00002A000000}">
      <text>
        <r>
          <rPr>
            <b/>
            <sz val="9"/>
            <color indexed="81"/>
            <rFont val="Tahoma"/>
            <family val="2"/>
          </rPr>
          <t>LENOVO:</t>
        </r>
        <r>
          <rPr>
            <sz val="9"/>
            <color indexed="81"/>
            <rFont val="Tahoma"/>
            <family val="2"/>
          </rPr>
          <t xml:space="preserve">
Acumulado a mayo.</t>
        </r>
      </text>
    </comment>
    <comment ref="AC81" authorId="3" shapeId="0" xr:uid="{00000000-0006-0000-0100-00002B000000}">
      <text>
        <r>
          <rPr>
            <b/>
            <sz val="9"/>
            <color indexed="81"/>
            <rFont val="Tahoma"/>
            <family val="2"/>
          </rPr>
          <t>LENOVO:</t>
        </r>
        <r>
          <rPr>
            <sz val="9"/>
            <color indexed="81"/>
            <rFont val="Tahoma"/>
            <family val="2"/>
          </rPr>
          <t xml:space="preserve">
45 colegios focalizados</t>
        </r>
      </text>
    </comment>
    <comment ref="AC82" authorId="3" shapeId="0" xr:uid="{00000000-0006-0000-0100-00002C000000}">
      <text>
        <r>
          <rPr>
            <b/>
            <sz val="9"/>
            <color indexed="81"/>
            <rFont val="Tahoma"/>
            <family val="2"/>
          </rPr>
          <t>LENOVO:</t>
        </r>
        <r>
          <rPr>
            <sz val="9"/>
            <color indexed="81"/>
            <rFont val="Tahoma"/>
            <family val="2"/>
          </rPr>
          <t xml:space="preserve">
45 colegios focalizados</t>
        </r>
      </text>
    </comment>
    <comment ref="AE82" authorId="3" shapeId="0" xr:uid="{00000000-0006-0000-0100-00002D000000}">
      <text>
        <r>
          <rPr>
            <b/>
            <sz val="9"/>
            <color indexed="81"/>
            <rFont val="Tahoma"/>
            <family val="2"/>
          </rPr>
          <t>LENOVO:</t>
        </r>
        <r>
          <rPr>
            <sz val="9"/>
            <color indexed="81"/>
            <rFont val="Tahoma"/>
            <family val="2"/>
          </rPr>
          <t xml:space="preserve">
Acumulado año</t>
        </r>
      </text>
    </comment>
    <comment ref="AD86" authorId="5" shapeId="0" xr:uid="{00000000-0006-0000-0100-00002E000000}">
      <text>
        <r>
          <rPr>
            <b/>
            <sz val="16"/>
            <color indexed="81"/>
            <rFont val="Tahoma"/>
            <family val="2"/>
          </rPr>
          <t>Jessica Maria Diaz Morelos:</t>
        </r>
        <r>
          <rPr>
            <sz val="16"/>
            <color indexed="81"/>
            <rFont val="Tahoma"/>
            <family val="2"/>
          </rPr>
          <t xml:space="preserve">
Se ajusta esta actividad en virtud que estamos en la fase de formulación y solo se portaran las actividades que </t>
        </r>
      </text>
    </comment>
    <comment ref="AE86" authorId="3" shapeId="0" xr:uid="{00000000-0006-0000-0100-00002F000000}">
      <text>
        <r>
          <rPr>
            <b/>
            <sz val="9"/>
            <color indexed="81"/>
            <rFont val="Tahoma"/>
            <family val="2"/>
          </rPr>
          <t>LENOVO:</t>
        </r>
        <r>
          <rPr>
            <sz val="9"/>
            <color indexed="81"/>
            <rFont val="Tahoma"/>
            <family val="2"/>
          </rPr>
          <t xml:space="preserve">
Permanente</t>
        </r>
      </text>
    </comment>
    <comment ref="AE103" authorId="3" shapeId="0" xr:uid="{00000000-0006-0000-0100-000030000000}">
      <text>
        <r>
          <rPr>
            <b/>
            <sz val="9"/>
            <color indexed="81"/>
            <rFont val="Tahoma"/>
            <family val="2"/>
          </rPr>
          <t>LENOVO:</t>
        </r>
        <r>
          <rPr>
            <sz val="9"/>
            <color indexed="81"/>
            <rFont val="Tahoma"/>
            <family val="2"/>
          </rPr>
          <t xml:space="preserve">
Acumulado año</t>
        </r>
      </text>
    </comment>
    <comment ref="AE104" authorId="3" shapeId="0" xr:uid="{00000000-0006-0000-0100-000031000000}">
      <text>
        <r>
          <rPr>
            <b/>
            <sz val="9"/>
            <color indexed="81"/>
            <rFont val="Tahoma"/>
            <family val="2"/>
          </rPr>
          <t>LENOVO:</t>
        </r>
        <r>
          <rPr>
            <sz val="9"/>
            <color indexed="81"/>
            <rFont val="Tahoma"/>
            <family val="2"/>
          </rPr>
          <t xml:space="preserve">
Acumulado año</t>
        </r>
      </text>
    </comment>
    <comment ref="AF104" authorId="6" shapeId="0" xr:uid="{00000000-0006-0000-0100-000032000000}">
      <text>
        <r>
          <rPr>
            <b/>
            <sz val="36"/>
            <color indexed="81"/>
            <rFont val="Tahoma"/>
            <family val="2"/>
          </rPr>
          <t>ACER:</t>
        </r>
        <r>
          <rPr>
            <sz val="36"/>
            <color indexed="81"/>
            <rFont val="Tahoma"/>
            <family val="2"/>
          </rPr>
          <t xml:space="preserve">
Acumulado del año</t>
        </r>
      </text>
    </comment>
    <comment ref="AE105" authorId="3" shapeId="0" xr:uid="{00000000-0006-0000-0100-000033000000}">
      <text>
        <r>
          <rPr>
            <b/>
            <sz val="18"/>
            <color indexed="81"/>
            <rFont val="Tahoma"/>
            <family val="2"/>
          </rPr>
          <t xml:space="preserve">LENOVO:
</t>
        </r>
        <r>
          <rPr>
            <sz val="18"/>
            <color indexed="81"/>
            <rFont val="Tahoma"/>
            <family val="2"/>
          </rPr>
          <t>Acumulado año</t>
        </r>
      </text>
    </comment>
    <comment ref="AF105" authorId="6" shapeId="0" xr:uid="{00000000-0006-0000-0100-000034000000}">
      <text>
        <r>
          <rPr>
            <b/>
            <sz val="9"/>
            <color indexed="81"/>
            <rFont val="Tahoma"/>
            <family val="2"/>
          </rPr>
          <t>ACER:</t>
        </r>
        <r>
          <rPr>
            <sz val="9"/>
            <color indexed="81"/>
            <rFont val="Tahoma"/>
            <family val="2"/>
          </rPr>
          <t xml:space="preserve">
</t>
        </r>
        <r>
          <rPr>
            <sz val="48"/>
            <color indexed="81"/>
            <rFont val="Tahoma"/>
            <family val="2"/>
          </rPr>
          <t>Acumulado del año</t>
        </r>
      </text>
    </comment>
    <comment ref="AE106" authorId="3" shapeId="0" xr:uid="{00000000-0006-0000-0100-000035000000}">
      <text>
        <r>
          <rPr>
            <b/>
            <sz val="9"/>
            <color indexed="81"/>
            <rFont val="Tahoma"/>
            <family val="2"/>
          </rPr>
          <t>LENOVO:</t>
        </r>
        <r>
          <rPr>
            <sz val="9"/>
            <color indexed="81"/>
            <rFont val="Tahoma"/>
            <family val="2"/>
          </rPr>
          <t xml:space="preserve">
Acumulado año</t>
        </r>
      </text>
    </comment>
    <comment ref="AE107" authorId="3" shapeId="0" xr:uid="{00000000-0006-0000-0100-000036000000}">
      <text>
        <r>
          <rPr>
            <b/>
            <sz val="9"/>
            <color indexed="81"/>
            <rFont val="Tahoma"/>
            <family val="2"/>
          </rPr>
          <t>LENOVO:</t>
        </r>
        <r>
          <rPr>
            <sz val="9"/>
            <color indexed="81"/>
            <rFont val="Tahoma"/>
            <family val="2"/>
          </rPr>
          <t xml:space="preserve">
Acumulado año</t>
        </r>
      </text>
    </comment>
    <comment ref="AE108" authorId="3" shapeId="0" xr:uid="{00000000-0006-0000-0100-000037000000}">
      <text>
        <r>
          <rPr>
            <b/>
            <sz val="9"/>
            <color indexed="81"/>
            <rFont val="Tahoma"/>
            <family val="2"/>
          </rPr>
          <t>LENOVO:</t>
        </r>
        <r>
          <rPr>
            <sz val="9"/>
            <color indexed="81"/>
            <rFont val="Tahoma"/>
            <family val="2"/>
          </rPr>
          <t xml:space="preserve">
Acumulado año</t>
        </r>
      </text>
    </comment>
    <comment ref="AE109" authorId="3" shapeId="0" xr:uid="{00000000-0006-0000-0100-000038000000}">
      <text>
        <r>
          <rPr>
            <b/>
            <sz val="9"/>
            <color indexed="81"/>
            <rFont val="Tahoma"/>
            <family val="2"/>
          </rPr>
          <t>LENOVO:</t>
        </r>
        <r>
          <rPr>
            <sz val="9"/>
            <color indexed="81"/>
            <rFont val="Tahoma"/>
            <family val="2"/>
          </rPr>
          <t xml:space="preserve">
Acumulado año</t>
        </r>
      </text>
    </comment>
    <comment ref="AE110" authorId="3" shapeId="0" xr:uid="{00000000-0006-0000-0100-000039000000}">
      <text>
        <r>
          <rPr>
            <b/>
            <sz val="9"/>
            <color indexed="81"/>
            <rFont val="Tahoma"/>
            <family val="2"/>
          </rPr>
          <t>LENOVO:</t>
        </r>
        <r>
          <rPr>
            <sz val="9"/>
            <color indexed="81"/>
            <rFont val="Tahoma"/>
            <family val="2"/>
          </rPr>
          <t xml:space="preserve">
Acumulado año</t>
        </r>
      </text>
    </comment>
    <comment ref="AE111" authorId="3" shapeId="0" xr:uid="{00000000-0006-0000-0100-00003A000000}">
      <text>
        <r>
          <rPr>
            <b/>
            <sz val="9"/>
            <color indexed="81"/>
            <rFont val="Tahoma"/>
            <family val="2"/>
          </rPr>
          <t>LENOVO:</t>
        </r>
        <r>
          <rPr>
            <sz val="9"/>
            <color indexed="81"/>
            <rFont val="Tahoma"/>
            <family val="2"/>
          </rPr>
          <t xml:space="preserve">
Acumulado año</t>
        </r>
      </text>
    </comment>
    <comment ref="AE112" authorId="3" shapeId="0" xr:uid="{00000000-0006-0000-0100-00003B000000}">
      <text>
        <r>
          <rPr>
            <b/>
            <sz val="9"/>
            <color indexed="81"/>
            <rFont val="Tahoma"/>
            <family val="2"/>
          </rPr>
          <t>LENOVO:</t>
        </r>
        <r>
          <rPr>
            <sz val="9"/>
            <color indexed="81"/>
            <rFont val="Tahoma"/>
            <family val="2"/>
          </rPr>
          <t xml:space="preserve">
Acumulado año</t>
        </r>
      </text>
    </comment>
    <comment ref="AE113" authorId="3" shapeId="0" xr:uid="{00000000-0006-0000-0100-00003C000000}">
      <text>
        <r>
          <rPr>
            <b/>
            <sz val="9"/>
            <color indexed="81"/>
            <rFont val="Tahoma"/>
            <family val="2"/>
          </rPr>
          <t>LENOVO:</t>
        </r>
        <r>
          <rPr>
            <sz val="9"/>
            <color indexed="81"/>
            <rFont val="Tahoma"/>
            <family val="2"/>
          </rPr>
          <t xml:space="preserve">
Acumulado año</t>
        </r>
      </text>
    </comment>
    <comment ref="AE114" authorId="3" shapeId="0" xr:uid="{00000000-0006-0000-0100-00003D000000}">
      <text>
        <r>
          <rPr>
            <b/>
            <sz val="9"/>
            <color indexed="81"/>
            <rFont val="Tahoma"/>
            <family val="2"/>
          </rPr>
          <t>LENOVO:</t>
        </r>
        <r>
          <rPr>
            <sz val="9"/>
            <color indexed="81"/>
            <rFont val="Tahoma"/>
            <family val="2"/>
          </rPr>
          <t xml:space="preserve">
Acumulado</t>
        </r>
      </text>
    </comment>
    <comment ref="AB213" authorId="7" shapeId="0" xr:uid="{00000000-0006-0000-0100-00003E000000}">
      <text>
        <r>
          <rPr>
            <b/>
            <sz val="36"/>
            <color indexed="81"/>
            <rFont val="Tahoma"/>
            <family val="2"/>
          </rPr>
          <t>VIKI DE LA ROSA:Actividad Nueva</t>
        </r>
        <r>
          <rPr>
            <b/>
            <sz val="24"/>
            <color indexed="81"/>
            <rFont val="Tahoma"/>
            <family val="2"/>
          </rPr>
          <t xml:space="preserve">
</t>
        </r>
        <r>
          <rPr>
            <sz val="24"/>
            <color indexed="81"/>
            <rFont val="Tahoma"/>
            <family val="2"/>
          </rPr>
          <t xml:space="preserve">
</t>
        </r>
      </text>
    </comment>
  </commentList>
</comments>
</file>

<file path=xl/sharedStrings.xml><?xml version="1.0" encoding="utf-8"?>
<sst xmlns="http://schemas.openxmlformats.org/spreadsheetml/2006/main" count="2478" uniqueCount="936">
  <si>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</si>
  <si>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</si>
  <si>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</si>
  <si>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</si>
  <si>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</si>
  <si>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</si>
  <si>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</si>
  <si>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</si>
  <si>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</si>
  <si>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</si>
  <si>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</si>
  <si>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</si>
  <si>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</si>
  <si>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</si>
  <si>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</si>
  <si>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</si>
  <si>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</si>
  <si>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</si>
  <si>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</si>
  <si>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</si>
  <si>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</si>
  <si>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</si>
  <si>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</si>
  <si>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</si>
  <si>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</si>
  <si>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</si>
  <si>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</si>
  <si>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</si>
  <si>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</si>
  <si>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</si>
  <si>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</si>
  <si>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</si>
  <si>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</si>
  <si>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</si>
  <si>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</si>
  <si>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</si>
  <si>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</si>
  <si>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</si>
  <si>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</si>
  <si>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</si>
  <si>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</si>
  <si>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</si>
  <si>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</si>
  <si>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</si>
  <si>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</si>
  <si>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</si>
  <si>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</si>
  <si>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</si>
  <si>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</si>
  <si>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</si>
  <si>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</si>
  <si>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</si>
  <si>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</si>
  <si>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</si>
  <si>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</si>
  <si>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</si>
  <si>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</si>
  <si>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</si>
  <si>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</si>
  <si>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</si>
  <si>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</si>
  <si>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</si>
  <si>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</si>
  <si>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</si>
  <si>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</si>
  <si>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</si>
  <si>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</si>
  <si>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</si>
  <si>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</si>
  <si>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</si>
  <si>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</si>
  <si>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</si>
  <si>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</si>
  <si>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</si>
  <si>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</si>
  <si>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</si>
  <si>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</si>
  <si>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</si>
  <si>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</si>
  <si>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</si>
  <si>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</si>
  <si>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</si>
  <si>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</si>
  <si>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</si>
  <si>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</si>
  <si>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</si>
  <si>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</si>
  <si>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</si>
  <si>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</si>
  <si>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</si>
  <si>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</si>
  <si>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</si>
  <si>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</si>
  <si>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</si>
  <si>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</si>
  <si>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</si>
  <si>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</si>
  <si>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</si>
  <si>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</si>
  <si>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</si>
  <si>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</si>
  <si>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</si>
  <si>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</si>
  <si>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</si>
  <si>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</si>
  <si>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</si>
  <si>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</si>
  <si>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</si>
  <si>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</si>
  <si>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</si>
  <si>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</si>
  <si>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</si>
  <si>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</si>
  <si>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</si>
  <si>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</si>
  <si>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</si>
  <si>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</si>
  <si>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</si>
  <si>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SECRETARIA DE EDUCACION DISTRITAL</t>
  </si>
  <si>
    <t xml:space="preserve">ARTICULACION </t>
  </si>
  <si>
    <t>POLITICA DE ADMINISTRACION DE RIESGOS</t>
  </si>
  <si>
    <t xml:space="preserve">PROGRAMA </t>
  </si>
  <si>
    <t xml:space="preserve">DENOMINACION DEL PRODUCTO
</t>
  </si>
  <si>
    <t>1. BIEN</t>
  </si>
  <si>
    <t>2- SERVICIO</t>
  </si>
  <si>
    <t>Objetivo 4. Asegurar una educación inclusiva, de calidad y equitativa y promover oportunidades de aprendizaje permanente para todos.</t>
  </si>
  <si>
    <t>CARTAGENA INCLUYENTE</t>
  </si>
  <si>
    <t>CULTURA DE LA FORMACION</t>
  </si>
  <si>
    <t>Tasa de cobertura neta sin extraedad global (Transición, Primaria, Secundaria y Media)</t>
  </si>
  <si>
    <t>88,92%*
Fuente: Planeación educativa 2019 a partir de Proyección del Censo Poblacional 2018</t>
  </si>
  <si>
    <t xml:space="preserve">Incrementar la tasa de cobertura neta sin extraedad global al 91,25% (Transición, Primaria, Secundaria y Meta) </t>
  </si>
  <si>
    <t>ACOGIDA "ATENCIÓN A POBLACIONES Y ESTRATEGIAS DE ACCESO Y PERMANENCIA”</t>
  </si>
  <si>
    <t>Tasa de deserción en la educación preescolar, básica y media de Instituciones Educativas Oficiales.</t>
  </si>
  <si>
    <t>Porcentaje</t>
  </si>
  <si>
    <t>4,02%
Fuente: Planeación Educativa-2019</t>
  </si>
  <si>
    <t>Disminuir la tasa de deserción en la educación preescolar, básica y media de Instituciones Educativas Oficiales a 3,02%</t>
  </si>
  <si>
    <t>X</t>
  </si>
  <si>
    <t>Servicio de fomento para el acceso a la educación inicial, preescolar, básica y media (2201017)</t>
  </si>
  <si>
    <t>GESTION CON VALORES PARA RESULTADOS
GESTION EDUCATIVA
MACROPROCESO MISIONAL</t>
  </si>
  <si>
    <t>Politica de Fortalecimiento Organizacional y simplificación de procesos</t>
  </si>
  <si>
    <t>COBERTURA            EDUCATIVA</t>
  </si>
  <si>
    <t xml:space="preserve">
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</si>
  <si>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Implementación de la Estrategia Escuela Dinámica: “Llego y me quedo en la Escuela" en el distrito de Cartagena de Indias.</t>
  </si>
  <si>
    <t>Fortalecer la oferta del ente territorial para la prestación del servicio educativo.</t>
  </si>
  <si>
    <t>1.1.1 Organizar el proceso de Gestión de la Cobertura.</t>
  </si>
  <si>
    <t>Documentos soporte de las etapas del  proceso de gestión de la cobertura</t>
  </si>
  <si>
    <t>Secretaría de Educación Distrital: Dirección Administrativa de Cobertura Educativa</t>
  </si>
  <si>
    <t>1.1.2 Realizar el estudio de insuficiencia y limitaciones de acuerdo con la metodología sugerida por el MEN.</t>
  </si>
  <si>
    <t>Documento que contenga el estudio</t>
  </si>
  <si>
    <t>1.1.3 Realizar la actualización del Banco de Oferentes, verificando el cumplimiento de los requisitos pertinentes.</t>
  </si>
  <si>
    <t>Documento que contenga la actualización</t>
  </si>
  <si>
    <t>1.1.4 Contratar cupos educativos con canastas (infraestructura, planta docente, otros) para la educación preescolar, básica y media.</t>
  </si>
  <si>
    <t>Soportes Procesos de contratación de prestación del servicio educativo</t>
  </si>
  <si>
    <t>1.1.5 Garantizar la póliza de seguro para estudiantes de matrícula oficial.</t>
  </si>
  <si>
    <t>Soporte de Póliza activa con cobertura</t>
  </si>
  <si>
    <t>1.1.6 Fomentar la acogida e ingreso oportuno de los niños y jóvenes al sistema educativo del Distrito.</t>
  </si>
  <si>
    <t>Informe de seguimiento GEDGE02-F001
Informe de Auditoría de matrícula</t>
  </si>
  <si>
    <t>1.2.1 Realizar asistencia técnica, apoyo a la supervisión y/o interventoría.</t>
  </si>
  <si>
    <t>Documento con soporte de ejecución de ciclos de asistencia técnica.
Soporte Contratación equipo de apoyo a la supervisión.
Plan de auditoría de matrícula.</t>
  </si>
  <si>
    <t>2.1.1 Realizar un estudio sobre el aprovechamiento de las plataformas y/o herramientas de gestión para la toma de decisiones (SIMAT, SIMCO, DUE y Página del Operador y/o las que se encuentren en vigencia).</t>
  </si>
  <si>
    <t>2.1.2 Diseñar un plan para el fortalecimiento y/o desarrollo de capacidades en el aprovechamiento de las plataformas y/o herramientas de gestión para la toma de decisiones (SIMAT, SIMCO, DUE y Página del Operador y/o las que se encuentren en vigencia).</t>
  </si>
  <si>
    <t>Documento que contenga el Plan de fortalecimiento</t>
  </si>
  <si>
    <t>2.2.1 Implementar el plan de fortalecimiento y/o desarrollo de capacidades en el aprovechamiento de las plataformas y/o herramientas de gestión para la toma de decisiones (SIMAT, SIMCO, DUE y Página del Operador y/o las que se encuentren en vigencia).</t>
  </si>
  <si>
    <t>Documento que contenga el balance de ejecución del Plan de fortalecimiento</t>
  </si>
  <si>
    <t>3.1.1 Realizar un inventario de las principales problemáticas que afectan capacidad de respuesta del sector educativo y que competen a otros sectores e instituciones.</t>
  </si>
  <si>
    <t>Documento que contenga el inventario de necesidades</t>
  </si>
  <si>
    <t>3.1.2 Construir agendas de impacto colectivo para la garantía del acceso y permanencia para mejorar la capacidad de respuesta en la prestación del servicio educativo.</t>
  </si>
  <si>
    <t>Documento que contenga la propuesta de agenda de impacto</t>
  </si>
  <si>
    <t>3.1.3 Implementar agendas de impacto colectivo en la garantía del acceso y permanencia para mejorar la capacidad de respuesta en la prestación del servicio
educativo.</t>
  </si>
  <si>
    <t>Documento que contenga el balance de ejecución de la agenda de impacto</t>
  </si>
  <si>
    <t>Servicio educación formal por modelos educativos flexibles (2201030)</t>
  </si>
  <si>
    <t>Implementación de la Estrategia Escuela Dinámica: "Yo también llego", Atención a población con extraedad en el distrito de  Cartagena de Indias.</t>
  </si>
  <si>
    <t>Disminuir el índice de extraedad de niñas, niños, adolescentes y jóvenes  en el distrito de Cartagena.</t>
  </si>
  <si>
    <t>1.1.1 Caracterizar la oferta educativa del Distrito para la atención de la población en edad escolar con extraedad.</t>
  </si>
  <si>
    <t>Documento que contenga la Caracterización</t>
  </si>
  <si>
    <t>1.1.2 Reorganizar la oferta educativa de modelos educativos flexibles.</t>
  </si>
  <si>
    <t>Documento que contenga la Reorganización</t>
  </si>
  <si>
    <t>1.1.3 Dotar a los establecimientos educativos con herramientas didácticas y/o materiales requeridos para la implementación de modelos flexibles.</t>
  </si>
  <si>
    <t>Documento con la relación de EE dotados</t>
  </si>
  <si>
    <t>1.1.4 Formar a niños con extraedad conforme a la oferta educativa de modelos educativos flexibles establecida.</t>
  </si>
  <si>
    <t>Informe de seguimiento de Matrícula de estudiantes atendidos con estrategias flexibles</t>
  </si>
  <si>
    <t>1.1.5 Realizar asistencia técnica acompañada de formación y/o desarrollo de capacidades en docentes previamente identificados en los establecimientos educativos que atienden esta población que incluya acompañamiento situado.</t>
  </si>
  <si>
    <t>Documento con soporte de ejecución de ciclos de asistencia técnica.
Soporte Contratación equipo de apoyo a la supervisión.</t>
  </si>
  <si>
    <t>2.1.1 Diseñar orientaciones para la implementación de estrategias que incidan en la mitigación del riesgo de abandono escolar.</t>
  </si>
  <si>
    <t>Documento que contenga las orientaciones</t>
  </si>
  <si>
    <t>2.1.2 Realizar asistencia técnica acompañada de formación y/o desarrollo de capacidades en directivos docentes, maestros, equipos psicosociales y administrativos para la implementación de estrategias que mitiguen de riesgo de abandono escolar.</t>
  </si>
  <si>
    <t>3.1.1 Actualizar el estudio sobre el aprovechamiento de plataformas para el seguimiento y monitoreo del riesgo de abandono escolar (SIMPADE o la que esté en vigencia) y diseñar un plan de asistencia técnica para el fortalecimiento y/o desarrollo de capacidades en este tipo de plataformas que lleve a la toma de decisiones oportunas.</t>
  </si>
  <si>
    <t>3.1.2 Realizar asistencia técnica para el  fortalecimiento y/o desarrollo de capacidades en el aprovechamiento de plataformas para el seguimiento y monitoreo del riesgo de abandono escolar  (SIMPADE o la que esté en vigencia) para la toma de decisiones oportunas.</t>
  </si>
  <si>
    <t>Documento con soporte de ejecución de ciclos de asistencia técnica. Soporte Contratación equipo de apoyo a la supervisión.</t>
  </si>
  <si>
    <t>3.1.3 Gestionar alianzas con Universidades para el acompañamiento social-pedagógico que mitiguen el riesgo de abandono en el sistema educativo.</t>
  </si>
  <si>
    <t xml:space="preserve">Documento que contenga gestiones adelantadas  </t>
  </si>
  <si>
    <t>Personas beneficiarias de estrategias de permanencia (220103300)</t>
  </si>
  <si>
    <t>Optimización De La Operación De Las Instituciones Educativas Oficiales De Cartagena De Indias.</t>
  </si>
  <si>
    <t>Garantizar la  operación   de   las condiciones básicas  para la   adecuada y óptima  prestación del  servicio educativo en  las instituciones educativas oficiales del Distrito de Cartagena.</t>
  </si>
  <si>
    <t>Servicio de Vigilancia</t>
  </si>
  <si>
    <t>Contrato servicio de vigilancia</t>
  </si>
  <si>
    <t>Subdirección Técnica Gestión Administrativa</t>
  </si>
  <si>
    <t xml:space="preserve">Servicio de Aseo </t>
  </si>
  <si>
    <t>Contrato de aseo</t>
  </si>
  <si>
    <t xml:space="preserve">Servicios publicos </t>
  </si>
  <si>
    <t>Facturas pagadas</t>
  </si>
  <si>
    <t>Transferencias FOSE</t>
  </si>
  <si>
    <t>Resoluciones</t>
  </si>
  <si>
    <t>Servicio de transporte</t>
  </si>
  <si>
    <t>Contrato servicio de transporte</t>
  </si>
  <si>
    <t>Servicios apoyo a la gestión</t>
  </si>
  <si>
    <t>Contratos de prestaciones de servicios</t>
  </si>
  <si>
    <t>Sentencias y Conciliaciones</t>
  </si>
  <si>
    <t>ND</t>
  </si>
  <si>
    <t>Vigencias Expiradas</t>
  </si>
  <si>
    <t xml:space="preserve">Arriendos inmuebles </t>
  </si>
  <si>
    <t>Contratos de arrendamientos</t>
  </si>
  <si>
    <t>Transferencias - RENDIMIENTOS FINANCIEROS</t>
  </si>
  <si>
    <t xml:space="preserve">Transferencias gratuidad </t>
  </si>
  <si>
    <t>Contratos de prestación de servicio educativo</t>
  </si>
  <si>
    <t xml:space="preserve">Otros gastos(Dotacion de Insumos para las IEO) ICLD </t>
  </si>
  <si>
    <t>Contratos de dotación</t>
  </si>
  <si>
    <t>Administración del Talento Humano del Servicio Educativo Oficial. Docentes, Directivos Docentes y Administrativo Del Distrito de Cartagena</t>
  </si>
  <si>
    <t>Administración del Talento Humano del Servicio Educativo Oficial Docentes, Directivos Docentes y Administrativos Del Distrito de Cartagena de Indias</t>
  </si>
  <si>
    <t xml:space="preserve">PAGO NOMINA, CONTRIBUCIONES INHERENTES A LA NOMINA Y APORTES PATRONALES -  Ascensos en Escalofon de Docentes </t>
  </si>
  <si>
    <t>certificado de registro presupuestal de nomina</t>
  </si>
  <si>
    <t>Subdirección Técnica Talento Humano</t>
  </si>
  <si>
    <t xml:space="preserve">Dotacion de Docentes y Administrativos </t>
  </si>
  <si>
    <t>contrato y listados de entrega</t>
  </si>
  <si>
    <t>Viaticos y gastos de Viajes - Inscripciones</t>
  </si>
  <si>
    <t>actos administrativos de reconocimiento</t>
  </si>
  <si>
    <t>Otros Gastos  - Administrativos - Gastos Generales  (Papeleria-Toner e insumos de oficina y Servicios prestados a las empresas y servicios de producción)</t>
  </si>
  <si>
    <t>contrato/acto administrativo</t>
  </si>
  <si>
    <t>Realizar Servicios Ocupacionales a los funcionarios administrativos de la planta</t>
  </si>
  <si>
    <t>contrato y listados de examenes aplicados al personal</t>
  </si>
  <si>
    <t>Adquirir y/o Alquilar equipos de Computo para los funcionarios administrativos de la planta</t>
  </si>
  <si>
    <t>contrato y evidencia de recepcion de equipos</t>
  </si>
  <si>
    <t>No.  de personas atendidas con modelos de alfabetización</t>
  </si>
  <si>
    <t xml:space="preserve">Número </t>
  </si>
  <si>
    <t xml:space="preserve">127
Fuente: SIMAT 2019 </t>
  </si>
  <si>
    <t>Número total jóvenes y adultos atendidos con modelos de alfabetización en Ciclos Lectivos Especiales Integrados CLEI 1 durante el año 2019.</t>
  </si>
  <si>
    <t>Servicio de alfabetización (2201032)</t>
  </si>
  <si>
    <t>Implementación de la estrategia Únicos e Inagotables: “Acogida – Atención a Jóvenes y Adultos” en el distrito de Cartagena de Indias.</t>
  </si>
  <si>
    <t>2020130010136</t>
  </si>
  <si>
    <t>Aumentar la oferta educativa para jóvenes y adultos que no han culminado su ciclo educativo en el distrito de Cartagena.</t>
  </si>
  <si>
    <t>1.1.1 Implementar procesos de formación por ciclos lectivos especiales integrados para alfabetización de 1200 jóvenes y adultos durante el cuatrienio.</t>
  </si>
  <si>
    <t>Informe de seguimiento de Matrícula de estudiantes atendidos con modelos de alfabetización</t>
  </si>
  <si>
    <t>1.1.2 Dotar con canastas educativas el proceso de formación de jóvenes y adultos de acuerdo con los modelos flexibles a implementar.</t>
  </si>
  <si>
    <t>1.1.3 Gestionar agendas de impacto colectivo en la garantía del acceso y permanencia para mejorar la capacidad de respuesta en la prestación del servicio educativo para jóvenes y adultos.</t>
  </si>
  <si>
    <t>2.1.1 Actualizar la caracterización de jóvenes y adultos que no han iniciado ni culminado su ciclo educativo.</t>
  </si>
  <si>
    <t>2.1.2 Realizar la formación de CLEI 2 hasta el CLEI 6 a la población de jóvenes y adultos a través de modelos educativos flexibles para la apropiación de su aprendizaje significativo y su proyecto de vida.</t>
  </si>
  <si>
    <t>Informe de seguimiento de Matrícula de estudiantes atendidos en CLEI I - VI</t>
  </si>
  <si>
    <t>2.1.3 Dotar de canastas educativas a establecimientos educativos del distrito de Cartagena que atienden población de jóvenes y adultos.</t>
  </si>
  <si>
    <t>2.1.4 Realizar asistencia técnica y supervisión para la garantía de la prestación del servicio educativo a jóvenes y adultos.</t>
  </si>
  <si>
    <t xml:space="preserve">No. de Instituciones Educativas Oficiales con estrategia para la caracterización, atención y acompañamiento a población diversa </t>
  </si>
  <si>
    <t>Diseñar e implementar una estrategia para la caracterización, atención y acompañamiento a población diversa en 45 Instituciones Educativas Oficiales.</t>
  </si>
  <si>
    <t>Servicio de asistencia técnica en educación inicial, preescolar, básica y media (2201006)</t>
  </si>
  <si>
    <t>Implementación de la estrategia Únicos e Inagotables para la atención a población diversa: “Una Escuela de y para todas y todos” en el distrito de Cartagena.</t>
  </si>
  <si>
    <t>Mejorar la capacidad de respuesta de la entidad territorial para la inclusión de la población diversa.</t>
  </si>
  <si>
    <t>1.1.1 Realizar un estudio de la oferta educativa del Distrito para la atención a población diversa, incluyendo la reorganización de la oferta educativa para la caracterización, atención y acompañamiento a población diversa que se constituya en una herramienta técnica</t>
  </si>
  <si>
    <t>1.1.2 Crear unidades de atención móviles para la inclusión de la población diversa favoreciendo su formación integral y fomentando la permanencia</t>
  </si>
  <si>
    <t>Soporte contratación unidades móviles para la inclusión</t>
  </si>
  <si>
    <t>1.1.3 Dotar con herramientas técnicas, tecnológicas y didácticas los establecimientos educativos focalizados para la implementación de la estrategia.</t>
  </si>
  <si>
    <t>1.1.4 Realizar asistencia técnica y supervisión para la definición e implementación de la estrategia de atención y caracterización a la población diversa en el distrito de Cartagena</t>
  </si>
  <si>
    <t>2.1.1 Construir un diseño participativo de orientaciones para la caracterización de la población diversa que se constituya en una herramienta técnica.</t>
  </si>
  <si>
    <t>2.1.2 Construir un diseño participativo de orientaciones para la atención y acompañamiento de la población diversa que se constituya en una herramienta técnica</t>
  </si>
  <si>
    <t>2.1.3 Construir un diseño participativo de evaluación en la implementación de estrategias para la atención a población diversa que se constituya en una herramienta técnica</t>
  </si>
  <si>
    <t>2.1.4 Transferir las orientaciones a equipos que integran los establecimientos educativos (directivos docentes, maestros, equipos psicosociales y administrativos) y las UNALDES para la caracterización, atención y acompañamiento de la población diversa.</t>
  </si>
  <si>
    <t>Documento con soporte de ejecución de ciclos de formación. Soporte Contratación equipo de apoyo a la supervisión.</t>
  </si>
  <si>
    <t>2.1.5 Implementar acciones formativas afirmativas para la inclusión de la población diversa.</t>
  </si>
  <si>
    <t>Informe de seguimiento de Matrícula de estudiantes alcanzados según EE focalizados</t>
  </si>
  <si>
    <t>3.1.1 Construir una ruta interinstitucional e intersectorial para la caracterización, atención y acompañamiento para la inclusión de población diversa.</t>
  </si>
  <si>
    <t>Documento que contenga la ruta</t>
  </si>
  <si>
    <t>3.1.2 Activar la ruta interinstitucional e intersectorial para la caracterización, atención y acompañamiento para la inclusión de población diversa.</t>
  </si>
  <si>
    <t>Documento que contenga el balance de la gestión</t>
  </si>
  <si>
    <t xml:space="preserve">No. de estudiantes de Instituciones Educativas Oficiales focalizados con estrategias para el acceso y la permanencia </t>
  </si>
  <si>
    <t>Numero</t>
  </si>
  <si>
    <r>
      <t xml:space="preserve">    </t>
    </r>
    <r>
      <rPr>
        <b/>
        <sz val="20"/>
        <color theme="1"/>
        <rFont val="Arial"/>
        <family val="2"/>
      </rPr>
      <t>ND*</t>
    </r>
  </si>
  <si>
    <t>Atender anualmente a 100.000 estudiantes de Instituciones Educativas Oficiales focalizados con estrategias para el acceso y la permanencia.</t>
  </si>
  <si>
    <t>Implementación de la estrategia Permanecer: "Mi escuela, Mi lugar favorito" en el distrito de Cartagena.</t>
  </si>
  <si>
    <t>Implementar estrategias de permanencia que mitiguen el riesgo de abandono de niñas, niños, adolescentes y jóvenes de Establecimientos Educativos con matrícula oficial del Distrito.</t>
  </si>
  <si>
    <t>1.1.1 Construir el Plan Territorial de Permanencia de los estudiantes en el sistema educativo oficial, incluyendo la reorganizar la oferta de estrategias de permanencia en el sistema educativo</t>
  </si>
  <si>
    <t>Documento que contenga el Plan</t>
  </si>
  <si>
    <t>1.1.2 Implementar la estrategia de transporte escolar para estudiantes de establecimientos educativos oficiales.</t>
  </si>
  <si>
    <t>1.1.3 Implementar otras estrategias de acceso y permanencia que mitiguen la deserción, la extraedad y riesgo de abandono en el sistema educativo.</t>
  </si>
  <si>
    <t>1.1.4 Crear unidades de atención móviles para la implementación de estrategias acceso y permanencia.</t>
  </si>
  <si>
    <t>Soporte contratación unidades móviles para la permanencia</t>
  </si>
  <si>
    <t>2.1.1 Construir un diseño participativo de orientaciones para la caracterización y focalización de población en riesgo de extraedad y/o abandono escolar.</t>
  </si>
  <si>
    <t>2.1.2 Construir un diseño participativo de orientaciones para la implementación de estrategias de acceso y permanencia.</t>
  </si>
  <si>
    <t>2.2.3 Construir un diseño participativo de evaluación en la implementación de estrategias de acceso y permanencia.</t>
  </si>
  <si>
    <t>2.2.4 Transferir las orientaciones a equipos que integran los establecimientos educativos (directivos docentes, maestros, equipos psicosociales y administrativos) y las UNALDES para la caracterización, focalización, implementación y evaluación de estrategias de acceso y permanencia.</t>
  </si>
  <si>
    <t>2.2.5 Implementar acciones formativas afirmativas para la mitigación del riesgo de extraedad y/o abandono escolar.</t>
  </si>
  <si>
    <t>3.1.1 Construir un diseño participativo de protocolos para la activación de servicios de atención integral a la niñez.</t>
  </si>
  <si>
    <t>Documento que contenga el Protocolo</t>
  </si>
  <si>
    <t>3.1.2 Transferir las orientaciones a equipos de los establecimientos educativos y las UNALDES para la activación de servicios de atención integral a la niñez.</t>
  </si>
  <si>
    <t xml:space="preserve">Documento con soporte de ejecución de ciclos de formación. </t>
  </si>
  <si>
    <t>3.1.3 Implementar acciones formativas afirmativas para la mitigación del riesgo de extraedad y/o abandono escolar.</t>
  </si>
  <si>
    <t>Documento con soporte de ejecución de ciclos de formación.</t>
  </si>
  <si>
    <t>Implementación de la Estrategia Permanecer: "Me alimento y aprendo" en el distrito de Cartagena.</t>
  </si>
  <si>
    <t>Mitigar el riesgo de abandono de niñas, niños, adolescentes y jóvenes de Establecimientos Educativos con matrícula oficial del Distrito a través de la implementación de estrategias de alimentación escolar.</t>
  </si>
  <si>
    <t xml:space="preserve">1.1.1 Adaptar las minutas de alimentación conforme a las características propias del contexto, edades y modalidades de alimentación priorizadas.  </t>
  </si>
  <si>
    <t xml:space="preserve">Documento que contenga las minutas </t>
  </si>
  <si>
    <t>1.1.2  Entregar complementos nutricionales acorde con normatividad vigente en el marco del programa alimentación escolar para las niñas, niños adolescentes y jóvenes de establecimientos educativos con matrícula oficial.</t>
  </si>
  <si>
    <t>2.1.1 Actualizar la caracterización de la población en riesgo de abandono escolar para la focalización del programa.</t>
  </si>
  <si>
    <t>2.1.2 Actualizar el inventario de cocinas, comedores y menaje dispuesto para la preparación de alimentos in situ.</t>
  </si>
  <si>
    <t>Documento que contenga el inventario</t>
  </si>
  <si>
    <t>2.1.3 Mejorar los ambientes para la preparación y consumo de alimentos en los establecimientos educativos.</t>
  </si>
  <si>
    <t>Documento que contenga las sedes educativas priorizadas</t>
  </si>
  <si>
    <t>NP</t>
  </si>
  <si>
    <t>2.1.4 Realizar asistencia técnica y apoyo a la supervisión y/o interventoría para las estrategias de alimentación escolar</t>
  </si>
  <si>
    <t>3.1.1 Acompañar la formulación e implementación de la política pública de entornos escolares saludables.</t>
  </si>
  <si>
    <t>3.1.2 Construir un diseño participativo de protocolos para la activación de servicios de atención integral a la niñez en asuntos relacionados con Salud y Nutrición, transferible a equipos de los establecimientos educativos y UNALDES.</t>
  </si>
  <si>
    <t>3.1.3 Implementar acciones formativas afirmativas para la promoción de entornos escolares alimentarios saludables.</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</si>
  <si>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</si>
  <si>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</si>
  <si>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</si>
  <si>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Sedes educativas mejoradas (220105200)
Aulas nuevas construidas (220105103)
Sedes mantenidas (220106200)</t>
  </si>
  <si>
    <t>Fortalecimiento de los Ambientes de Aprendizaje de las Sedes Educativas del Distrito de Cartagena</t>
  </si>
  <si>
    <t>Mejorar el estado y disponibilidad de ambientes de aprendizaje para garantizar la prestación del servicio educativo en  Distrito de Cartagena}</t>
  </si>
  <si>
    <t>Adecuación de las sedes de las IEO de acuerdo a norma.</t>
  </si>
  <si>
    <t>Documento de transferencias para adecuación de las IEO y proceso de mantenimiento</t>
  </si>
  <si>
    <t>Mantenimiento de las sedes de instituciones educativas oficiales del Distrito de Cartagena</t>
  </si>
  <si>
    <t>Contrato de mantenimiento</t>
  </si>
  <si>
    <t>Programa de mantenimiento preventivo y desarrollo de ambientes de aprendizaje en las IEO.</t>
  </si>
  <si>
    <r>
      <t xml:space="preserve">No. de sedes </t>
    </r>
    <r>
      <rPr>
        <sz val="20"/>
        <color theme="1"/>
        <rFont val="Arial"/>
        <family val="2"/>
      </rPr>
      <t xml:space="preserve">nuevas </t>
    </r>
    <r>
      <rPr>
        <sz val="20"/>
        <color rgb="FF000000"/>
        <rFont val="Arial"/>
        <family val="2"/>
      </rPr>
      <t xml:space="preserve">de </t>
    </r>
    <r>
      <rPr>
        <sz val="20"/>
        <color theme="1"/>
        <rFont val="Arial"/>
        <family val="2"/>
      </rPr>
      <t>Instituciones Educativas Oficiales</t>
    </r>
    <r>
      <rPr>
        <sz val="20"/>
        <color rgb="FF000000"/>
        <rFont val="Arial"/>
        <family val="2"/>
      </rPr>
      <t xml:space="preserve"> construidas </t>
    </r>
  </si>
  <si>
    <r>
      <t>Construir 3 nuevas</t>
    </r>
    <r>
      <rPr>
        <sz val="20"/>
        <color theme="1"/>
        <rFont val="Arial"/>
        <family val="2"/>
      </rPr>
      <t xml:space="preserve"> sedes de</t>
    </r>
    <r>
      <rPr>
        <sz val="20"/>
        <color rgb="FF000000"/>
        <rFont val="Arial"/>
        <family val="2"/>
      </rPr>
      <t xml:space="preserve"> </t>
    </r>
    <r>
      <rPr>
        <sz val="20"/>
        <color theme="1"/>
        <rFont val="Arial"/>
        <family val="2"/>
      </rPr>
      <t>Instituciones Educativas Oficiales</t>
    </r>
  </si>
  <si>
    <t>Dotación de ambientes de aprendizaje</t>
  </si>
  <si>
    <t>Contrato de dotación</t>
  </si>
  <si>
    <t>Construcción de tres (3) nuevas sedes educativas</t>
  </si>
  <si>
    <t>Contrato de obra</t>
  </si>
  <si>
    <t>Estudios y diseños para adecuaciones y construcciones nuevas.</t>
  </si>
  <si>
    <t>Consultoría</t>
  </si>
  <si>
    <t xml:space="preserve">No. de sedes de Instituciones Educativas Oficiales con situación jurídica resuelta </t>
  </si>
  <si>
    <t>86
Fuente: Infraestructura Educativa-2020</t>
  </si>
  <si>
    <t>Resolver la situación jurídica a 40 sedes de  Instituciones Educativas Oficiales</t>
  </si>
  <si>
    <t>Adelantar la Construcción de obras en m2 en nuevas instituciones educativas  oficiales para garantizar espacios escolares óptimos.</t>
  </si>
  <si>
    <t>Desarrollo de un proceso sistemático de legalización de predios a favor del Distrito a fin de garantizar una mayor y mejor oferta educativa.</t>
  </si>
  <si>
    <t>Informe</t>
  </si>
  <si>
    <t>CONVENIO INTERADMINISTRATIVO</t>
  </si>
  <si>
    <t>Realizar trámites administrativos ante CORVIVIENDA, MINISTERIO DE VIVIENDA (INURBE), Ministerio de Educación</t>
  </si>
  <si>
    <t>Tramites de Cesión ante Agencia Nacional de Tierras de  predios rurales</t>
  </si>
  <si>
    <t>Realizar trámites administrativos ante dependencias del Distrito de Cartagena para obtención de cesiones mediante la figura jurídica de Dación en pago y  trámites para declaratoria de predios baldíos urbanos a favor del Distrito de Cartagena</t>
  </si>
  <si>
    <t>Presentar demandas de pertenencia para trámites judiciales ante Juzgados Civiles de Cartagena</t>
  </si>
  <si>
    <t>Documento de demanda</t>
  </si>
  <si>
    <t>Gestionar compraventa de predios en donde funcionan I.E.O. y pago de gastos de registro de escrituras públicas a favor del Distrito.</t>
  </si>
  <si>
    <t>Contrato de compraventa</t>
  </si>
  <si>
    <t xml:space="preserve"> SABIDURÍA DE LA PRIMERA INFANCIA</t>
  </si>
  <si>
    <t>Tasa de cobertura neta sin extraedad global en educación para el grado transición</t>
  </si>
  <si>
    <t>Porcentual</t>
  </si>
  <si>
    <t>74,06%
Fuente: Planeación Educativa - 2019</t>
  </si>
  <si>
    <t>Incrementar la tasa de cobertura neta sin extraedad global en educación para el grado transición al 78,76%.</t>
  </si>
  <si>
    <t>Implementación de la Estrategia Sendero de la Creatividad: "Tránsito armónico de educación inicial a preescolar" en el distrito de Cartagena.</t>
  </si>
  <si>
    <t>Garantizar el tránsito armónico de educación inicial a prescolar en el sistema educativo oficial de Cartagena</t>
  </si>
  <si>
    <t>1.1.1 Realizar un estudio de la oferta educativa del Distrito para la atención a primera infancia en el marco de educación inicial y preescolar, incluyendo la reorganización de la oferta educativa. -TG+</t>
  </si>
  <si>
    <t>1.1.2 Diseñar un plan de gestión para el fortalecimiento de la oferta del Distrito del nivel de preescolar orientado a la ampliación de la capacidad para acceso y permanencia. -TG+</t>
  </si>
  <si>
    <t>1.1.3 Crear unidades móviles para el acceso y permanencia de niñas y niños de primera infancia al sistema educativo oficial. -TG+</t>
  </si>
  <si>
    <t>1.1.4 Realizar asistencia técnica y supervisión para la definición e implementación de la estrategia de atención y caracterización a la primera infancia. -TG+</t>
  </si>
  <si>
    <t>2.1.1 Construir un diseño participativo de orientaciones para la caracterización de la primera infancia en el marco de la educación inicial que se constituya en una herramienta técnica. -TG+</t>
  </si>
  <si>
    <t>2.1.2 Construir un diseño participativo de orientaciones para la atención y acompañamiento de la primera infancia en el marco de la educación inicial que se constituya en una herramienta técnica. -TG+</t>
  </si>
  <si>
    <t>2.2.3 Construir un diseño participativo de evaluación en la implementación de estrategias para la atención a primera infancia en el marco de la educación inicial que se constituya en una herramienta técnica. -TG+</t>
  </si>
  <si>
    <t>Estrategia para la 
caracterización, atención y acompañamiento a la primera infancia diseñada e implementada.</t>
  </si>
  <si>
    <t>Número</t>
  </si>
  <si>
    <t xml:space="preserve">Diseñar e implementar una estrategia para la caracterización, atención y acompañamiento a primera infancia </t>
  </si>
  <si>
    <t>Documentos de lineamientos técnicos en educación inicial, preescolar, básica y media expedidos (220100500)</t>
  </si>
  <si>
    <t>Implementación de la Estrategia Descubriendo al mundo: "Una escuela que acoge a la Primera Infancia" en el distrito de Cartagena.</t>
  </si>
  <si>
    <t>Fortalecer la oferta de servicios de  Educación preescolar en el Sistema educativo oficial del distrito de Cartagena.</t>
  </si>
  <si>
    <t>1.1.1 Realizar un estudio sobre el aprovechamiento de las plataformas y/o herramientas de gestión (SSDIPI o la que esté vigente) para la toma de decisiones en el nivel preescolar.-TG+</t>
  </si>
  <si>
    <t>1.1.2 Diseñar un plan para el fortalecimiento y/o desarrollo de capacidades en el aprovechamiento de las plataformas y/o herramientas de gestión (SSDIPI o las que estén vigentes) para la toma de decisiones en el nivel preescolar. -TG+</t>
  </si>
  <si>
    <t>2.1.1 Construir diseño participativo de orientaciones para la caracterización de la primera infancia en el marco de la educación preescolar que se constituya en una herramienta técnica. -TG+</t>
  </si>
  <si>
    <t>No. de Instituciones Educativas Oficiales con estrategia para la caracterización, atención y acompañamiento a la primera infancia</t>
  </si>
  <si>
    <t xml:space="preserve">80 instituciones Educativas Oficiales con atención y acompañamiento a la primera infancia </t>
  </si>
  <si>
    <t>2.1.2 Construir el diseño participativo de orientaciones para la formación integral de niñas y niños en educación preescolar que incluya la evaluación del desarrollo infantil como base del diseño y mejoramiento continuo, que se constituya en herramienta técnica. -TG+</t>
  </si>
  <si>
    <t>2.1.3 Construir el diseño participativo de evaluación de la implementación de estrategias para la atención a niñas y niños en el marco de la educación preescolar, que se constituya en una herramienta técnica. -TG+</t>
  </si>
  <si>
    <t>3.1.1 Caracterizar la oferta de educación preescolar y reorganizar la oferta. -TG+</t>
  </si>
  <si>
    <t>3.1.2 Diseñar orientaciones para la adecuación y dotación de ambientes propicios para la educación preescolar. -TG+</t>
  </si>
  <si>
    <t>3.1.3 Dotar las aulas de educación preescolar con herramientas técnicas, tecnológicas y didácticas. -TG+</t>
  </si>
  <si>
    <t>3.1.4 Realizar asistencia técnica y supervisión para la implementación de estrategias de acceso y permanencia para niñas y niños en el nivel preescolar. -TG+</t>
  </si>
  <si>
    <t>Porcentaje de niñas y niños en preescolar de matrícula oficial con educación inicial en el marco de la atención integral</t>
  </si>
  <si>
    <t>Garantizar la educación inicial en el marco de la atención integral al 80% de niñas y niños en preescolar de matrícula oficial (proyección matrícula)</t>
  </si>
  <si>
    <t>Implementación de la Estrategia Descubriendo al mundo "Un gobierno que cree en los niños" en el distrito de Cartagena.</t>
  </si>
  <si>
    <t>Mejorar la articulación entre sectores e instituciones responsables de la atención integral de la primera infancia, en los contextos de educación inicial y preescolar en el distrito de Cartagena.</t>
  </si>
  <si>
    <t>1.1.1  	Diseñar el protocolo de activación de la ruta integral de atenciones desde el contexto de la educación inicial y preescolar incluyendo la reorganización de la oferta, diseño de guías y materiales.  -TG+</t>
  </si>
  <si>
    <t>1.1.2   Transferir las orientaciones para la implementación del protocolo a equipos que integran los establecimientos educativos (directivos docentes, maestros, equipos psicosociales y administrativos), las UNALDES, instituciones y sectores que intervienen en la Ruta Integral de Atenciones. -TG+</t>
  </si>
  <si>
    <t>1.1.3  Desarrollar agendas académicas enfocadas en el desarrollo integral de la primera infancia desde el contexto de la educación inicial y preescolar. -TG+</t>
  </si>
  <si>
    <t>2.1.1  Diseñar una ruta metodológica para la construcción de escenarios de participación de la niñez en contextos de ciudad. -TG+</t>
  </si>
  <si>
    <t>2.1.2  Construir escenarios de participación de la niñez en contextos de ciudad. -TG+</t>
  </si>
  <si>
    <t>Documento que contenga la propuesta de escenarios</t>
  </si>
  <si>
    <t>2.1.3  Gestionar la adhesión a la Red Latinoamericana Ciudad de los Niños. -TG+</t>
  </si>
  <si>
    <t>21.4  Desarrollar los escenarios de participación para la niñez desde el reconocimiento como ciudadanos desde sus primeros años. -TG+</t>
  </si>
  <si>
    <t>Documento que contenga el balance del desarrllo de ciclos de participación</t>
  </si>
  <si>
    <t>Número de Instituciones Educativas Oficiales en Clasificación A+, A y B en las Pruebas SABER 11.</t>
  </si>
  <si>
    <t>22
Fuente:              Icfes, 2019.</t>
  </si>
  <si>
    <t>Aumentar el número de Instituciones Educativas Oficiales a 27 en clasificación A+, A y B en pruebas saber 11.</t>
  </si>
  <si>
    <t>FORMANDO CON AMOR “GENIO SINGULAR”</t>
  </si>
  <si>
    <t>Número de Instituciones Educativas Oficiales que mejoran su índice total de clasificación de planteles educativos en Pruebas SABER 11.</t>
  </si>
  <si>
    <t xml:space="preserve">Numero </t>
  </si>
  <si>
    <r>
      <t>9</t>
    </r>
    <r>
      <rPr>
        <b/>
        <sz val="20"/>
        <color theme="1"/>
        <rFont val="Arial"/>
        <family val="2"/>
      </rPr>
      <t xml:space="preserve"> </t>
    </r>
    <r>
      <rPr>
        <sz val="20"/>
        <color theme="1"/>
        <rFont val="Arial"/>
        <family val="2"/>
      </rPr>
      <t>Instituciones Educativas Oficiales</t>
    </r>
  </si>
  <si>
    <t>15 nuevas Instituciones Educativas Oficiales que mejoran su índice total de clasificación de planteles educativos en Pruebas SABER 11.</t>
  </si>
  <si>
    <t>Entidades y organizaciones asistidas técnicamente (220100600)</t>
  </si>
  <si>
    <t>CALIDAD EDUCATIVA</t>
  </si>
  <si>
    <t xml:space="preserve">
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</si>
  <si>
    <t>Mejoramiento de la Calidad Educativa de las Instituciones Educativas del Distrito: Formando con Amor</t>
  </si>
  <si>
    <t>Desarrollar procesos institucionales que contribuyan al mejoramiento de resultados de las Pruebas Saber 11 en las Instituciones Educativas Oficiales del Distrito de Cartagena</t>
  </si>
  <si>
    <t>Desarrollar procesos de formación por competencias en las áreas que evalúa el ICFES y competencias socioemocionales</t>
  </si>
  <si>
    <t>Listados de asistencias
Fotografías</t>
  </si>
  <si>
    <t>Dirección de Calidad Educativa</t>
  </si>
  <si>
    <t>Fortalecer la implementación de procesos formación y evaluación por competencias con docentes</t>
  </si>
  <si>
    <t>Listado de asistencias
Fotografías</t>
  </si>
  <si>
    <t>Implementar un sistema de información para monitorear el comportamiento del índice de clasificación total en las IEO</t>
  </si>
  <si>
    <t>Sistema implementado</t>
  </si>
  <si>
    <t>No. de Instituciones Educativas Oficiales con experiencias en innovación, ciencia y tecnología que contribuyan al aprendizaje de los estudiantes.</t>
  </si>
  <si>
    <t>47 instituciones Educativas Oficiales</t>
  </si>
  <si>
    <t xml:space="preserve">60 Instituciones Educativas Oficiales con experiencias en innovación, ciencia y tecnología </t>
  </si>
  <si>
    <t>Establecimientos educativos apoyados para la  implementación de modelos de innovación educativa (220104700)</t>
  </si>
  <si>
    <t>Fortalecer las prácticas de ciencia, innovación y tecnología en las Instituciones educativas oficiales</t>
  </si>
  <si>
    <t>Dotación de elementos pedagogicos</t>
  </si>
  <si>
    <t>Dotar de materiales y equipos educativos (biblioteca, laboratorio de fisica, quimica; y equipos radiofonico).</t>
  </si>
  <si>
    <t>No de Instituciones Etnoeducativas oficiales con Proyectos Etnoeducativos Comunitarios PEC- revisados, ajustados e implementados</t>
  </si>
  <si>
    <t>4 instituciones Etnoeducativas Oficiales
Fuente: Calidad Educativa 2019</t>
  </si>
  <si>
    <t xml:space="preserve">Revisar, ajustar e implementar los Proyectos Etnoeducativos Comunitarios PEC de 22 Instituciones Etnoeducativa </t>
  </si>
  <si>
    <t>Modelos educativos para grupos étnicos acompañados (220105601)</t>
  </si>
  <si>
    <t>Fortalecimiento de las Prácticas Etnoeducativas en Instituciones Educativas Oficiales del Distrito de Cartagena</t>
  </si>
  <si>
    <t>Fortalecer las prácticas etnoeducativas de las instituciones educativas oficiales del Distrito de Cartagena.</t>
  </si>
  <si>
    <t xml:space="preserve">Asistir técnicamente la revisión, ajustes y resemantización de PEC en IEO etnoeducativas rurales y urbanas      </t>
  </si>
  <si>
    <t>Listados de asistencia
Documento de avance</t>
  </si>
  <si>
    <t>Acompañar la implementación de la cátedra de estudios afrocolombianos en las Instituciones Educativas oficiales del distrito de Cartagena.</t>
  </si>
  <si>
    <t>Desarrollar seminarios, encuentros, talleres sobre prácticas etnopedagógicas, etnolinguistico para fortalecimiento de la Escuela de lengua criolla palenquera “Minino a chitia ku ma kombilesa su</t>
  </si>
  <si>
    <t>Listados de asistencia
Fotografías</t>
  </si>
  <si>
    <t xml:space="preserve">Asistir tecnicamente el proceso de implementación del Sistema educativo indígena SEIP, a través de  talleres y encuentros para el fortalecimiento de su autonomía, de sus saberes, sus prácticas y conocimientos ancestrales
 </t>
  </si>
  <si>
    <t>Listados de asistencia
Documento de avances</t>
  </si>
  <si>
    <t>Número de Instituciones Educativas Oficiales con cátedra de estudios afrocolombianos Implementada.</t>
  </si>
  <si>
    <t xml:space="preserve">24 I.E.O.
Fuente: Calidad Educativa 2020 </t>
  </si>
  <si>
    <t>Implementar cátedra de estudios afrocolombianos en 6 Instituciones Educativas Oficiales nuevas.</t>
  </si>
  <si>
    <t xml:space="preserve">Asistir tecnicamente el desarrollo de la cátedra de estudios afrocolombianos en IEO con estrategias sobre lineamientos orientaciones curriculares para su implementación CEA 
 </t>
  </si>
  <si>
    <t>Listado de asistencias
Documento de avances</t>
  </si>
  <si>
    <t>Desarrollar actividades etnopedagógicas decenio afro en la escuela, en fechas conmemorativas de importancia afrodescendiente</t>
  </si>
  <si>
    <t>DESARROLLO DE POTENCIALIDADES</t>
  </si>
  <si>
    <t>No. de docentes formados en apropiación de ambientes de aprendizaje mediados por TIC.</t>
  </si>
  <si>
    <t>400 Docentes
Fuente: Calidad Educativa 2020</t>
  </si>
  <si>
    <t>Formar 1000 docentes en apropiación ambientes de aprendizaje mediados por tecnología.</t>
  </si>
  <si>
    <t>Docentes y agentes educativos  de educación inicial, preescolar, básica y media beneficiados con estrategias de mejoramiento de sus capacidades (220107400)</t>
  </si>
  <si>
    <t>Fortalecimiento de los procesos formativos en las Instituciones Educativas Oficiales del Distrito de Cartagena: Desarrollo de Potencialidades”</t>
  </si>
  <si>
    <t>Fortalecer las estrategias de formación afines a los saberes de los maestros y a la incorporación de las TIC en los procesos de enseñanza y aprendizaje en las Instituciones Educativas Oficiales.</t>
  </si>
  <si>
    <t>Formar docentes en saberes pedagógicos, disciplinares y reflexivos.</t>
  </si>
  <si>
    <t>Documento seguimiento a docentes  ICETEX</t>
  </si>
  <si>
    <t xml:space="preserve">No. de Instituciones Educativas Oficiales beneficiadas con estrategia TIC para la formación bilingüe  </t>
  </si>
  <si>
    <t xml:space="preserve">15 Instituciones Educativas Oficiales beneficiadas con estrategia TIC para la formación bilingüe  </t>
  </si>
  <si>
    <t>Instituciones educativas fortalecidas en competencias comunicativas en un segundo idioma (220103401)</t>
  </si>
  <si>
    <t>Cualificar con programas de formación continua a docentes en servicio, en el marco del plan territorial de formación docente.</t>
  </si>
  <si>
    <t>Listado de asistencia</t>
  </si>
  <si>
    <t>Formar docentes en apropiación de ambientes de aprendizaje mediados por TIC.</t>
  </si>
  <si>
    <t>Porcentaje de docentes de Instituciones Educativas Oficiales formados en su saber disciplinar, pedagógico y reflexivo</t>
  </si>
  <si>
    <t>Formar el 30% de los docentes de las Instituciones Educativas Oficiales en su saber disciplinar, pedagógico y reflexivo</t>
  </si>
  <si>
    <t>30% de docentes
(1500 aprox.)</t>
  </si>
  <si>
    <t>Diseñar e implementar un programa de formación bilingüe mediante la utilización de las TIC dirigido a instituciones educativas.</t>
  </si>
  <si>
    <t xml:space="preserve">Documento de avance </t>
  </si>
  <si>
    <t>Fortalecer los procesos formativos en Bilinguismo mediante herramientas digitales y documentales</t>
  </si>
  <si>
    <t>No. de Instituciones Educativas Oficiales con herramientas de gestión escolar revisadas, ajustadas y resemantizadas.</t>
  </si>
  <si>
    <t>60 I.E.O
Fuente: Calidad Educativa 2020</t>
  </si>
  <si>
    <t>Revisar, ajustar y resemantizar las herramientas de gestión escolar de 105  Instituciones Educativas Oficiales.</t>
  </si>
  <si>
    <t>Entidades o instituciones asistidas técnicamente en innovación educativa  (220104600)</t>
  </si>
  <si>
    <t>Fortalecimiento de la Gestión escolar para el mejoramiento de la calidad educativa</t>
  </si>
  <si>
    <t>Fortalecimiento de la gestión escolar para el mejoramiento de la calidad educativa</t>
  </si>
  <si>
    <t>Acompañar las propuestas de mejoramiento de las instituciones Educativas Oficiales</t>
  </si>
  <si>
    <t xml:space="preserve">Listados de asistencia </t>
  </si>
  <si>
    <t>Asistir técnicamente a la revisión, ajuste y resemantización de los Proyectos Educativos Institucionales PEI</t>
  </si>
  <si>
    <t xml:space="preserve">Listados de asistencia
Documento de avance </t>
  </si>
  <si>
    <t>Fortalecer la resemantización de las instituciones educativas oficiales, mediante la dotación de elementos de material pedagógico para el mejoramiento de la calidad educativa.</t>
  </si>
  <si>
    <t>Dotación de elementos pedagógicos</t>
  </si>
  <si>
    <t>Asistir técnicamente la revisión, ajuste e implementación de las herramientas de gestión escolar: currículo, PMI, Autoevaluación, SIEE</t>
  </si>
  <si>
    <t>Listados de asistencia
Documentos institucionales</t>
  </si>
  <si>
    <t>PARTICIPACIÓN, DEMOCRACIA Y AUTONOMÍA</t>
  </si>
  <si>
    <t>No. de Instituciones Educativas Oficiales con órganos de Gobierno y Convivencia Escolar Fortalecidos.</t>
  </si>
  <si>
    <t>5  I.E.O. 
Fuente: Calidad Educativa 2020</t>
  </si>
  <si>
    <t>Fortalecer los órganos de Gobierno y Convivencia Escolar de 100 Instituciones Educativas Oficiales.</t>
  </si>
  <si>
    <t>Entidades territoriales con estrategias para la prevención de riesgos sociales en los entornos escolares implementadas (220105400)</t>
  </si>
  <si>
    <t>Fortalecimiento de la educación integral  en las Instituciones Educativas Oficiales del Distrito de Cartagena.TG- Cartagena de Indias (desde la participación, democracia y autonomía)</t>
  </si>
  <si>
    <t>Desarrollar procesos de formación integral y participación en las  del Distrito de Cartagena</t>
  </si>
  <si>
    <t>Fortalecer los órganos de gobierno escolar de las IEO.</t>
  </si>
  <si>
    <t>Fortalecer los comité de convivencia de las IEO del Distrito de Cartagena</t>
  </si>
  <si>
    <t>Elaborar, ejecutar y evaluar los planes de trabajo de los órganos del Gobierno escolar y Comités de Convivencia Escolar</t>
  </si>
  <si>
    <t>No. de Instituciones Educativas Oficiales con revisión, ajuste y fortalecimiento de Proyectos Pedagógicos Transversales.</t>
  </si>
  <si>
    <t>48 IEO</t>
  </si>
  <si>
    <t>Revisar, ajustar y fortalecer los proyectos pedagógicos transversales de 105 Instituciones Educativas Oficiales.</t>
  </si>
  <si>
    <t xml:space="preserve"> Documentos  de lineamientos técnicos formulados en el marco de las estrategias de calidad educativa. (220100501)</t>
  </si>
  <si>
    <t xml:space="preserve">Asistir técnicamente la revisión, ajuste de los Proyectos Pedagógicos Transversales y escuela de padres en las IEO del Distrito de Cartagena 
</t>
  </si>
  <si>
    <t>Fortalecer los Proyectos Pedagógicos Transversales en las IEO -PRAES</t>
  </si>
  <si>
    <t>Listados de asistencia
Resoluciones
Fotografías</t>
  </si>
  <si>
    <t>NO. De Foros Distritales de Educación realizados</t>
  </si>
  <si>
    <t>N.D</t>
  </si>
  <si>
    <t xml:space="preserve">Realizar 4 Foros Distritales de Educación </t>
  </si>
  <si>
    <t>Foros educativos territoriales realizados (220104902)</t>
  </si>
  <si>
    <t>Encuentro de experiencias significativas y buenas prácticas para el intercambio del saber pedagógico</t>
  </si>
  <si>
    <t>Listado de asistencia 
Sistematización de experiencia</t>
  </si>
  <si>
    <t xml:space="preserve">Evento central - reconocimiento, ponencias, talleres, conferencias y conversatorios
</t>
  </si>
  <si>
    <t>Listados de asistencia
Documento de conclusiones</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</si>
  <si>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</si>
  <si>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</si>
  <si>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105 Instituciones Educativas Oficiales con programa de promoción, formación, prevención y protección de los derechos humanos de las mujeres, para vivir una vida libre de violencias dirigido a niñas, niños y jóvenes</t>
  </si>
  <si>
    <t>Eventos de promoción y prevención de los derechos  realizados (220107500)</t>
  </si>
  <si>
    <t>Formación en derechos humanos de las mujeres dirigido a niñas, niños y jóvenes de las instituciones educativas oficiales del distrito: participación, democracia y autonomía</t>
  </si>
  <si>
    <t>Desarrollar un proyecto de formación que contribuya a la prevención de las violencias contra las mujeres y las niñas en las I.E.O del distrito de Cartagena.</t>
  </si>
  <si>
    <t>Talleres de formación con docentes, estudiantes y padres/madres de familia sobre prevención de violencias basadas en género, derechos humanos y construcción de ciudadanías.</t>
  </si>
  <si>
    <t>Jornadas pedagógicas con docentes para incorporar cambios en el currículo, planes de áreas y planes de clases.</t>
  </si>
  <si>
    <t>Listados de asistencias</t>
  </si>
  <si>
    <t>Jornadas culturales, artísticas y recreativas con contenidos de derechos humanos y prevención de las violencias basadas en género</t>
  </si>
  <si>
    <t>EDUCACIÓN MEDIADA A TRAVÉS DE TECNOLOGÍAS DE LA INFORMACIÓN Y LAS COMUNICACIONES TIC´S</t>
  </si>
  <si>
    <t xml:space="preserve">Instituciones Educativas Oficiales del distrito de Cartagena de Indias con estrategias pedagógicas EMETIC diseñada e implementada </t>
  </si>
  <si>
    <t>105 instituciones Educativas Oficiales del Distrito de Cartagena, implementan una estrategia pedagógica mediada a través de las TIC</t>
  </si>
  <si>
    <t>Establecimientos educativos conectados a internet (220105001)
Ambientes de aprendizaje dotados (220107000)
Docentes y agentes educativos  de educación inicial, preescolar, básica y media beneficiados con estrategias de mejoramiento de sus capacidades (220107400)
Estudiantes con acceso a contenidos web en el establecimiento educativo (220105000)</t>
  </si>
  <si>
    <t xml:space="preserve">
GESTIÓN DE TICS - EDUCACIÓN</t>
  </si>
  <si>
    <t xml:space="preserve">
Planear, gestionar, implementar y controlar los servicios de tecnologías de la información y las telecomunicaciones que requiere la Secretaria de Educación Distrital y UNALDES a un 100%. Brindando mantenimiento a los equipos de cómputo, manteniendo actualizado el inventario de infraestructura, generando informes de obsolescencia y garantizando copias de seguridad a el software contable SIAF y unidades administrativas.</t>
  </si>
  <si>
    <t>Transformación del Aprendizaje Inspirando, Creando y Diseñando con las Tecnologías de información y las Comunicaciones</t>
  </si>
  <si>
    <t>Articulación e integración de las Tecnologías de las Información y las Comunicaciones con los procesos de enseñanza aprendizaje de las  del distrito de Cartagena de Indias.</t>
  </si>
  <si>
    <t>Planeación con las Instituciones Educativas Oficiales, para diseñar la estrategia de mediación tecnológica.</t>
  </si>
  <si>
    <t>Documento de estructuración de la estrategia por parte de las IEO.</t>
  </si>
  <si>
    <t>Sistemas Informaticos</t>
  </si>
  <si>
    <t>Definición por parte de las Instituciones Educativas Oficiales: del equipo de Educación mediada por las TIC, de herramientas de
trabajo, Implementación de herramientas seleccionadas.</t>
  </si>
  <si>
    <t>Actas de constitución de los equipos de educación mediada por las TIC, conformados en cada IEO.</t>
  </si>
  <si>
    <t>Fortalecer la infraestructura tecnológica y comunicacional de la SED, para el mejoramiento de la comunicación y gestión con las IEO</t>
  </si>
  <si>
    <t>Actas de entrega de Infraestructura tecnológica y comunicacional de la SED</t>
  </si>
  <si>
    <t>Seguimiento a la implementación y desarrollo, así como retroalimentación al proceso.</t>
  </si>
  <si>
    <t>Informes de la implementación de la estrategia por parte de las IEO</t>
  </si>
  <si>
    <t>No. De Aulas de Instituciones Educativas Oficiales dotadas de herramientas tecnológicas para la mediación educativa.</t>
  </si>
  <si>
    <t xml:space="preserve">20 sedes educativas oficiales. dotadas </t>
  </si>
  <si>
    <t>50 aulas de instituciones educativas oficiales dotadas de herramientas tecnológicas</t>
  </si>
  <si>
    <t>Gestión para la dotación de herramientas tecnológicas en las aulas de Instituciones Educativas Oficiales.</t>
  </si>
  <si>
    <t>Actas de entrega de dotación</t>
  </si>
  <si>
    <t>Gestión de la prestación del servicio de conectividad</t>
  </si>
  <si>
    <t>Contrato del servicio de conectividad</t>
  </si>
  <si>
    <t>Administración y mantenimiento de los Puntos Vive Digital Plus</t>
  </si>
  <si>
    <t>Informe de gestión de los puntos vive digital.</t>
  </si>
  <si>
    <t>Adquirir póliza de seguro para los equipos tecnológicos</t>
  </si>
  <si>
    <t>Póliza</t>
  </si>
  <si>
    <t>Licenciamiento de software PC administrativos de IE</t>
  </si>
  <si>
    <t>Licencia</t>
  </si>
  <si>
    <t>Contratar el personal necesario para el apoyo,
seguimiento y control de los proyectos tecnológicos implementados en las IEO y en la Secretaria de Educación Distrital.</t>
  </si>
  <si>
    <t>Contratos</t>
  </si>
  <si>
    <t>No de Docentes que emplean, computadores, dispositivos móviles, programas informáticos y redes con fines de enseñanza, aprendizaje y gestión escolar.</t>
  </si>
  <si>
    <t>644 
Fuente: Fundación Telefónica "Profuturo"</t>
  </si>
  <si>
    <t>856 docentes que emplean computadores  y dispositivos tecnológicos con fines de enseñanza, aprendizaje y gestión escolar.</t>
  </si>
  <si>
    <t>Convenio y/o alianzas para la Formación de Docentes en Uso y Apropiación de las Tic</t>
  </si>
  <si>
    <t>Documento de convenio y/o alianza</t>
  </si>
  <si>
    <t>Contratación del Servicio de Acompañamiento, Administración Especializada y Soporte del Sistema de Información "Colombia Evaluadora", para las Instituciones Educativas del Distrito de Cartagena.</t>
  </si>
  <si>
    <t>Contrato</t>
  </si>
  <si>
    <t>No de Estudiantes que usan, computadores, dispositivos móviles, programas informáticos y redes con fines de aprendizaje.</t>
  </si>
  <si>
    <t>18.853 Estudiantes
Fuente: Colombia Evaluadora</t>
  </si>
  <si>
    <t>27.144 estudiantes haciendo uso de las herramientas tecnológicas  en los procesos de enseñanza y aprendizaje.</t>
  </si>
  <si>
    <t>Sistema único de gestión académica disponible en todas las IEO, con nuevas herramientas virtuales disponibles</t>
  </si>
  <si>
    <t>Informe de Gestión del servicio de Colombia Evaluadora</t>
  </si>
  <si>
    <t>Talleres de apropiación y uso de la Plataforma de Gestión académica con la comunidad educativa</t>
  </si>
  <si>
    <t>Informe de Talleres de apropiación de la Plataforma de gestión academica</t>
  </si>
  <si>
    <t>% de Egresados oficiales beneficiados con becas para educación superior anualmente.</t>
  </si>
  <si>
    <t>8.8%
Fuente: Oficina Asesora de Educación Superior SED, 2019.</t>
  </si>
  <si>
    <t>Incrementar a 13% los Egresados oficiales beneficiados con becas para educación superior</t>
  </si>
  <si>
    <t>EDUCACIÓN PARA TRANSFORMAR "EDUCACIÓN MEDIA TÉCNICA Y SUPERIOR"</t>
  </si>
  <si>
    <t>No de becas para Educación Superior entregadas a Egresados Oficiales del Distrito de Cartagena </t>
  </si>
  <si>
    <t>12. 589 becas entregadas a dic 2019
Fuente: *Secretaría de Educación - Oficina de Educación superior 2019.</t>
  </si>
  <si>
    <t>Entregar 4.141 becas para Educación Superior a Egresados Oficiales del Distrito de Cartagena.</t>
  </si>
  <si>
    <t>Beneficiarios de estrategias o programas de fomento para el acceso a la educación superior o terciaria (220200500)</t>
  </si>
  <si>
    <t xml:space="preserve">
COBERTURA EDUCATIVA</t>
  </si>
  <si>
    <t>Dirigir, planear e implementar en un 100% una adecuada gestión del proceso de cobertura del servicio educativo  tanto en el acceso como en la permanencia y atención a poblaciones en Instituciones Educativas oficiales y en las modalidades de contratación que se requieran, de forma anual.</t>
  </si>
  <si>
    <t xml:space="preserve">Consolidación de becas universitarias para egresados de las instituciones educativas oficiales  de Cartagena - PIONEROS DE TRAYECTORIA </t>
  </si>
  <si>
    <t>Aumentar el ingreso y permanencia a la educación superior de los egresados del sistema educativo oficial de Cartagena</t>
  </si>
  <si>
    <t>Beneficiar a 1650 estudiantes en el Fondo Bicentenario</t>
  </si>
  <si>
    <t xml:space="preserve">ACTAS DE APROBACIÓN DE BECAS </t>
  </si>
  <si>
    <t>Oficina Asesora de Educación Superior</t>
  </si>
  <si>
    <t>Beneficiar a 1700 estudiantes en el convenio CERES</t>
  </si>
  <si>
    <t>INFORME ICETEX</t>
  </si>
  <si>
    <t>Contratación del Talento humano necesario para garantizar la operación de los programas de acceso a la Educación Superior.</t>
  </si>
  <si>
    <t>CONTRATO PRESTACION DE SERVICIOS</t>
  </si>
  <si>
    <t>Beneficiar a 120 egresados con las becas a la excelencia academica (Ser Pilo Va Cartagena)</t>
  </si>
  <si>
    <t xml:space="preserve">671 Becas para continuidad en educaciòn superior </t>
  </si>
  <si>
    <t>INFORME DE INTERVENTORIA / SUPERVISIÓN</t>
  </si>
  <si>
    <t>No de egresados oficiales de Instituciones Educativas Oficiales Rurales, de otras etnias y en condición de discapacidad becados</t>
  </si>
  <si>
    <t xml:space="preserve">ND   </t>
  </si>
  <si>
    <t>Beneficiar a 228 egresados oficiales de Instituciones Educativas Oficiales Rurales, de otras etnias y en condición de discapacidad</t>
  </si>
  <si>
    <t>Beneficiarios de becas para el acceso a la educación superior o terciaria pertenecientes a comunidades (220200705)</t>
  </si>
  <si>
    <t xml:space="preserve">Garantizar 228 becas para Educación Superior  a egresados de Instituciones Educativas Oficiales Rurales, de otras etnias y en condición de discapacidad </t>
  </si>
  <si>
    <t>No de egresados oficiales beneficiados con becas en Instituciones de Formación para el Trabajo y el Desarrollo Humano - IFTDH</t>
  </si>
  <si>
    <t>Beneficiar a 1300 egresados oficiales beneficiados con becas para IFTDH</t>
  </si>
  <si>
    <t>Apoyo al mejoramiento de las competencias laborales de los egresados de las instituciones educativas  oficiales  de Cartagena</t>
  </si>
  <si>
    <t>Brindar alternativas de formación para la empleabilidad de egresados de  Oficiales</t>
  </si>
  <si>
    <t>Realizar un diagnóstico de las necesidades de formación para el trabajo</t>
  </si>
  <si>
    <t>DIAGNOSTICO MEDIA TÉCNICA</t>
  </si>
  <si>
    <t>Realizar un inventario de la oferta de las instituciones de FTDH</t>
  </si>
  <si>
    <t xml:space="preserve">INVENTARIO </t>
  </si>
  <si>
    <t>Elaborar y suscribir convenio con ICETEX para administrar los recursos</t>
  </si>
  <si>
    <t>Establecer Alianza con las IFTDH de la ciudad de Cartagena</t>
  </si>
  <si>
    <t>DOCUMENTO DE ALIANZA ESTABLECIDA</t>
  </si>
  <si>
    <t>Contratación del Servicio</t>
  </si>
  <si>
    <t>Estudiantes egresados de Educativas Oficiales en doble titulación</t>
  </si>
  <si>
    <t xml:space="preserve">Graduar 9000 jóvenes de Establecimientos Educativos Oficiales en doble titulación </t>
  </si>
  <si>
    <t>Aumentar el nivel de calidad y articulación de la educación Media Técnica oficial en el Distrito de Cartagena</t>
  </si>
  <si>
    <t>Planear, organizar y controlar la gestión academica y administrativa de la media técnica de acuerdo con los objetivos y criterios curriculares</t>
  </si>
  <si>
    <t>INFORMES DE ESTUDIANTES GRADUADOS CON DOBLE TITULACIÓN</t>
  </si>
  <si>
    <t>Establecer un proceso de orientación vocacional en grado 9°</t>
  </si>
  <si>
    <t>* INFORMES DE ESTUDIANTES CON ORIENTACIÓN VOCACIONAL
* LISTADO DE ASISTENCIA</t>
  </si>
  <si>
    <r>
      <t xml:space="preserve">% de programas curriculares de Media Técnica de  </t>
    </r>
    <r>
      <rPr>
        <sz val="20"/>
        <color theme="1"/>
        <rFont val="Arial"/>
        <family val="2"/>
      </rPr>
      <t>Instituciones Educativas Oficiales</t>
    </r>
    <r>
      <rPr>
        <sz val="20"/>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</si>
  <si>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20"/>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</si>
  <si>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t>80%
(22 PROGRAMAS)</t>
  </si>
  <si>
    <t>44%
14 PROGRAMAS</t>
  </si>
  <si>
    <t>Identificar y soportar las necesidades de infraestructura y dotación de los ambiantes de aprendizaje de la media técnica</t>
  </si>
  <si>
    <t>* ACTAS DE ENTREGA</t>
  </si>
  <si>
    <t>Prestación de servicios profesionales para garantizar el desarrollo del programa</t>
  </si>
  <si>
    <t xml:space="preserve">Rediseño de las mallas curriculares de  media técnica de las IEO para garantizar la continuidad de la cadena de formación </t>
  </si>
  <si>
    <t>* DOCUMENTO DE ACTUALIZACIÓN DE MALLAS CURRICULARES</t>
  </si>
  <si>
    <t>Definir una ruta de mejoramiento permanente del proceso de formación de media técnica oficial en el Distrito de Cartagena</t>
  </si>
  <si>
    <t>RUTA DE MEJORAMIENTO</t>
  </si>
  <si>
    <t>Índice de cumplimiento de los programas de la SED en el marco del Plan de desarrollo 2020 - 2023.</t>
  </si>
  <si>
    <t>Garantizar el índice de cumplimiento de los programas de la SED en el marco del Plan de desarrollo 2020 - 2023 en un 0.8</t>
  </si>
  <si>
    <t>%</t>
  </si>
  <si>
    <t>MOVILIZACIÓN EDUCATIVA "POR UNA GESTIÓN EDUCATIVA TRANSPARENTE, PARTICIPATIVA Y EFICIENTE”</t>
  </si>
  <si>
    <t>Índice global de desempeño de la Entidad Territorial Certificada – E.T.C.- evaluado por el Ministerio de Educación Nacional</t>
  </si>
  <si>
    <t>3=Crítico bajo 
Fuente: MEN</t>
  </si>
  <si>
    <t>Lograr y mantener en la categoría "Aceptable" el índice global de desempeño  de la Entidad Territorial Certificada – E.T.C.-  evaluado por el Ministerio de Educación Nacional.</t>
  </si>
  <si>
    <t>Documentos de evaluación elaborados (459900100)
Planes estratégicos elaborados (459901901)
Sistema de Gestión implementado (459902300)</t>
  </si>
  <si>
    <t>4=Aceptable</t>
  </si>
  <si>
    <t xml:space="preserve">
ADMINISTRACIÓN DEL SISTEMA DE GESTIÓN DE CALIDAD - EDUCACIÓN</t>
  </si>
  <si>
    <t xml:space="preserve">Administrar el sistema de gestión de calidad en la secretaria de educación Distrital de Cartagena con base a normas técnicas y requisitos legales aplicables para el cumplimiento del 100% de los estándares mínimos, para así satisfacer los requerimientos y expectativas a través de la mejora continua de los procesos, de una manera ordenada y sistemática que permita fortalecer la gestión administrativa en el sector educativo permanentemente. </t>
  </si>
  <si>
    <t>Modernización y Fortalecimiento de la Gestión Educativa del Distrito de   Cartagena de Indias</t>
  </si>
  <si>
    <t>Optimizar la gestión integral de la SED, para mejorar e impactar en los resultados del sector educativo del Distrito de Cartagena</t>
  </si>
  <si>
    <t>Asistir tecnicamente procesos de la SED (Diseñar y ejecutar plan de intervención actividades)</t>
  </si>
  <si>
    <t>Informe de ejecución plan de intervención de actividades</t>
  </si>
  <si>
    <t>Gestión Organizacional</t>
  </si>
  <si>
    <t>Intervenir la transversalidad (Manejo y Organización de Archivos - Sistemas de información interactuando)</t>
  </si>
  <si>
    <t>Metros lineales de archivo en cumplimiento de normas</t>
  </si>
  <si>
    <t>Controlar interacción de actividades (Dotar de equipo y software)</t>
  </si>
  <si>
    <t xml:space="preserve">Compra de equipos </t>
  </si>
  <si>
    <t>Nueva arquitectura organizacional de la SED, UNALDES y Establecimientos Educativos consolidada.</t>
  </si>
  <si>
    <t>Consolidar una nueva estructura organizacional para la Secretaría de Educación, UNALDES y Establecimientos Educativos.</t>
  </si>
  <si>
    <t>Elaborar documento diagnóstico (Marco legal-Misión - Identificación de funciones -Análisis de capacidades y entornos)</t>
  </si>
  <si>
    <t>Elaborar estudio técnico (1.SED-UNALDES / 2. IEO)</t>
  </si>
  <si>
    <t>Estudio técnico IEO</t>
  </si>
  <si>
    <t xml:space="preserve">Aprobar e implementar  proyecto de estructura </t>
  </si>
  <si>
    <t>Acto Adtvo adopción  estructura SED</t>
  </si>
  <si>
    <t>No. de sistemas de gestión de calidad de la  Secretaría de Educación Distrital e Instituciones Educativas Oficiales implementados y sostenidos.</t>
  </si>
  <si>
    <t>Aumentar a 42 los INDICADORES DEL sistemas de gestión de la calidad de la Secretaría de Educación Distrital e Instituciones Educativas Oficiales.</t>
  </si>
  <si>
    <t xml:space="preserve">Formar y capacitar equipos de IEO y SED </t>
  </si>
  <si>
    <t>Listas de asistencia</t>
  </si>
  <si>
    <t>Acompañar IEO en la implementación de SGC</t>
  </si>
  <si>
    <t xml:space="preserve">Listas de asistencia por temas </t>
  </si>
  <si>
    <t>Acompañar los equipos de calidad de la IEO y de la SED para sostenimiento de SGC (Asistencia Técnica)</t>
  </si>
  <si>
    <t>Realizar auditorías externas (IEO-SED: ISO 900:2015 / SED: Procesos MEN</t>
  </si>
  <si>
    <t>Informe de auditoría ente certificador</t>
  </si>
  <si>
    <t>Implementación de un plan de bienestar y protección de los funcionarios del sector educativo del Distrito de Cartagena en las instituciones educativas oficiales</t>
  </si>
  <si>
    <t>Diseñar e implementar un plan de bienestar y protección para los funcionarios del sector educativo del Distrito de Cartagena</t>
  </si>
  <si>
    <t>Documentos operativos formulados (220100104)</t>
  </si>
  <si>
    <t xml:space="preserve">
TALENTO HUMANO - EDUCACIÓN</t>
  </si>
  <si>
    <t>Fortalecer el 100% del talento humano de la Secretaría de Educación Distrital de Cartagena de Indias, mediante la correcta ejecución de los procesos de administración de planta, vinculación, desarrollo de personal, administración carrera docente, fondo prestacional, nomina e historias laborales; con el propósito de contribuir al mejoramiento de sus competencias, capacidades, conocimientos, habilidades y calidad de vida, de manera permanente.</t>
  </si>
  <si>
    <t>Mejoramiento del Bienestar y Protección de los funcionarios de la SED para contribuir a una mejor calidad de vida en el distrito de Cartagena de Indias</t>
  </si>
  <si>
    <t>Motivar a los funcionarios de la Secretaria de Educación Distrital y  aumentar su sentido de pertenencia institucional en un marco de autocuidado laboral</t>
  </si>
  <si>
    <t>ACTIVIDADES RECREATIVAS CULTURALES DEPORTIVAS Y EDUCATIVAS</t>
  </si>
  <si>
    <t>contrato/acta de inicio/informe</t>
  </si>
  <si>
    <t xml:space="preserve">Subdirección Técnica de Talento Humano </t>
  </si>
  <si>
    <t>ESTIMULOS E INCENTIVOS A EMPLEADOS DE LA SED Y SUS FAMILIAS</t>
  </si>
  <si>
    <t>acto administrativo</t>
  </si>
  <si>
    <t>GENERAR ESPACIOS DE PARTICIPACIÓN EN LA SED EN CUMPLIMIENTO DE LA NORMATIVA EXISTENTE DEL SG SST</t>
  </si>
  <si>
    <t>documento tecnico</t>
  </si>
  <si>
    <t>IMPLEMENTACIÓN DEL PROGRAMA DE SST PARA LA SED A PARTIR DE LA LINEA DIAGNÓSTICA EXISTENTE</t>
  </si>
  <si>
    <t>asistencia de actividades programadas</t>
  </si>
  <si>
    <t>IMPLEMENTAR ACTIVIDADES QUE PERMITA DAR CUMPLIMIENTO A LO PACTADO EN LOS ACUERDOS SINDICALES QUE IMPACTEN EL BIENESTAR DE LOS FUNCIONARIOS DE LA SED</t>
  </si>
  <si>
    <t>DISEÑAR E IMPLEMENTAR UN PLAN DE BIENESTAR SOCIAL Y DE PROTECCIÓN PARA LOS FUNCIONARIOS DE LA SECRETARIA DE EDUCACION DISTRITAL DE CARTAGENA</t>
  </si>
  <si>
    <t>actos administrativos/contrato para el cumplimiento de los acuerdos</t>
  </si>
  <si>
    <t>Diseñar la Política Pública Educativa para el Distrito de Cartagena.</t>
  </si>
  <si>
    <t>Numero de Personas</t>
  </si>
  <si>
    <t>Formular y presentar para adoptación por parte del Concejo Distrital, la Política Pública Educativa diseñada.</t>
  </si>
  <si>
    <t xml:space="preserve">
GESTIÓN ESTRATÉGICA - EDUCACIÓN</t>
  </si>
  <si>
    <t>Liderar la formulación, ejecución, seguimiento y monitoreo del plan sectorial de educación con base en las necesidades de la comunidad educativa, las directrices dadas por el Ministerio de Educación Nacional y las propuestas para el sector descrita en el plan de desarrollo distrital,  Así mismo la planificación del sistema de gestión para lograr la satisfacción de nuestros grupos de valor y  mejorar permanentemente la pertinencia, eficiencia, calidad y cobertura del sistema educativo.</t>
  </si>
  <si>
    <t>Modernización y Fortalecimiento de la Gestión Educativa del Distrito de   Cartagena de Indias
Formulación Política publica Distrital sector Educativo Cartagena de Indias</t>
  </si>
  <si>
    <t>Fortalecer los estamentos que conforman la comunidad educativa (estudiantes, padres, docentes, directivos docentes, comunidad) para la toma de decisiones en la gestión educativa.</t>
  </si>
  <si>
    <t>Fortalecer las capacidades institucionales para el Diseño e implementación de un plan de mejoramiento de la gestión educativa en la SED.</t>
  </si>
  <si>
    <t>Movilizar y articular los diferentes sectores y actores sociales frente a la educación en la ciudad (Campañas, estrategias de comunicación, foros, debates, audiencias públicas, mesas de trabajo intersectoriales, etc.) en los diferentes espacios de participación de la ciudad.</t>
  </si>
  <si>
    <t xml:space="preserve">Listas de asistencia mesas de trabajo etapa de formulación / Productos / </t>
  </si>
  <si>
    <t>Recoger la información correspondiente a la asignación presupuestal y ejecución financiera de educación en el Distrito.</t>
  </si>
  <si>
    <t>Analizar el comportamiento histórico de la asignación presupuestal y ejecución financiera de educación en el Distrito.</t>
  </si>
  <si>
    <t>Construir participativamente la ruta metodológica para la formulación de la PPE (Incorporación del problema a la agenda pública).</t>
  </si>
  <si>
    <t>Ejecutar la ruta metodológica para la construcción y formulación de la política pública de educación Distrital (Diseño de alternativas).</t>
  </si>
  <si>
    <t>Etapa de formulación - Hoja de vida productos</t>
  </si>
  <si>
    <t>Validar y socializar con los grupos y actores participantes y la ciudadanía en general de la propuesta final de la política Pública Educativa.</t>
  </si>
  <si>
    <t>Presentar ante las instancias competente para el proceso de adopción de la política publica sectorial de educación.</t>
  </si>
  <si>
    <t>Proyecto de adopción PPE presentado al Concejo Distrital de Cartagena</t>
  </si>
  <si>
    <t>EJE TRANSVERSAL  CARTAGENA CON ATENCION Y GARANTIA DE DERECHOS A POBLACION DIFERENCIAL.</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</si>
  <si>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</si>
  <si>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</si>
  <si>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</si>
  <si>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INCLUSIÓN EDUCATIVA PARA EL DESARROLLO PARA LA POBLACIÓN NEGRA, AFROCOLOMBIANA, RAIZAR Y PALENQUERA EN EL DISTRITO DE CARTAGENA.</t>
  </si>
  <si>
    <t>Número de becas para programas de pregrado  para grupos étnicos</t>
  </si>
  <si>
    <t>Becar a  24 miembro de grupos (Afro, negros, raizales y palenqueros) egresados de Instituciones Educativas Oficiales  en programas de pregrado</t>
  </si>
  <si>
    <t>COBERTURA EDUCATIVA</t>
  </si>
  <si>
    <t>Otorgar Becas  a 8 miembro de grupos (Afro, negros, raizales y palenqueros) para Educación Superior  egresados de Instituciones Oficiales del Distrito de Cartagena </t>
  </si>
  <si>
    <t>EDUCACION CON ENFOQUE DIFERENCIA INDIGENA "SISTEMA EDUCATIVO INDIGENA PROPIO - SEIP"</t>
  </si>
  <si>
    <t>Indígenas con becas para Educación Superior</t>
  </si>
  <si>
    <t>Becar a 36 indígenas egresados de Instituciones Educativas Oficiales en educación superior,  tecnóloga y técnica</t>
  </si>
  <si>
    <t>Otorgar Becas a 12 indígenas para Educación Superior a egresados de Instituciones Oficiales del Distrito de Cartagena </t>
  </si>
  <si>
    <t>Sistema Educativo Propio creado e implementado</t>
  </si>
  <si>
    <t>Crear e Implementar  1 sistema educativo propio</t>
  </si>
  <si>
    <t>Modelos educativos para grupos étnicos acompañados (220105601), Modelos educativos acompañados (220105600)</t>
  </si>
  <si>
    <t>Acompañar pedagógicamente al 100% de los establecimientos educativos en el marco de las políticas educativas, fortalecimiento de la gestión escolar con enfoque a la atención inclusiva con equidad y calidad, mediante el acompañamiento, formación docente y uso de tics, cuatrianual.</t>
  </si>
  <si>
    <t>Asistir tecnicamente el proceso de implementación del Sistema educativo indígena SEIP, a través de  talleres y encuentros para el fortalecimiento de su autonomía, de sus saberes, sus prácticas y conocimientos ancestrales</t>
  </si>
  <si>
    <t>* INFORMES DE ASISTENCIAS TÉCNICAS
* LISTADOS DE ASISTENCIA</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</si>
  <si>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</si>
  <si>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</si>
  <si>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</si>
  <si>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</si>
  <si>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</si>
  <si>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</si>
  <si>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</si>
  <si>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</si>
  <si>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</si>
  <si>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</si>
  <si>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</si>
  <si>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</si>
  <si>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</si>
  <si>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</si>
  <si>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</si>
  <si>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</si>
  <si>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</si>
  <si>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PROGRAMACION META BIENESTAR 2024</t>
  </si>
  <si>
    <t>PROGRAMACIÓN META PRODUCTO A 2024</t>
  </si>
  <si>
    <t>ACUMULADO DE META PRODUCTO 2020- 2023</t>
  </si>
  <si>
    <t xml:space="preserve">PROGRAMACION NUMERICA DE LA ACTIVIDAD PROYECTO 2024
</t>
  </si>
  <si>
    <t xml:space="preserve">OBSERVACION O RELACIÓN DE EVIDENCIA </t>
  </si>
  <si>
    <t xml:space="preserve">
2021130010277</t>
  </si>
  <si>
    <t>NA</t>
  </si>
  <si>
    <t>LILA MARIA SILVA GOMEZ</t>
  </si>
  <si>
    <t>ICLD- DIVIDENDOS DE SOCIEDAD PORTUARIA</t>
  </si>
  <si>
    <t>RF SGP EDUCACION</t>
  </si>
  <si>
    <t>SGP CALIDAD MATRICULA</t>
  </si>
  <si>
    <t>SGP CALIDAD GRATUIDAD</t>
  </si>
  <si>
    <t xml:space="preserve">1.2.1.0.00-001 - ICLD; 2.3.2201.0700.2020130010057-1.3.1.1.03-138 </t>
  </si>
  <si>
    <t>OPTIMIZACION DE LA OPERACION DE LAS INSTITUCIONES EDUCATIVAS OFICIALES DEL DISTRITO DE   CARTAGENA DE INDIAS</t>
  </si>
  <si>
    <t>2.3.2201.0700.2020130010057</t>
  </si>
  <si>
    <t>02-081-06-00-00-00-161-20200057</t>
  </si>
  <si>
    <t>02-171-06-00-00-00-161-20200057</t>
  </si>
  <si>
    <t>02-172-06-00-00-00-161-20200057</t>
  </si>
  <si>
    <t>Si</t>
  </si>
  <si>
    <t>PRESTACIÓN DEL SERVICIO DE VIGILANCIA Y SEGURIDAD PRIVADA EN LAS INSTALACIONES DE LAS SEDES EDUCATIVAS OFICIALES DEL DISTRITO Y AREAS ADMINISTRATIVAS DEL DISTRITO DE CARTAGENA</t>
  </si>
  <si>
    <t>CONTRATACION DIRECTA</t>
  </si>
  <si>
    <t>ICLD</t>
  </si>
  <si>
    <t>CONTRATAR LA PRESTACIÓN INTEGRAL DEL SERVICIO DE ASEO PARA LAS SEDES EDUCATIVAS DE LA ALCALDÍA DE CARTAGENA DE INDIAS</t>
  </si>
  <si>
    <t>No</t>
  </si>
  <si>
    <t>PRESTACIÓN DEL SERVICIO DE TRANSPORTE AUTOMOTOR TERRESTRE ESPECIAL CON CONDUCTOR PARA EL DESPLAZAMIENTO DE LOS FUNCIONARIOS Y CONTRATISTAS DE LAS DEPENDENCIAS DEL DISTRITO TURÍSTICO Y CULTURAL DE CARTAGENA DE INDIAS</t>
  </si>
  <si>
    <t>NO</t>
  </si>
  <si>
    <t>ARRENDAMIENTO DEL INMUEBLE UBICADO EN LA CIUDAD DE CARTAGENA DE INDIAS,</t>
  </si>
  <si>
    <t>SGP</t>
  </si>
  <si>
    <t>PRESTACIÓN DEL SERVICIO PÚBLICO EDUCATIVO EN EL ESTABLECIMIENTO EDUCATIVO NO OFICIAL</t>
  </si>
  <si>
    <t>Dickson Acosta</t>
  </si>
  <si>
    <t>1.2.1.0.00-001 - ICLD</t>
  </si>
  <si>
    <t>TRANSFORMACION DEL APRENDIZAJE, INSPIRANDO, CREANDO Y DISE?ANDO CON LAS TECNOLOGIAS DE LA INFORMACION Y LAS COMUNICACIOONES EN LAS IEO Y SED DEL DISTRITO DE CARTAGENA DE INDIAS</t>
  </si>
  <si>
    <t>2.3.2201.0700.2021130010226</t>
  </si>
  <si>
    <t>SGP PRESTACION EDUCATIVO</t>
  </si>
  <si>
    <t>1.2.4.1.01-071 - SGP PRESTACION EDUCATIVO</t>
  </si>
  <si>
    <t>SI</t>
  </si>
  <si>
    <t>COMPRA DE EQUIPOS TECNOLOGICOS PARA LA SED</t>
  </si>
  <si>
    <t>LICITACION</t>
  </si>
  <si>
    <t>PROPIOS</t>
  </si>
  <si>
    <t>COMPRA DE EQUIPOS TECNOLOGICOS PARA LAS ISNTITUCIONES EDUCATIVAS OFICIALES DEL DISTRITO DE CARTAGENA DE INDIAS</t>
  </si>
  <si>
    <t>Tienda Virtual del Estado Colombiano</t>
  </si>
  <si>
    <t>CONTRATAR SERVICIO DE CONECTIVIDAD PARA LAS ISNTITUCIONES EDUCATIVAS OFICIALES DEL DISTRITO DE CARTAGENA DE INDIAS</t>
  </si>
  <si>
    <t>PRESTACIÓN DE SERVICIOS PROFESIONALES PARA EL MANTENIMIENTO,  LA ADMINISTRACION Y FORMACION A LA COMUNIDAD EDUCATIVA  EN EL PUNTO VIVE DIGITAL PLUS</t>
  </si>
  <si>
    <t>DIRECTA</t>
  </si>
  <si>
    <t>PRESTACIÓN DE SERVICIOS PROFESIONALES PARA EL DISEÑO, DESARROLLO E IMPLEMENTACIÓN DE SISTEMAS DE INFORMACIÓN PARA LA OPTIMIZACIÓN DE LOS PROCESOS DE LA SECRETARIA DE EDUCACIÓN DISTRITAL Y DE LAS INSTITUCIONES EDUCATIVAS OFICIALES.</t>
  </si>
  <si>
    <t>Contratación del Servicio de Acompañamiento, Administración Especializada y Soporte del Sistema de Información "Colombia Evaluadora", para las Instituciones Educativas oficiales del Distrito de Cartagena.</t>
  </si>
  <si>
    <t>Desarrollar las acciones de la Etapa de Implementación de la Política Pública aprobada</t>
  </si>
  <si>
    <t xml:space="preserve">Listado de asistencia / Actas de reunión de eventos de divulgación / Sgto e informe de puesta en marcha plan de acción y coordinación intersectorial   </t>
  </si>
  <si>
    <t>0.96</t>
  </si>
  <si>
    <t>1.2.1.0.00-001-ICLD</t>
  </si>
  <si>
    <t>FORMULACION POLITICA PUBLICA DISTRITAL SECTOR EDUCATIVO EG+  CARTAGENA DE INDIAS</t>
  </si>
  <si>
    <t>2.3.2201.0700.2021130010039</t>
  </si>
  <si>
    <t>Marlene Sierra</t>
  </si>
  <si>
    <t>2.3.2299.0700.2020130010139</t>
  </si>
  <si>
    <t>Sí</t>
  </si>
  <si>
    <t>Prestación de servicios
Contrato de arriendo</t>
  </si>
  <si>
    <t>Contratación directa</t>
  </si>
  <si>
    <t>Realizado a través del proyecto de Administración del TH</t>
  </si>
  <si>
    <t>Prestación de servicios</t>
  </si>
  <si>
    <t>Tranferencias / Contratación directa</t>
  </si>
  <si>
    <t xml:space="preserve">Agosto </t>
  </si>
  <si>
    <t>Diciembre</t>
  </si>
  <si>
    <t>Marzo</t>
  </si>
  <si>
    <t>Octubre</t>
  </si>
  <si>
    <t>Febrero</t>
  </si>
  <si>
    <t>Junio</t>
  </si>
  <si>
    <t>Mayo</t>
  </si>
  <si>
    <t xml:space="preserve">Diciembre </t>
  </si>
  <si>
    <t xml:space="preserve">Marzo </t>
  </si>
  <si>
    <t>14IEO</t>
  </si>
  <si>
    <t xml:space="preserve">Febrero </t>
  </si>
  <si>
    <t>12 IEO</t>
  </si>
  <si>
    <t>12IEO</t>
  </si>
  <si>
    <t>Contrato Interadministrativo - adición</t>
  </si>
  <si>
    <t xml:space="preserve">Directa </t>
  </si>
  <si>
    <t>si</t>
  </si>
  <si>
    <t>Contrato de prestación de servicio</t>
  </si>
  <si>
    <t>RESOLUCIÓN</t>
  </si>
  <si>
    <t>2.3.2202.0700.2020130010268</t>
  </si>
  <si>
    <t>Fondo Educativo - Bicentenario de Cartagena - ICAT 3%</t>
  </si>
  <si>
    <t>02-001-06-00-00-00-163-20200309</t>
  </si>
  <si>
    <t>Mejoramiento del proceso formativo de la Educaion Media Tecnica oficial en las IEO-Desarrollo de potencialidades productivas de Cartagena de Indias</t>
  </si>
  <si>
    <t>2.3.2201.0700.2020130010082</t>
  </si>
  <si>
    <t xml:space="preserve">1.2.1.0.00-001 - ICLD
</t>
  </si>
  <si>
    <t>1.2.4.1.03-171 - SGP CALIDAD MATRICULA</t>
  </si>
  <si>
    <t>2.3.2201.0700.2020130010094</t>
  </si>
  <si>
    <t>CONTRATACION PARA EL MANTENIMIENTO DE LAS INSTITUCIONES EDUCATIVAS</t>
  </si>
  <si>
    <t>LICITACION PUBLICA Y/O CONVENIO</t>
  </si>
  <si>
    <t>CONTRATAR LA DOTACIÓN DE MOBILIARIO ESCOLAR EN LAS INSTITUCIONES EDUCATIVAS</t>
  </si>
  <si>
    <t>PROCESO DE COMPRA</t>
  </si>
  <si>
    <t>CONTRATAR LA CONSTRUCCION DE LOS AMBIENTES BASICOS Y PEDAGOGICOS DE LAS INSTITUCIONES EDUCATIVAS</t>
  </si>
  <si>
    <t>Proceso de Comnpra</t>
  </si>
  <si>
    <t>17IEO</t>
  </si>
  <si>
    <t xml:space="preserve"> ICLD $ 800.000.000</t>
  </si>
  <si>
    <t>MEJORAMIENTO DE LA CALIDAD EDUCATIVA DE LAS INSTITUCIONES EDUCATIVAS DEL DISTRITO: FORMANDO CON AMOR  CARTAGENA DE INDIAS</t>
  </si>
  <si>
    <t>2.3.2201.0700.2020130010186</t>
  </si>
  <si>
    <t>TRANSFERENCIA DE RECURSOS A IEO</t>
  </si>
  <si>
    <t>FORTALECIMIENTO DEL SISTEMA EDUCATIVO DEL DISTRITO DE 
CARTAGENA</t>
  </si>
  <si>
    <t>CONTRATO</t>
  </si>
  <si>
    <t>SGP CALIDAD MATRICULA $ 406.963.835</t>
  </si>
  <si>
    <t>FOMENTAR UNA CULTURA DE CIENCIA, TECNOLOGÍA E INNOVACIÓN EN LAS INSTITUCIONES EDUCATIVAS OFICIALES FOCALIZADAS DEL DISTRITO DE CARTAGENA</t>
  </si>
  <si>
    <t xml:space="preserve">CONTRATO </t>
  </si>
  <si>
    <t>TRANSFERENCIA DE RECURSOS A IEO FOCALIZADAS</t>
  </si>
  <si>
    <t>FORTALECIMIENTO DE LAS PRÁCTICAS ETNOEDUCATIVAS EN INSTITUCIONES EDUCATIVAS OFICIALES  DEL DISTRITO   CARTAGENA DE INDIAS</t>
  </si>
  <si>
    <t>2.3.2201.0700.2020130010257</t>
  </si>
  <si>
    <t xml:space="preserve">Prestación de servicios profesionales para el apoyo en los procesos de la Dirección de calidad educativa del proyecto de inversión Fortalecimiento de las Practicas </t>
  </si>
  <si>
    <t>CONTRATO DE PRESTACION DE SERVICIOS</t>
  </si>
  <si>
    <t>2.3.2201.0700.2021130010227</t>
  </si>
  <si>
    <t>CONTRATO INTERADMINISTRATIVO</t>
  </si>
  <si>
    <t>Procesos de formación Docente en apropiación de ambientes de aprendizaje mediados por TIC.</t>
  </si>
  <si>
    <t>FORTALECIMIENTO DEL MULTILINGÜISMO EN INSTITUCIONES EDUCATIVAS OFICIALES DEL DISTRITO DE CARTAGENA</t>
  </si>
  <si>
    <t>CONVENIO DE ASOCIACION</t>
  </si>
  <si>
    <t>2.3.2201.0700.2020130010185</t>
  </si>
  <si>
    <t>CONTRATACIÓN Y Dotación de Material pedagógico para las IEO</t>
  </si>
  <si>
    <t>CONTRATACIÓN Y TRANSFERENCIAS</t>
  </si>
  <si>
    <t>ICLD $ 1.000.000.000</t>
  </si>
  <si>
    <t>FORTALECIMIENTO DE LA EDUCACIÓN INTEGRAL DESDE LA PARTICIPACIÓN, DEMOCRACIA Y AUTONOMÍA  EN LAS INSTITUCIONES EDUCATIVAS OFICIALES DEL DISTRITO DE CARTAGENA”</t>
  </si>
  <si>
    <t>2.3.2201.0700.2021130010224</t>
  </si>
  <si>
    <t xml:space="preserve">Prestación de servicios profesionales para el apoyo en los procesos de la Dirección de calidad educativa del proyecto de inversión Fortalecimiento de la educación integral en las Instituciones Educativas Oficiales del Distrito de Cartagena </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</si>
  <si>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</si>
  <si>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PARA LA ORGANIZACIÓN Y EJECUCIÓN DE LAS ACTIVIDADES ACADÉMICAS TENDIENTES AL DESARROLLO DEL FORO EDUCATIVO DEL DISTRITO DE CARTAGENA VIGENCIA 2022.</t>
  </si>
  <si>
    <t>ICLD $ 300.000.000</t>
  </si>
  <si>
    <t>FORMACIÓN DE LOS DERECHOS HUMANOS DE LAS MUJERES DIRIGIDO A NIÑAS NIÑOS Y JÓVENES DE LAS INSTITUCIONES EDUCATIVAS OFICIALES DEL DISTRITO: PARTICIPACIÓN DEMOCRACIA Y AUTONOMÍA  CARTAGENA DE INDIAS</t>
  </si>
  <si>
    <t>2.3.2201.0700.2020130010240</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</si>
  <si>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</si>
  <si>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Carlos Carrasquilla</t>
  </si>
  <si>
    <t>Adquisicion de bonos o tarjetas canjeables como estimulo de permanencia laboral, dotacion, navideños y escolares para funcionarios de las SED &amp; DOTACIÓN DE VESTIDO Y CALZADO PARA DOCENTES, DIRECTIVOS DOCENTES Y PERSONAL ADMINISTRATIVO DE LA SECRETARIA DE EDUCACIÓN DISTRITAL</t>
  </si>
  <si>
    <t xml:space="preserve">CCE-06 -CCE-07 </t>
  </si>
  <si>
    <t>Contratacion de examenes de salud ocupacional para los funcionarios de la Secretaria de Educacion del Distrito de Cartagena</t>
  </si>
  <si>
    <t>CCE-10</t>
  </si>
  <si>
    <t>Adqusicion de Computadores de escritorio para la secretaria de educacion y UNALDES</t>
  </si>
  <si>
    <t>CCE-99</t>
  </si>
  <si>
    <t>ICLD - SGP</t>
  </si>
  <si>
    <t>Enero</t>
  </si>
  <si>
    <t xml:space="preserve">SGP
$ 476.696.063.125,00
</t>
  </si>
  <si>
    <t xml:space="preserve">ICLD
$ 5.604.171.890,00
</t>
  </si>
  <si>
    <t xml:space="preserve">2.3.2299.0700.2020130010052
</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</si>
  <si>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</si>
  <si>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CCE-06</t>
  </si>
  <si>
    <t>adquisicion de bonos o tarjetas canjeables como estimulo de permanencia laboral, dotacion, navideños y escolares para funcionarios de las SED</t>
  </si>
  <si>
    <t>enero</t>
  </si>
  <si>
    <t>2.3.2299.0700.2020130010165</t>
  </si>
  <si>
    <t>Robinson Casarrubia</t>
  </si>
  <si>
    <t xml:space="preserve">ACOGIDA - LLEGO Y ME QUEDO EN LA ESCUELA </t>
  </si>
  <si>
    <t>2.3.2201.0700.2020130010065</t>
  </si>
  <si>
    <t>ICLD
$ 2,000,000,000</t>
  </si>
  <si>
    <t>SGP
85.434.791.669</t>
  </si>
  <si>
    <t>ACOGIDA - ATENCION A POBLACION CON EXTRAEDAD</t>
  </si>
  <si>
    <t>2.3.2201.0700.2021130010277</t>
  </si>
  <si>
    <t>ACOGIDA - ATENCION A  JOVENES Y ADULTOS</t>
  </si>
  <si>
    <t>2.3.2201.0700.2020130010136</t>
  </si>
  <si>
    <t>ACOGIDA - ATENCION A POBLACION DIVERSA</t>
  </si>
  <si>
    <t>2.3.2201.0700.2020130010117</t>
  </si>
  <si>
    <t xml:space="preserve">ACOGIDA - PERMANECER - TRANSPORTE Y OTRAS ESTRATEGIAS DE PERMANENCIA </t>
  </si>
  <si>
    <t>1.2.3.3.03 - 028 -ASIGNACION ESPECIAL MEN</t>
  </si>
  <si>
    <t>1.2.3.2.22-053 - CONTRAPRESTACION PORTUARIA</t>
  </si>
  <si>
    <t>1.2.4.3.03-070 - SGP LIBRE INVERSION</t>
  </si>
  <si>
    <t>1.2.4.4.01-072 - SGP ALIMENTACION ESCOLAR</t>
  </si>
  <si>
    <t>1.3.2.2.08-075 - RF SGP PROPOSITO GENERAL</t>
  </si>
  <si>
    <t>1.3.2.2.09-078 - RF SGP ALIMENTACION ESCOLAR</t>
  </si>
  <si>
    <t>1.3.2.3.01-200 - RF ASIGNACION ESPECIAL MEN</t>
  </si>
  <si>
    <t>ACOGIDA-PERMANECER-ALIMENTACION ESCOLAR</t>
  </si>
  <si>
    <t>2.3.2201.0700.2020130010195</t>
  </si>
  <si>
    <t>SABIDURIA DE LA PRIMERA INFANCIA</t>
  </si>
  <si>
    <t>2.3.2201.0700.2020130010256</t>
  </si>
  <si>
    <t>2.3.2201.0700.2020130010270</t>
  </si>
  <si>
    <t>2.3.2201.0700.2021130010036</t>
  </si>
  <si>
    <t>1 estudio de insuficiencia</t>
  </si>
  <si>
    <t>marzo</t>
  </si>
  <si>
    <t>noviembre</t>
  </si>
  <si>
    <t>4 personas contratadas</t>
  </si>
  <si>
    <t>dciembre</t>
  </si>
  <si>
    <t>3 ciclos de asitencia</t>
  </si>
  <si>
    <t>diciembre</t>
  </si>
  <si>
    <t>80 I.E.O</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</si>
  <si>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</si>
  <si>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Sendero de la creatividad: 'Tránsito armónico, de edu</t>
  </si>
  <si>
    <t xml:space="preserve">Entrega de mobilirio escolar o material pedagogico que permita el mejoramiento de los ambientes de aprendizajes </t>
  </si>
  <si>
    <t>Directa</t>
  </si>
  <si>
    <t>Proceso de Compra</t>
  </si>
  <si>
    <t xml:space="preserve">Prestación de servicios profesionales para el apoyo en los procesos de la Dirección de cobertura educativa de la Secretaría de educación dentro del proyecto de inversión implementación de la estrategia Sendero de la creatividad: </t>
  </si>
  <si>
    <t>16 aulas</t>
  </si>
  <si>
    <t>Febrero 2024</t>
  </si>
  <si>
    <t>N/A</t>
  </si>
  <si>
    <t>Febrero de 2024</t>
  </si>
  <si>
    <t>Diciembre de 2024</t>
  </si>
  <si>
    <t>Julio de 2024</t>
  </si>
  <si>
    <t>Noviembre de 2024</t>
  </si>
  <si>
    <t>Abril de 2024</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</si>
  <si>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
NOTA: Adicionalmente desde esta actividad se contrata la conformación de la Planta temporal de docentes de apoyo para atención a población con discapacidad y capacidades excepcionales.</t>
  </si>
  <si>
    <t>ICLD
SGP - Prestación Educativo</t>
  </si>
  <si>
    <t xml:space="preserve">Dotación de con herramientas técnicas, tecnológicas y didácticas a los establecimientos educativos focalizados  dentro del proyecto de inversión  Implementación de la estrategia Únicos e Inagotables para la atención a población diversa: “una escuela de y para todas y todos” en Cartagena de Indias </t>
  </si>
  <si>
    <t>Selección Abreviada</t>
  </si>
  <si>
    <t>80111620 - Prestación de servicios profesionales y de apoyo a la gestión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</si>
  <si>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Junio de 2024</t>
  </si>
  <si>
    <t>Enero de 2024</t>
  </si>
  <si>
    <t>Agosto de 2024</t>
  </si>
  <si>
    <t>Marzo de 2024</t>
  </si>
  <si>
    <t>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t>
  </si>
  <si>
    <t>93131608;85151600;90101600;90101800;50193000
Contratar el programa de alimentación escolar para la vigencia 2024</t>
  </si>
  <si>
    <t>ICLD,  ASIGNACION ESPECIAL MEN, SGP LIBRE INVERSION,  SGP ALIMENTACION ESCOLAR, RF SGP PROPOSITO GENERAL, RF SGP ALIMENTACION ESCOLAR MEN</t>
  </si>
  <si>
    <t>No se cuenta con los recursos para su ejecución.</t>
  </si>
  <si>
    <t xml:space="preserve">Proceso 1: 80111620 - Prestación de servicios profesionales y de apoyo a la gestión para el apoyo en los procesos de la Dirección de cobertura educativa dentro del proyecto de inversión Implementación de la estrategia Permanecer: “Me alimento y aprendo”, alimentación escolar en el distrito de cartagena.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
</t>
  </si>
  <si>
    <t>Proceso 1: Directa
Proceso 2: Licitación pública</t>
  </si>
  <si>
    <t>Noviembre 2024</t>
  </si>
  <si>
    <t>Diciembre 2024</t>
  </si>
  <si>
    <t>78111800 - Prestación de servicio público de transporte escolar terrestre para el desplazamiento de los estudiantes de las instituciones educativas oficiales fozalizadas.</t>
  </si>
  <si>
    <t>80111620 - Prestación de servicios profesionales y de apoyo para el apoyo en los procesos de la Dirección de Cobertura educativa de la Secretaría de Educación dentro del proyecto de inversión Implementación de la estrategia Permanecer: "Mi escuela, mi lugar favorito" en el distrito de Cartagena de Indias.</t>
  </si>
  <si>
    <t>80111620 - Prestación de servicios profesionales y de apoyo a la gestión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</si>
  <si>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ICLD
SGP</t>
  </si>
  <si>
    <t>Mayo de 2024</t>
  </si>
  <si>
    <t>0</t>
  </si>
  <si>
    <t>86121500 - Contratación de prestación de servicio educativo a través de las diferentes modalidades establecidas en el Decreto 1075 de 2015 y el Decreto 1851 de 2015.</t>
  </si>
  <si>
    <t>ICLD
SGP - Prestación Educativa</t>
  </si>
  <si>
    <t>84131600 - Adquisición de pólizas de seguro de accidentes personales para los estudiantes que conforman la matrícula oficial 2022 a cargo del Distrito de Cartagena de Indias.</t>
  </si>
  <si>
    <t>Selección abreviada</t>
  </si>
  <si>
    <t>Proceso 1: 80111620 - Prestación de servicios profesionales y de apoyo a la gestión en los procesos de la Dirección de cobertura educativa de la Secretaría de educación del proyecto de inversión Implementación de la estrategia Escuela Dinámica: “Llego y me quedo en la escuela", en el distrito de Cartagena de Indias.
Proceso 2: 78111800 - 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</si>
  <si>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Abril de 2023</t>
  </si>
  <si>
    <t>Noviembre de 2023</t>
  </si>
  <si>
    <t xml:space="preserve"> Este proceso se hace mediante adopción de Planta Temporal de docentes</t>
  </si>
  <si>
    <t xml:space="preserve">80111620 - Prestación de servicios profesionales y de apoyo a la gestión para el apoyo en los procesos de la Dirección de cobertura educativa del proyecto de inversión Implementación de la estrateegia Únicos e Inagotables Acogida - Atención a Jóvenes y Adultos en el Distrito de Cartagena de Indias </t>
  </si>
  <si>
    <t xml:space="preserve">3, 53%
corresponde a la matricula de IEO sin banco de oferente a diciembre 2023
</t>
  </si>
  <si>
    <t>100%
25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</si>
</sst>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 #,##0;[Red]\-&quot;$&quot;\ #,##0"/>
    <numFmt numFmtId="7" formatCode="&quot;$&quot;\ #,##0.00;\-&quot;$&quot;\ #,##0.00"/>
    <numFmt numFmtId="42" formatCode="_-&quot;$&quot;\ * #,##0_-;\-&quot;$&quot;\ * #,##0_-;_-&quot;$&quot;\ * &quot;-&quot;_-;_-@_-"/>
    <numFmt numFmtId="43" formatCode="_-* #,##0.00_-;\-* #,##0.00_-;_-* &quot;-&quot;??_-;_-@_-"/>
    <numFmt numFmtId="164" formatCode="&quot;$&quot;#,##0.00;[Red]\-&quot;$&quot;#,##0.00"/>
    <numFmt numFmtId="165" formatCode="_-&quot;$&quot;* #,##0_-;\-&quot;$&quot;* #,##0_-;_-&quot;$&quot;* &quot;-&quot;_-;_-@_-"/>
    <numFmt numFmtId="166" formatCode="_-&quot;$&quot;* #,##0.00_-;\-&quot;$&quot;* #,##0.00_-;_-&quot;$&quot;* &quot;-&quot;??_-;_-@_-"/>
    <numFmt numFmtId="167" formatCode="0;[Red]0"/>
    <numFmt numFmtId="168" formatCode="_-* #,##0_-;\-* #,##0_-;_-* &quot;-&quot;??_-;_-@_-"/>
    <numFmt numFmtId="169" formatCode="#,##0_ ;\-#,##0\ "/>
    <numFmt numFmtId="170" formatCode="_-&quot;$&quot;\ * #,##0_-;\-&quot;$&quot;\ * #,##0_-;_-&quot;$&quot;\ * &quot;-&quot;??_-;_-@_-"/>
    <numFmt numFmtId="171" formatCode="&quot;$&quot;\ #,##0.00"/>
    <numFmt numFmtId="172" formatCode="&quot;$&quot;#,##0.00"/>
    <numFmt numFmtId="173" formatCode="[$ $]#,##0"/>
    <numFmt numFmtId="174" formatCode="_(&quot;$&quot;* #,##0.00_);_(&quot;$&quot;* \(#,##0.00\);_(&quot;$&quot;* &quot;-&quot;??_);_(@_)"/>
  </numFmts>
  <fonts count="62"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20"/>
      <color indexed="81"/>
      <name val="Tahoma"/>
      <family val="2"/>
    </font>
    <font>
      <sz val="20"/>
      <color indexed="81"/>
      <name val="Tahoma"/>
      <family val="2"/>
    </font>
    <font>
      <sz val="26"/>
      <color indexed="81"/>
      <name val="Tahoma"/>
      <family val="2"/>
    </font>
    <font>
      <b/>
      <sz val="26"/>
      <color indexed="81"/>
      <name val="Tahoma"/>
      <family val="2"/>
    </font>
    <font>
      <b/>
      <sz val="36"/>
      <color indexed="81"/>
      <name val="Tahoma"/>
      <family val="2"/>
    </font>
    <font>
      <sz val="36"/>
      <color indexed="81"/>
      <name val="Tahoma"/>
      <family val="2"/>
    </font>
    <font>
      <sz val="48"/>
      <color indexed="81"/>
      <name val="Tahoma"/>
      <family val="2"/>
    </font>
    <font>
      <b/>
      <sz val="28"/>
      <color indexed="81"/>
      <name val="Tahoma"/>
      <family val="2"/>
    </font>
    <font>
      <sz val="28"/>
      <color indexed="81"/>
      <name val="Tahoma"/>
      <family val="2"/>
    </font>
    <font>
      <b/>
      <sz val="48"/>
      <color indexed="81"/>
      <name val="Tahoma"/>
      <family val="2"/>
    </font>
    <font>
      <sz val="24"/>
      <color indexed="81"/>
      <name val="Tahoma"/>
      <family val="2"/>
    </font>
    <font>
      <b/>
      <sz val="24"/>
      <color indexed="81"/>
      <name val="Tahoma"/>
      <family val="2"/>
    </font>
    <font>
      <b/>
      <sz val="20"/>
      <name val="Calibri"/>
      <family val="2"/>
      <scheme val="minor"/>
    </font>
    <font>
      <b/>
      <sz val="20"/>
      <color rgb="FFFF0000"/>
      <name val="Arial"/>
      <family val="2"/>
    </font>
    <font>
      <sz val="20"/>
      <color rgb="FF000000"/>
      <name val="Arial"/>
      <family val="2"/>
    </font>
    <font>
      <sz val="20"/>
      <name val="Arial"/>
      <family val="2"/>
    </font>
    <font>
      <sz val="20"/>
      <color theme="1"/>
      <name val="Arial"/>
      <family val="2"/>
    </font>
    <font>
      <b/>
      <sz val="20"/>
      <color rgb="FFFF0000"/>
      <name val="Arial Black"/>
      <family val="2"/>
    </font>
    <font>
      <sz val="8"/>
      <name val="Calibri"/>
      <family val="2"/>
      <scheme val="minor"/>
    </font>
    <font>
      <b/>
      <sz val="20"/>
      <name val="Arial"/>
      <family val="2"/>
    </font>
    <font>
      <sz val="20"/>
      <color theme="1"/>
      <name val="Calibri"/>
      <family val="2"/>
      <scheme val="minor"/>
    </font>
    <font>
      <b/>
      <sz val="20"/>
      <color theme="1"/>
      <name val="Arial"/>
      <family val="2"/>
    </font>
    <font>
      <sz val="20"/>
      <color rgb="FFFF0000"/>
      <name val="Calibri"/>
      <family val="2"/>
      <scheme val="minor"/>
    </font>
    <font>
      <b/>
      <sz val="20"/>
      <color theme="1" tint="4.9989318521683403E-2"/>
      <name val="Arial"/>
      <family val="2"/>
    </font>
    <font>
      <sz val="20"/>
      <color theme="1" tint="4.9989318521683403E-2"/>
      <name val="Calibri"/>
      <family val="2"/>
      <scheme val="minor"/>
    </font>
    <font>
      <sz val="20"/>
      <color theme="1" tint="4.9989318521683403E-2"/>
      <name val="Arial"/>
      <family val="2"/>
    </font>
    <font>
      <sz val="20"/>
      <name val="Calibri"/>
      <family val="2"/>
      <scheme val="minor"/>
    </font>
    <font>
      <sz val="20"/>
      <color theme="1"/>
      <name val="Verdana"/>
      <family val="2"/>
    </font>
    <font>
      <b/>
      <sz val="20"/>
      <color theme="9" tint="-0.499984740745262"/>
      <name val="Arial"/>
      <family val="2"/>
    </font>
    <font>
      <b/>
      <sz val="22"/>
      <color indexed="81"/>
      <name val="Tahoma"/>
      <family val="2"/>
    </font>
    <font>
      <sz val="22"/>
      <color indexed="81"/>
      <name val="Tahoma"/>
      <family val="2"/>
    </font>
    <font>
      <b/>
      <sz val="18"/>
      <color indexed="81"/>
      <name val="Tahoma"/>
      <family val="2"/>
    </font>
    <font>
      <sz val="18"/>
      <color indexed="81"/>
      <name val="Tahoma"/>
      <family val="2"/>
    </font>
    <font>
      <sz val="16"/>
      <color theme="1"/>
      <name val="Calibri"/>
      <family val="2"/>
      <scheme val="minor"/>
    </font>
    <font>
      <sz val="16"/>
      <name val="Arial"/>
      <family val="2"/>
    </font>
    <font>
      <sz val="22"/>
      <color theme="1"/>
      <name val="Calibri"/>
      <family val="2"/>
      <scheme val="minor"/>
    </font>
    <font>
      <b/>
      <sz val="16"/>
      <color indexed="81"/>
      <name val="Tahoma"/>
      <family val="2"/>
    </font>
    <font>
      <sz val="16"/>
      <color indexed="81"/>
      <name val="Tahoma"/>
      <family val="2"/>
    </font>
    <font>
      <sz val="20"/>
      <color rgb="FFFF0000"/>
      <name val="Arial"/>
      <family val="2"/>
    </font>
    <font>
      <b/>
      <sz val="20"/>
      <color rgb="FF000000"/>
      <name val="Arial"/>
      <family val="2"/>
    </font>
    <font>
      <b/>
      <sz val="20"/>
      <color theme="1" tint="4.9989318521683403E-2"/>
      <name val="Calibri"/>
      <family val="2"/>
      <scheme val="minor"/>
    </font>
  </fonts>
  <fills count="10">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rgb="FF000000"/>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rgb="FF000000"/>
      </left>
      <right/>
      <top style="thin">
        <color rgb="FF000000"/>
      </top>
      <bottom style="thin">
        <color rgb="FF000000"/>
      </bottom>
      <diagonal/>
    </border>
    <border>
      <left/>
      <right style="thin">
        <color indexed="64"/>
      </right>
      <top style="medium">
        <color auto="1"/>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thin">
        <color rgb="FF000000"/>
      </bottom>
      <diagonal/>
    </border>
    <border>
      <left/>
      <right/>
      <top style="thin">
        <color rgb="FF000000"/>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rgb="FF000000"/>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s>
  <cellStyleXfs count="11">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1" fillId="0" borderId="0"/>
    <xf numFmtId="43"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9" fontId="20" fillId="0" borderId="0" applyFont="0" applyFill="0" applyBorder="0" applyAlignment="0" applyProtection="0"/>
    <xf numFmtId="0" fontId="11" fillId="0" borderId="0"/>
    <xf numFmtId="174" fontId="11" fillId="0" borderId="0" applyFont="0" applyFill="0" applyBorder="0" applyAlignment="0" applyProtection="0"/>
  </cellStyleXfs>
  <cellXfs count="976">
    <xf numFmtId="0" fontId="0" fillId="0" borderId="0" xfId="0"/>
    <xf numFmtId="0" fontId="13" fillId="0" borderId="16" xfId="4" applyFont="1" applyBorder="1" applyAlignment="1">
      <alignment horizontal="center" vertical="center"/>
    </xf>
    <xf numFmtId="14" fontId="13" fillId="0" borderId="2" xfId="4" applyNumberFormat="1" applyFont="1" applyBorder="1"/>
    <xf numFmtId="0" fontId="13" fillId="0" borderId="21" xfId="4" applyFont="1" applyBorder="1" applyAlignment="1">
      <alignment horizontal="center" vertical="center"/>
    </xf>
    <xf numFmtId="14" fontId="13" fillId="0" borderId="22" xfId="4" applyNumberFormat="1" applyFont="1" applyBorder="1"/>
    <xf numFmtId="0" fontId="13" fillId="0" borderId="17" xfId="4" applyFont="1" applyBorder="1" applyAlignment="1">
      <alignment horizontal="center" vertical="center"/>
    </xf>
    <xf numFmtId="14" fontId="0" fillId="0" borderId="1" xfId="0" applyNumberFormat="1" applyBorder="1" applyAlignment="1">
      <alignment horizontal="center" vertical="center"/>
    </xf>
    <xf numFmtId="0" fontId="13" fillId="0" borderId="16" xfId="4" applyFont="1" applyBorder="1"/>
    <xf numFmtId="0" fontId="13" fillId="0" borderId="17" xfId="4" applyFont="1" applyBorder="1"/>
    <xf numFmtId="0" fontId="12" fillId="4" borderId="18" xfId="4" applyFont="1" applyFill="1" applyBorder="1" applyAlignment="1">
      <alignment horizontal="center" vertical="center"/>
    </xf>
    <xf numFmtId="0" fontId="12" fillId="4" borderId="15" xfId="4" applyFont="1" applyFill="1" applyBorder="1" applyAlignment="1">
      <alignment horizontal="center" vertical="center"/>
    </xf>
    <xf numFmtId="0" fontId="0" fillId="0" borderId="0" xfId="0" applyAlignment="1">
      <alignment vertical="center"/>
    </xf>
    <xf numFmtId="0" fontId="12" fillId="4" borderId="20" xfId="4" applyFont="1" applyFill="1" applyBorder="1" applyAlignment="1">
      <alignment vertical="center"/>
    </xf>
    <xf numFmtId="0" fontId="12" fillId="4" borderId="16"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5"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6" fillId="0" borderId="1" xfId="0" applyFont="1" applyBorder="1" applyAlignment="1">
      <alignment horizontal="left" vertical="center"/>
    </xf>
    <xf numFmtId="0" fontId="12" fillId="4" borderId="19" xfId="4" applyFont="1" applyFill="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2" fillId="4" borderId="22" xfId="4" applyFont="1" applyFill="1" applyBorder="1" applyAlignment="1">
      <alignment vertical="center"/>
    </xf>
    <xf numFmtId="0" fontId="12" fillId="4" borderId="20" xfId="4" applyFont="1" applyFill="1" applyBorder="1" applyAlignment="1">
      <alignment horizontal="center" vertical="center"/>
    </xf>
    <xf numFmtId="0" fontId="33" fillId="0" borderId="3" xfId="0" applyFont="1" applyBorder="1" applyAlignment="1">
      <alignment vertical="center" wrapText="1"/>
    </xf>
    <xf numFmtId="0" fontId="38" fillId="6" borderId="0" xfId="0" applyFont="1" applyFill="1" applyAlignment="1">
      <alignment horizontal="center" vertical="center" wrapText="1"/>
    </xf>
    <xf numFmtId="0" fontId="38" fillId="0" borderId="0" xfId="0" applyFont="1" applyAlignment="1">
      <alignment horizontal="center" vertical="center" wrapText="1"/>
    </xf>
    <xf numFmtId="0" fontId="36" fillId="0" borderId="1" xfId="0" applyFont="1" applyBorder="1" applyAlignment="1">
      <alignment horizontal="center" vertical="center" wrapText="1"/>
    </xf>
    <xf numFmtId="0" fontId="36" fillId="0" borderId="23" xfId="0" applyFont="1" applyBorder="1" applyAlignment="1">
      <alignment horizontal="center" vertical="center" wrapText="1"/>
    </xf>
    <xf numFmtId="0" fontId="41" fillId="0" borderId="0" xfId="0" applyFont="1"/>
    <xf numFmtId="0" fontId="42" fillId="0" borderId="1" xfId="4" applyFont="1" applyBorder="1" applyAlignment="1">
      <alignment horizontal="left" vertical="center"/>
    </xf>
    <xf numFmtId="0" fontId="42" fillId="3" borderId="1" xfId="0" applyFont="1" applyFill="1" applyBorder="1" applyAlignment="1">
      <alignment vertical="center" wrapText="1"/>
    </xf>
    <xf numFmtId="0" fontId="37" fillId="0" borderId="0" xfId="0" applyFont="1"/>
    <xf numFmtId="0" fontId="42" fillId="8" borderId="1" xfId="0" applyFont="1" applyFill="1" applyBorder="1" applyAlignment="1">
      <alignment horizontal="center" vertical="center" wrapText="1"/>
    </xf>
    <xf numFmtId="0" fontId="37" fillId="6" borderId="30" xfId="0" applyFont="1" applyFill="1" applyBorder="1" applyAlignment="1">
      <alignment horizontal="center" vertical="center" wrapText="1"/>
    </xf>
    <xf numFmtId="0" fontId="37" fillId="0" borderId="30" xfId="0" applyFont="1" applyBorder="1" applyAlignment="1">
      <alignment horizontal="center" vertical="center" wrapText="1"/>
    </xf>
    <xf numFmtId="0" fontId="37" fillId="0" borderId="19" xfId="0" applyFont="1" applyBorder="1" applyAlignment="1">
      <alignment horizontal="left" vertical="center" wrapText="1"/>
    </xf>
    <xf numFmtId="3" fontId="37" fillId="6" borderId="19" xfId="0" applyNumberFormat="1" applyFont="1" applyFill="1" applyBorder="1" applyAlignment="1">
      <alignment horizontal="center" vertical="center" wrapText="1"/>
    </xf>
    <xf numFmtId="9" fontId="37" fillId="6" borderId="19" xfId="8" applyFont="1" applyFill="1" applyBorder="1" applyAlignment="1">
      <alignment horizontal="center" vertical="center" wrapText="1"/>
    </xf>
    <xf numFmtId="3" fontId="36" fillId="6" borderId="19" xfId="6" applyNumberFormat="1" applyFont="1" applyFill="1" applyBorder="1" applyAlignment="1">
      <alignment horizontal="center" vertical="center" wrapText="1"/>
    </xf>
    <xf numFmtId="0" fontId="41" fillId="0" borderId="1" xfId="0" applyFont="1" applyBorder="1"/>
    <xf numFmtId="166" fontId="36" fillId="0" borderId="40" xfId="6" applyFont="1" applyFill="1" applyBorder="1" applyAlignment="1">
      <alignment horizontal="center" vertical="center" wrapText="1"/>
    </xf>
    <xf numFmtId="171" fontId="36" fillId="6" borderId="19" xfId="8" applyNumberFormat="1" applyFont="1" applyFill="1" applyBorder="1" applyAlignment="1">
      <alignment horizontal="center" vertical="center" wrapText="1"/>
    </xf>
    <xf numFmtId="0" fontId="37" fillId="6" borderId="4" xfId="0" applyFont="1" applyFill="1" applyBorder="1" applyAlignment="1">
      <alignment horizontal="center" vertical="center" wrapText="1"/>
    </xf>
    <xf numFmtId="0" fontId="37" fillId="0" borderId="1" xfId="0" applyFont="1" applyBorder="1" applyAlignment="1">
      <alignment horizontal="left" vertical="center" wrapText="1"/>
    </xf>
    <xf numFmtId="3" fontId="37" fillId="6" borderId="1" xfId="0" applyNumberFormat="1" applyFont="1" applyFill="1" applyBorder="1" applyAlignment="1">
      <alignment horizontal="center" vertical="center" wrapText="1"/>
    </xf>
    <xf numFmtId="10" fontId="37" fillId="0" borderId="1" xfId="0" applyNumberFormat="1" applyFont="1" applyBorder="1" applyAlignment="1">
      <alignment horizontal="center" vertical="center" wrapText="1"/>
    </xf>
    <xf numFmtId="166" fontId="36" fillId="6" borderId="1" xfId="6" applyFont="1" applyFill="1" applyBorder="1" applyAlignment="1">
      <alignment horizontal="center" vertical="center" wrapText="1"/>
    </xf>
    <xf numFmtId="3" fontId="36" fillId="6" borderId="1" xfId="6" applyNumberFormat="1" applyFont="1" applyFill="1" applyBorder="1" applyAlignment="1">
      <alignment horizontal="center" vertical="center" wrapText="1"/>
    </xf>
    <xf numFmtId="166" fontId="37" fillId="0" borderId="1" xfId="6" applyFont="1" applyFill="1" applyBorder="1" applyAlignment="1">
      <alignment horizontal="center" vertical="center" wrapText="1"/>
    </xf>
    <xf numFmtId="171" fontId="36" fillId="6" borderId="1" xfId="8" applyNumberFormat="1" applyFont="1" applyFill="1" applyBorder="1" applyAlignment="1">
      <alignment horizontal="center" vertical="center" wrapText="1"/>
    </xf>
    <xf numFmtId="166" fontId="37" fillId="0" borderId="1" xfId="6" applyFont="1" applyBorder="1" applyAlignment="1">
      <alignment horizontal="center" vertical="center" wrapText="1"/>
    </xf>
    <xf numFmtId="169" fontId="36" fillId="6" borderId="1" xfId="6" applyNumberFormat="1" applyFont="1" applyFill="1" applyBorder="1" applyAlignment="1">
      <alignment horizontal="center" vertical="center" wrapText="1"/>
    </xf>
    <xf numFmtId="1" fontId="37" fillId="0" borderId="1" xfId="8" applyNumberFormat="1" applyFont="1" applyFill="1" applyBorder="1" applyAlignment="1">
      <alignment horizontal="center" vertical="center" wrapText="1"/>
    </xf>
    <xf numFmtId="0" fontId="37" fillId="0" borderId="3" xfId="0" applyFont="1" applyBorder="1" applyAlignment="1">
      <alignment horizontal="center" vertical="center" wrapText="1"/>
    </xf>
    <xf numFmtId="0" fontId="37" fillId="0" borderId="23" xfId="0" applyFont="1" applyBorder="1" applyAlignment="1">
      <alignment horizontal="left" vertical="center" wrapText="1"/>
    </xf>
    <xf numFmtId="3" fontId="37" fillId="6" borderId="23" xfId="0" applyNumberFormat="1" applyFont="1" applyFill="1" applyBorder="1" applyAlignment="1">
      <alignment horizontal="center" vertical="center" wrapText="1"/>
    </xf>
    <xf numFmtId="166" fontId="36" fillId="0" borderId="23" xfId="6" applyFont="1" applyFill="1" applyBorder="1" applyAlignment="1">
      <alignment horizontal="center" vertical="center" wrapText="1"/>
    </xf>
    <xf numFmtId="166" fontId="37" fillId="0" borderId="23" xfId="6" applyFont="1" applyFill="1" applyBorder="1" applyAlignment="1">
      <alignment horizontal="center" vertical="center" wrapText="1"/>
    </xf>
    <xf numFmtId="171" fontId="36" fillId="6" borderId="23" xfId="8" applyNumberFormat="1" applyFont="1" applyFill="1" applyBorder="1" applyAlignment="1">
      <alignment horizontal="center" vertical="center" wrapText="1"/>
    </xf>
    <xf numFmtId="9" fontId="36" fillId="0" borderId="19" xfId="8" applyFont="1" applyFill="1" applyBorder="1" applyAlignment="1">
      <alignment horizontal="center" vertical="center" wrapText="1"/>
    </xf>
    <xf numFmtId="166" fontId="36" fillId="6" borderId="19" xfId="6" applyFont="1" applyFill="1" applyBorder="1" applyAlignment="1">
      <alignment horizontal="center" vertical="center" wrapText="1"/>
    </xf>
    <xf numFmtId="166" fontId="37" fillId="6" borderId="19" xfId="6" applyFont="1" applyFill="1" applyBorder="1" applyAlignment="1">
      <alignment horizontal="center" vertical="center" wrapText="1"/>
    </xf>
    <xf numFmtId="9" fontId="36" fillId="0" borderId="1" xfId="8" applyFont="1" applyFill="1" applyBorder="1" applyAlignment="1">
      <alignment horizontal="center" vertical="center" wrapText="1"/>
    </xf>
    <xf numFmtId="2" fontId="36" fillId="6" borderId="1" xfId="6" applyNumberFormat="1" applyFont="1" applyFill="1" applyBorder="1" applyAlignment="1">
      <alignment horizontal="center" vertical="center" wrapText="1"/>
    </xf>
    <xf numFmtId="166" fontId="37" fillId="6" borderId="1" xfId="6" applyFont="1" applyFill="1" applyBorder="1" applyAlignment="1">
      <alignment horizontal="center" vertical="center" wrapText="1"/>
    </xf>
    <xf numFmtId="1" fontId="36" fillId="6" borderId="12" xfId="6" applyNumberFormat="1" applyFont="1" applyFill="1" applyBorder="1" applyAlignment="1">
      <alignment horizontal="center" vertical="center" wrapText="1"/>
    </xf>
    <xf numFmtId="1" fontId="36" fillId="6" borderId="1" xfId="6" applyNumberFormat="1" applyFont="1" applyFill="1" applyBorder="1" applyAlignment="1">
      <alignment horizontal="center" vertical="center" wrapText="1"/>
    </xf>
    <xf numFmtId="3" fontId="36" fillId="6" borderId="32" xfId="6" applyNumberFormat="1"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23" xfId="0" applyFont="1" applyFill="1" applyBorder="1" applyAlignment="1">
      <alignment horizontal="center" vertical="center" wrapText="1"/>
    </xf>
    <xf numFmtId="1" fontId="36" fillId="6" borderId="23" xfId="6" applyNumberFormat="1" applyFont="1" applyFill="1" applyBorder="1" applyAlignment="1">
      <alignment horizontal="center" vertical="center" wrapText="1"/>
    </xf>
    <xf numFmtId="166" fontId="36" fillId="6" borderId="23" xfId="6" applyFont="1" applyFill="1" applyBorder="1" applyAlignment="1">
      <alignment horizontal="center" vertical="center" wrapText="1"/>
    </xf>
    <xf numFmtId="166" fontId="37" fillId="6" borderId="23" xfId="6" applyFont="1" applyFill="1" applyBorder="1" applyAlignment="1">
      <alignment horizontal="center" vertical="center" wrapText="1"/>
    </xf>
    <xf numFmtId="0" fontId="37" fillId="0" borderId="19" xfId="0" applyFont="1" applyBorder="1" applyAlignment="1">
      <alignment vertical="center" wrapText="1"/>
    </xf>
    <xf numFmtId="0" fontId="37" fillId="0" borderId="19" xfId="8" applyNumberFormat="1" applyFont="1" applyFill="1" applyBorder="1" applyAlignment="1">
      <alignment vertical="center" wrapText="1"/>
    </xf>
    <xf numFmtId="0" fontId="37" fillId="0" borderId="37" xfId="8" applyNumberFormat="1" applyFont="1" applyFill="1" applyBorder="1" applyAlignment="1">
      <alignment horizontal="center" vertical="center" wrapText="1"/>
    </xf>
    <xf numFmtId="14" fontId="41" fillId="0" borderId="19" xfId="0" applyNumberFormat="1" applyFont="1" applyBorder="1" applyAlignment="1">
      <alignment horizontal="center" vertical="center"/>
    </xf>
    <xf numFmtId="14" fontId="37" fillId="0" borderId="19" xfId="8" applyNumberFormat="1" applyFont="1" applyFill="1" applyBorder="1" applyAlignment="1">
      <alignment horizontal="center" vertical="center" wrapText="1"/>
    </xf>
    <xf numFmtId="0" fontId="37" fillId="0" borderId="1" xfId="0" applyFont="1" applyBorder="1" applyAlignment="1">
      <alignment vertical="center" wrapText="1"/>
    </xf>
    <xf numFmtId="0" fontId="37" fillId="0" borderId="1" xfId="8" applyNumberFormat="1" applyFont="1" applyFill="1" applyBorder="1" applyAlignment="1">
      <alignment vertical="center" wrapText="1"/>
    </xf>
    <xf numFmtId="0" fontId="37" fillId="0" borderId="1" xfId="8" applyNumberFormat="1" applyFont="1" applyFill="1" applyBorder="1" applyAlignment="1">
      <alignment horizontal="center" vertical="center" wrapText="1"/>
    </xf>
    <xf numFmtId="14" fontId="41" fillId="0" borderId="1" xfId="0" applyNumberFormat="1" applyFont="1" applyBorder="1" applyAlignment="1">
      <alignment horizontal="center" vertical="center"/>
    </xf>
    <xf numFmtId="14" fontId="37" fillId="0" borderId="1" xfId="8" applyNumberFormat="1" applyFont="1" applyFill="1" applyBorder="1" applyAlignment="1">
      <alignment horizontal="center" vertical="center" wrapText="1"/>
    </xf>
    <xf numFmtId="0" fontId="41" fillId="0" borderId="1" xfId="0" applyFont="1" applyBorder="1" applyAlignment="1">
      <alignment horizontal="center" vertical="center"/>
    </xf>
    <xf numFmtId="0" fontId="41" fillId="0" borderId="1" xfId="0" applyFont="1" applyBorder="1" applyAlignment="1">
      <alignment vertical="top" wrapText="1"/>
    </xf>
    <xf numFmtId="0" fontId="37" fillId="0" borderId="1" xfId="0" applyFont="1" applyBorder="1" applyAlignment="1">
      <alignment horizontal="center" vertical="center" wrapText="1"/>
    </xf>
    <xf numFmtId="0" fontId="37" fillId="0" borderId="23" xfId="0" applyFont="1" applyBorder="1" applyAlignment="1">
      <alignment vertical="center" wrapText="1"/>
    </xf>
    <xf numFmtId="0" fontId="37" fillId="0" borderId="23" xfId="0" applyFont="1" applyBorder="1" applyAlignment="1">
      <alignment horizontal="center" vertical="center" wrapText="1"/>
    </xf>
    <xf numFmtId="14" fontId="41" fillId="0" borderId="23" xfId="0" applyNumberFormat="1" applyFont="1" applyBorder="1" applyAlignment="1">
      <alignment horizontal="center" vertical="center"/>
    </xf>
    <xf numFmtId="14" fontId="37" fillId="0" borderId="23" xfId="8" applyNumberFormat="1" applyFont="1" applyFill="1" applyBorder="1" applyAlignment="1">
      <alignment horizontal="center" vertical="center" wrapText="1"/>
    </xf>
    <xf numFmtId="0" fontId="37" fillId="0" borderId="19" xfId="0" applyFont="1" applyBorder="1" applyAlignment="1">
      <alignment horizontal="center" vertical="center" wrapText="1"/>
    </xf>
    <xf numFmtId="1" fontId="37" fillId="6" borderId="19" xfId="0" applyNumberFormat="1" applyFont="1" applyFill="1" applyBorder="1" applyAlignment="1">
      <alignment horizontal="center" vertical="center" wrapText="1"/>
    </xf>
    <xf numFmtId="17" fontId="36" fillId="6" borderId="19" xfId="5" applyNumberFormat="1" applyFont="1" applyFill="1" applyBorder="1" applyAlignment="1">
      <alignment horizontal="center" vertical="center" wrapText="1"/>
    </xf>
    <xf numFmtId="164" fontId="37" fillId="6" borderId="19" xfId="5" applyNumberFormat="1" applyFont="1" applyFill="1" applyBorder="1" applyAlignment="1">
      <alignment horizontal="center" vertical="center" wrapText="1"/>
    </xf>
    <xf numFmtId="0" fontId="37" fillId="6" borderId="19" xfId="0" applyFont="1" applyFill="1" applyBorder="1" applyAlignment="1">
      <alignment horizontal="center" vertical="center" wrapText="1"/>
    </xf>
    <xf numFmtId="43" fontId="36" fillId="6" borderId="19" xfId="5" applyFont="1" applyFill="1" applyBorder="1" applyAlignment="1">
      <alignment horizontal="center" vertical="center" wrapText="1"/>
    </xf>
    <xf numFmtId="1" fontId="37" fillId="6" borderId="1" xfId="0" applyNumberFormat="1" applyFont="1" applyFill="1" applyBorder="1" applyAlignment="1">
      <alignment horizontal="center" vertical="center" wrapText="1"/>
    </xf>
    <xf numFmtId="17" fontId="36" fillId="6" borderId="1" xfId="0" applyNumberFormat="1" applyFont="1" applyFill="1" applyBorder="1" applyAlignment="1">
      <alignment horizontal="center" vertical="center" wrapText="1"/>
    </xf>
    <xf numFmtId="49" fontId="48" fillId="0" borderId="1" xfId="2" applyFont="1" applyBorder="1" applyAlignment="1" applyProtection="1">
      <alignment horizontal="center" vertical="center" wrapText="1"/>
    </xf>
    <xf numFmtId="164" fontId="36" fillId="6" borderId="1" xfId="0" applyNumberFormat="1" applyFont="1" applyFill="1" applyBorder="1" applyAlignment="1">
      <alignment horizontal="center" vertical="center" wrapText="1"/>
    </xf>
    <xf numFmtId="17" fontId="36" fillId="6" borderId="1" xfId="8" applyNumberFormat="1" applyFont="1" applyFill="1" applyBorder="1" applyAlignment="1">
      <alignment horizontal="center" vertical="center" wrapText="1"/>
    </xf>
    <xf numFmtId="0" fontId="36" fillId="6" borderId="1" xfId="0" applyFont="1" applyFill="1" applyBorder="1" applyAlignment="1">
      <alignment horizontal="center" vertical="center" wrapText="1"/>
    </xf>
    <xf numFmtId="43" fontId="36" fillId="6" borderId="1" xfId="5" applyFont="1" applyFill="1" applyBorder="1" applyAlignment="1">
      <alignment horizontal="center" vertical="center" wrapText="1"/>
    </xf>
    <xf numFmtId="17" fontId="36" fillId="6" borderId="1" xfId="5" applyNumberFormat="1" applyFont="1" applyFill="1" applyBorder="1" applyAlignment="1">
      <alignment horizontal="center" vertical="center" wrapText="1"/>
    </xf>
    <xf numFmtId="0" fontId="37" fillId="6" borderId="3" xfId="0" applyFont="1" applyFill="1" applyBorder="1" applyAlignment="1">
      <alignment horizontal="center" vertical="center" wrapText="1"/>
    </xf>
    <xf numFmtId="1" fontId="37" fillId="6" borderId="23" xfId="0" applyNumberFormat="1" applyFont="1" applyFill="1" applyBorder="1" applyAlignment="1">
      <alignment horizontal="center" vertical="center" wrapText="1"/>
    </xf>
    <xf numFmtId="17" fontId="36" fillId="6" borderId="23" xfId="0" applyNumberFormat="1" applyFont="1" applyFill="1" applyBorder="1" applyAlignment="1">
      <alignment horizontal="center" vertical="center" wrapText="1"/>
    </xf>
    <xf numFmtId="0" fontId="36" fillId="6" borderId="23" xfId="0" applyFont="1" applyFill="1" applyBorder="1" applyAlignment="1">
      <alignment horizontal="center" vertical="center" wrapText="1"/>
    </xf>
    <xf numFmtId="3" fontId="37" fillId="0" borderId="19" xfId="0" applyNumberFormat="1" applyFont="1" applyBorder="1" applyAlignment="1">
      <alignment horizontal="center" vertical="center" wrapText="1"/>
    </xf>
    <xf numFmtId="1" fontId="36" fillId="6" borderId="19" xfId="6" applyNumberFormat="1" applyFont="1" applyFill="1" applyBorder="1" applyAlignment="1">
      <alignment horizontal="center" vertical="center" wrapText="1"/>
    </xf>
    <xf numFmtId="0" fontId="37" fillId="0" borderId="1" xfId="0" applyFont="1" applyBorder="1" applyAlignment="1">
      <alignment horizontal="center" vertical="center"/>
    </xf>
    <xf numFmtId="3" fontId="37" fillId="0" borderId="1" xfId="0" applyNumberFormat="1" applyFont="1" applyBorder="1" applyAlignment="1">
      <alignment horizontal="center" vertical="center" wrapText="1"/>
    </xf>
    <xf numFmtId="3" fontId="37" fillId="0" borderId="23" xfId="0" applyNumberFormat="1" applyFont="1" applyBorder="1" applyAlignment="1">
      <alignment horizontal="center" vertical="center" wrapText="1"/>
    </xf>
    <xf numFmtId="7" fontId="37" fillId="6" borderId="19" xfId="6" applyNumberFormat="1" applyFont="1" applyFill="1" applyBorder="1" applyAlignment="1">
      <alignment horizontal="center" vertical="center" wrapText="1"/>
    </xf>
    <xf numFmtId="0" fontId="36" fillId="6" borderId="12" xfId="6" applyNumberFormat="1" applyFont="1" applyFill="1" applyBorder="1" applyAlignment="1">
      <alignment horizontal="center" vertical="center" wrapText="1"/>
    </xf>
    <xf numFmtId="0" fontId="36" fillId="6" borderId="1" xfId="6" applyNumberFormat="1" applyFont="1" applyFill="1" applyBorder="1" applyAlignment="1">
      <alignment horizontal="center" vertical="center" wrapText="1"/>
    </xf>
    <xf numFmtId="7" fontId="37" fillId="6" borderId="1" xfId="6" applyNumberFormat="1" applyFont="1" applyFill="1" applyBorder="1" applyAlignment="1">
      <alignment horizontal="center" vertical="center" wrapText="1"/>
    </xf>
    <xf numFmtId="7" fontId="37" fillId="6" borderId="3" xfId="6" applyNumberFormat="1" applyFont="1" applyFill="1" applyBorder="1" applyAlignment="1">
      <alignment horizontal="center" vertical="center" wrapText="1"/>
    </xf>
    <xf numFmtId="166" fontId="36" fillId="6" borderId="3" xfId="6" applyFont="1" applyFill="1" applyBorder="1" applyAlignment="1">
      <alignment horizontal="center" vertical="center" wrapText="1"/>
    </xf>
    <xf numFmtId="0" fontId="36" fillId="0" borderId="1" xfId="0" applyFont="1" applyBorder="1" applyAlignment="1">
      <alignment horizontal="left" vertical="center" wrapText="1"/>
    </xf>
    <xf numFmtId="7" fontId="37" fillId="6" borderId="23" xfId="6" applyNumberFormat="1" applyFont="1" applyFill="1" applyBorder="1" applyAlignment="1">
      <alignment horizontal="center" vertical="center" wrapText="1"/>
    </xf>
    <xf numFmtId="7" fontId="37" fillId="0" borderId="1" xfId="6" applyNumberFormat="1" applyFont="1" applyFill="1" applyBorder="1" applyAlignment="1">
      <alignment horizontal="center" vertical="center" wrapText="1"/>
    </xf>
    <xf numFmtId="0" fontId="36" fillId="0" borderId="31" xfId="6" applyNumberFormat="1" applyFont="1" applyFill="1" applyBorder="1" applyAlignment="1">
      <alignment horizontal="center" vertical="center" wrapText="1"/>
    </xf>
    <xf numFmtId="0" fontId="36" fillId="0" borderId="1" xfId="6" applyNumberFormat="1" applyFont="1" applyFill="1" applyBorder="1" applyAlignment="1">
      <alignment horizontal="center" vertical="center" wrapText="1"/>
    </xf>
    <xf numFmtId="0" fontId="37" fillId="0" borderId="30" xfId="0" applyFont="1" applyBorder="1" applyAlignment="1">
      <alignment horizontal="left" vertical="center" wrapText="1"/>
    </xf>
    <xf numFmtId="0" fontId="41" fillId="0" borderId="1" xfId="0" applyFont="1" applyBorder="1" applyAlignment="1">
      <alignment wrapText="1"/>
    </xf>
    <xf numFmtId="3" fontId="37" fillId="6" borderId="30" xfId="0" applyNumberFormat="1" applyFont="1" applyFill="1" applyBorder="1" applyAlignment="1">
      <alignment horizontal="center" vertical="center" wrapText="1"/>
    </xf>
    <xf numFmtId="0" fontId="34" fillId="0" borderId="31" xfId="8" applyNumberFormat="1" applyFont="1" applyFill="1" applyBorder="1" applyAlignment="1">
      <alignment horizontal="center" vertical="center"/>
    </xf>
    <xf numFmtId="10" fontId="36" fillId="6" borderId="19" xfId="8" applyNumberFormat="1" applyFont="1" applyFill="1" applyBorder="1" applyAlignment="1">
      <alignment horizontal="center" vertical="center" wrapText="1"/>
    </xf>
    <xf numFmtId="0" fontId="36" fillId="6" borderId="19" xfId="7" applyNumberFormat="1" applyFont="1" applyFill="1" applyBorder="1" applyAlignment="1">
      <alignment horizontal="center" vertical="center" wrapText="1"/>
    </xf>
    <xf numFmtId="14" fontId="36" fillId="6" borderId="19" xfId="8" applyNumberFormat="1" applyFont="1" applyFill="1" applyBorder="1" applyAlignment="1">
      <alignment horizontal="center" vertical="center" wrapText="1"/>
    </xf>
    <xf numFmtId="0" fontId="41" fillId="0" borderId="1" xfId="0" applyFont="1" applyBorder="1" applyAlignment="1">
      <alignment horizontal="left" vertical="center" wrapText="1"/>
    </xf>
    <xf numFmtId="10" fontId="36" fillId="6" borderId="1" xfId="8" applyNumberFormat="1" applyFont="1" applyFill="1" applyBorder="1" applyAlignment="1">
      <alignment horizontal="center" vertical="center" wrapText="1"/>
    </xf>
    <xf numFmtId="14" fontId="36" fillId="6" borderId="1" xfId="7" applyNumberFormat="1" applyFont="1" applyFill="1" applyBorder="1" applyAlignment="1">
      <alignment horizontal="center" vertical="center" wrapText="1"/>
    </xf>
    <xf numFmtId="169" fontId="36" fillId="0" borderId="1" xfId="7" applyNumberFormat="1" applyFont="1" applyFill="1" applyBorder="1" applyAlignment="1">
      <alignment horizontal="center" vertical="center" wrapText="1"/>
    </xf>
    <xf numFmtId="0" fontId="36" fillId="6" borderId="1" xfId="7" applyNumberFormat="1" applyFont="1" applyFill="1" applyBorder="1" applyAlignment="1">
      <alignment horizontal="center" vertical="center" wrapText="1"/>
    </xf>
    <xf numFmtId="165" fontId="36" fillId="6" borderId="1" xfId="7" applyFont="1" applyFill="1" applyBorder="1" applyAlignment="1">
      <alignment horizontal="center" vertical="center" wrapText="1"/>
    </xf>
    <xf numFmtId="0" fontId="41" fillId="6" borderId="12" xfId="0" applyFont="1" applyFill="1" applyBorder="1" applyAlignment="1">
      <alignment horizontal="left" vertical="center" wrapText="1"/>
    </xf>
    <xf numFmtId="14" fontId="36" fillId="6" borderId="1" xfId="8" applyNumberFormat="1" applyFont="1" applyFill="1" applyBorder="1" applyAlignment="1">
      <alignment horizontal="center" vertical="center" wrapText="1"/>
    </xf>
    <xf numFmtId="14" fontId="36" fillId="6" borderId="30" xfId="8" applyNumberFormat="1" applyFont="1" applyFill="1" applyBorder="1" applyAlignment="1">
      <alignment horizontal="center" vertical="center" wrapText="1"/>
    </xf>
    <xf numFmtId="0" fontId="41" fillId="0" borderId="1" xfId="0" applyFont="1" applyBorder="1" applyAlignment="1">
      <alignment vertical="center" wrapText="1"/>
    </xf>
    <xf numFmtId="0" fontId="41" fillId="6" borderId="1" xfId="0" applyFont="1" applyFill="1" applyBorder="1" applyAlignment="1">
      <alignment horizontal="left" vertical="center" wrapText="1"/>
    </xf>
    <xf numFmtId="0" fontId="41" fillId="0" borderId="3" xfId="0" applyFont="1" applyBorder="1" applyAlignment="1">
      <alignment horizontal="center"/>
    </xf>
    <xf numFmtId="0" fontId="41" fillId="0" borderId="30" xfId="0" applyFont="1" applyBorder="1" applyAlignment="1">
      <alignment vertical="center" wrapText="1"/>
    </xf>
    <xf numFmtId="0" fontId="41" fillId="0" borderId="30" xfId="0" applyFont="1" applyBorder="1" applyAlignment="1">
      <alignment horizontal="left" vertical="center" wrapText="1"/>
    </xf>
    <xf numFmtId="14" fontId="36" fillId="6" borderId="23" xfId="7" applyNumberFormat="1" applyFont="1" applyFill="1" applyBorder="1" applyAlignment="1">
      <alignment horizontal="center" vertical="center" wrapText="1"/>
    </xf>
    <xf numFmtId="0" fontId="36" fillId="6" borderId="23" xfId="7" applyNumberFormat="1" applyFont="1" applyFill="1" applyBorder="1" applyAlignment="1">
      <alignment horizontal="center" vertical="center" wrapText="1"/>
    </xf>
    <xf numFmtId="14" fontId="36" fillId="6" borderId="4" xfId="7" applyNumberFormat="1" applyFont="1" applyFill="1" applyBorder="1" applyAlignment="1">
      <alignment horizontal="center" vertical="center" wrapText="1"/>
    </xf>
    <xf numFmtId="0" fontId="37" fillId="6" borderId="3" xfId="0" applyFont="1" applyFill="1" applyBorder="1" applyAlignment="1">
      <alignment horizontal="left" vertical="center" wrapText="1"/>
    </xf>
    <xf numFmtId="3" fontId="37" fillId="6" borderId="3" xfId="0" applyNumberFormat="1" applyFont="1" applyFill="1" applyBorder="1" applyAlignment="1">
      <alignment horizontal="center" vertical="center" wrapText="1"/>
    </xf>
    <xf numFmtId="166" fontId="37" fillId="6" borderId="40" xfId="6" applyFont="1" applyFill="1" applyBorder="1" applyAlignment="1">
      <alignment horizontal="center" vertical="center" wrapText="1"/>
    </xf>
    <xf numFmtId="3" fontId="36" fillId="6" borderId="19" xfId="6" applyNumberFormat="1" applyFont="1" applyFill="1" applyBorder="1" applyAlignment="1">
      <alignment horizontal="center" vertical="center"/>
    </xf>
    <xf numFmtId="166" fontId="37" fillId="6" borderId="19" xfId="6" applyFont="1" applyFill="1" applyBorder="1" applyAlignment="1">
      <alignment horizontal="center" vertical="center"/>
    </xf>
    <xf numFmtId="0" fontId="37" fillId="6" borderId="4" xfId="0" applyFont="1" applyFill="1" applyBorder="1" applyAlignment="1">
      <alignment vertical="center" wrapText="1"/>
    </xf>
    <xf numFmtId="0" fontId="37" fillId="6" borderId="1" xfId="0" applyFont="1" applyFill="1" applyBorder="1" applyAlignment="1">
      <alignment horizontal="left" vertical="center" wrapText="1"/>
    </xf>
    <xf numFmtId="166" fontId="37" fillId="6" borderId="12" xfId="6" applyFont="1" applyFill="1" applyBorder="1" applyAlignment="1">
      <alignment horizontal="center" vertical="center" wrapText="1"/>
    </xf>
    <xf numFmtId="3" fontId="36" fillId="6" borderId="1" xfId="6" applyNumberFormat="1" applyFont="1" applyFill="1" applyBorder="1" applyAlignment="1">
      <alignment horizontal="center" vertical="center"/>
    </xf>
    <xf numFmtId="166" fontId="37" fillId="6" borderId="1" xfId="6" applyFont="1" applyFill="1" applyBorder="1" applyAlignment="1">
      <alignment horizontal="center" vertical="center"/>
    </xf>
    <xf numFmtId="0" fontId="37" fillId="6" borderId="12" xfId="6" applyNumberFormat="1" applyFont="1" applyFill="1" applyBorder="1" applyAlignment="1">
      <alignment horizontal="center" vertical="center" wrapText="1"/>
    </xf>
    <xf numFmtId="0" fontId="37" fillId="6" borderId="1" xfId="6" applyNumberFormat="1" applyFont="1" applyFill="1" applyBorder="1" applyAlignment="1">
      <alignment horizontal="center" vertical="center" wrapText="1"/>
    </xf>
    <xf numFmtId="0" fontId="36" fillId="6" borderId="1" xfId="0" applyFont="1" applyFill="1" applyBorder="1" applyAlignment="1">
      <alignment horizontal="left" vertical="center" wrapText="1"/>
    </xf>
    <xf numFmtId="0" fontId="36" fillId="6" borderId="23" xfId="0" applyFont="1" applyFill="1" applyBorder="1" applyAlignment="1">
      <alignment horizontal="left" vertical="center" wrapText="1"/>
    </xf>
    <xf numFmtId="166" fontId="37" fillId="6" borderId="25" xfId="6" applyFont="1" applyFill="1" applyBorder="1" applyAlignment="1">
      <alignment horizontal="center" vertical="center" wrapText="1"/>
    </xf>
    <xf numFmtId="3" fontId="36" fillId="6" borderId="23" xfId="6" applyNumberFormat="1" applyFont="1" applyFill="1" applyBorder="1" applyAlignment="1">
      <alignment horizontal="center" vertical="center"/>
    </xf>
    <xf numFmtId="166" fontId="37" fillId="6" borderId="23" xfId="6" applyFont="1" applyFill="1" applyBorder="1" applyAlignment="1">
      <alignment horizontal="center" vertical="center"/>
    </xf>
    <xf numFmtId="1" fontId="37" fillId="6" borderId="12" xfId="6" applyNumberFormat="1" applyFont="1" applyFill="1" applyBorder="1" applyAlignment="1">
      <alignment horizontal="center" vertical="center" wrapText="1"/>
    </xf>
    <xf numFmtId="1" fontId="37" fillId="6" borderId="1" xfId="6" applyNumberFormat="1" applyFont="1" applyFill="1" applyBorder="1" applyAlignment="1">
      <alignment horizontal="center" vertical="center" wrapText="1"/>
    </xf>
    <xf numFmtId="166" fontId="37" fillId="6" borderId="3" xfId="6" applyFont="1" applyFill="1" applyBorder="1" applyAlignment="1">
      <alignment horizontal="center" vertical="center"/>
    </xf>
    <xf numFmtId="171" fontId="36" fillId="6" borderId="3" xfId="8" applyNumberFormat="1" applyFont="1" applyFill="1" applyBorder="1" applyAlignment="1">
      <alignment horizontal="center" vertical="center" wrapText="1"/>
    </xf>
    <xf numFmtId="3" fontId="36" fillId="6" borderId="12" xfId="0" applyNumberFormat="1" applyFont="1" applyFill="1" applyBorder="1" applyAlignment="1">
      <alignment horizontal="center" vertical="center" wrapText="1"/>
    </xf>
    <xf numFmtId="3" fontId="36" fillId="6" borderId="1" xfId="0" applyNumberFormat="1" applyFont="1" applyFill="1" applyBorder="1" applyAlignment="1">
      <alignment horizontal="center" vertical="center" wrapText="1"/>
    </xf>
    <xf numFmtId="0" fontId="37" fillId="6" borderId="23" xfId="0" applyFont="1" applyFill="1" applyBorder="1" applyAlignment="1">
      <alignment horizontal="left" vertical="center" wrapText="1"/>
    </xf>
    <xf numFmtId="3" fontId="36" fillId="6" borderId="25" xfId="0" applyNumberFormat="1" applyFont="1" applyFill="1" applyBorder="1" applyAlignment="1">
      <alignment horizontal="center" vertical="center" wrapText="1"/>
    </xf>
    <xf numFmtId="3" fontId="36" fillId="6" borderId="23" xfId="0" applyNumberFormat="1" applyFont="1" applyFill="1" applyBorder="1" applyAlignment="1">
      <alignment horizontal="center" vertical="center" wrapText="1"/>
    </xf>
    <xf numFmtId="0" fontId="41" fillId="6" borderId="1" xfId="0" applyFont="1" applyFill="1" applyBorder="1"/>
    <xf numFmtId="0" fontId="47" fillId="0" borderId="1" xfId="0" applyFont="1" applyBorder="1" applyAlignment="1">
      <alignment horizontal="center" vertical="center" wrapText="1"/>
    </xf>
    <xf numFmtId="0" fontId="37" fillId="6" borderId="19" xfId="0" applyFont="1" applyFill="1" applyBorder="1" applyAlignment="1">
      <alignment vertical="center" wrapText="1"/>
    </xf>
    <xf numFmtId="14" fontId="36" fillId="6" borderId="19" xfId="6" applyNumberFormat="1" applyFont="1" applyFill="1" applyBorder="1" applyAlignment="1">
      <alignment horizontal="center" vertical="center" wrapText="1"/>
    </xf>
    <xf numFmtId="6" fontId="37" fillId="0" borderId="19" xfId="0" applyNumberFormat="1" applyFont="1" applyBorder="1" applyAlignment="1">
      <alignment horizontal="center" vertical="center" wrapText="1"/>
    </xf>
    <xf numFmtId="172" fontId="36" fillId="0" borderId="19" xfId="8" applyNumberFormat="1" applyFont="1" applyFill="1" applyBorder="1" applyAlignment="1">
      <alignment horizontal="center" vertical="center" wrapText="1"/>
    </xf>
    <xf numFmtId="0" fontId="37" fillId="6" borderId="3" xfId="0" applyFont="1" applyFill="1" applyBorder="1" applyAlignment="1">
      <alignment vertical="center" wrapText="1"/>
    </xf>
    <xf numFmtId="14" fontId="36" fillId="6" borderId="1" xfId="6" applyNumberFormat="1" applyFont="1" applyFill="1" applyBorder="1" applyAlignment="1">
      <alignment horizontal="center" vertical="center" wrapText="1"/>
    </xf>
    <xf numFmtId="172" fontId="36" fillId="0" borderId="1" xfId="8" applyNumberFormat="1" applyFont="1" applyFill="1" applyBorder="1" applyAlignment="1">
      <alignment horizontal="center" vertical="center" wrapText="1"/>
    </xf>
    <xf numFmtId="0" fontId="37" fillId="6" borderId="1" xfId="0" applyFont="1" applyFill="1" applyBorder="1" applyAlignment="1">
      <alignment vertical="center" wrapText="1"/>
    </xf>
    <xf numFmtId="0" fontId="37" fillId="6" borderId="23" xfId="0" applyFont="1" applyFill="1" applyBorder="1" applyAlignment="1">
      <alignment vertical="center" wrapText="1"/>
    </xf>
    <xf numFmtId="14" fontId="36" fillId="6" borderId="23" xfId="6" applyNumberFormat="1"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19" xfId="0" applyFont="1" applyFill="1" applyBorder="1" applyAlignment="1">
      <alignment horizontal="left" vertical="center" wrapText="1"/>
    </xf>
    <xf numFmtId="0" fontId="36" fillId="0" borderId="1" xfId="0" applyFont="1" applyBorder="1" applyAlignment="1">
      <alignment horizontal="center" vertical="center"/>
    </xf>
    <xf numFmtId="0" fontId="36" fillId="6" borderId="1" xfId="0" applyFont="1" applyFill="1" applyBorder="1" applyAlignment="1">
      <alignment horizontal="left" vertical="top" wrapText="1"/>
    </xf>
    <xf numFmtId="1" fontId="36" fillId="6" borderId="23" xfId="8" applyNumberFormat="1" applyFont="1" applyFill="1" applyBorder="1" applyAlignment="1">
      <alignment horizontal="center" vertical="center"/>
    </xf>
    <xf numFmtId="0" fontId="37" fillId="6" borderId="19" xfId="0" applyFont="1" applyFill="1" applyBorder="1" applyAlignment="1">
      <alignment horizontal="left" vertical="center" wrapText="1"/>
    </xf>
    <xf numFmtId="1" fontId="36" fillId="6" borderId="19" xfId="0" applyNumberFormat="1" applyFont="1" applyFill="1" applyBorder="1" applyAlignment="1">
      <alignment horizontal="center" vertical="center" wrapText="1"/>
    </xf>
    <xf numFmtId="14" fontId="36" fillId="6" borderId="37" xfId="6" applyNumberFormat="1" applyFont="1" applyFill="1" applyBorder="1" applyAlignment="1">
      <alignment horizontal="center" vertical="center" wrapText="1"/>
    </xf>
    <xf numFmtId="1" fontId="36" fillId="6" borderId="1" xfId="0" applyNumberFormat="1" applyFont="1" applyFill="1" applyBorder="1" applyAlignment="1">
      <alignment horizontal="center" vertical="center" wrapText="1"/>
    </xf>
    <xf numFmtId="14" fontId="36" fillId="6" borderId="30" xfId="6" applyNumberFormat="1" applyFont="1" applyFill="1" applyBorder="1" applyAlignment="1">
      <alignment horizontal="center" vertical="center" wrapText="1"/>
    </xf>
    <xf numFmtId="49" fontId="36" fillId="6" borderId="1" xfId="0" applyNumberFormat="1" applyFont="1" applyFill="1" applyBorder="1" applyAlignment="1">
      <alignment horizontal="center" vertical="center" wrapText="1"/>
    </xf>
    <xf numFmtId="14" fontId="36" fillId="6" borderId="1" xfId="0" applyNumberFormat="1" applyFont="1" applyFill="1" applyBorder="1" applyAlignment="1">
      <alignment horizontal="center" vertical="center" wrapText="1"/>
    </xf>
    <xf numFmtId="14" fontId="36" fillId="0" borderId="1" xfId="8" applyNumberFormat="1" applyFont="1" applyFill="1" applyBorder="1" applyAlignment="1">
      <alignment horizontal="center" vertical="center" wrapText="1"/>
    </xf>
    <xf numFmtId="0" fontId="37" fillId="6" borderId="4" xfId="0" applyFont="1" applyFill="1" applyBorder="1" applyAlignment="1">
      <alignment horizontal="left" vertical="center" wrapText="1"/>
    </xf>
    <xf numFmtId="1" fontId="36" fillId="6" borderId="30" xfId="6" applyNumberFormat="1" applyFont="1" applyFill="1" applyBorder="1" applyAlignment="1">
      <alignment horizontal="center" vertical="center" wrapText="1"/>
    </xf>
    <xf numFmtId="0" fontId="41" fillId="0" borderId="14" xfId="0" applyFont="1" applyBorder="1"/>
    <xf numFmtId="42" fontId="41" fillId="0" borderId="0" xfId="0" applyNumberFormat="1" applyFont="1" applyAlignment="1">
      <alignment horizontal="center" vertical="center" wrapText="1"/>
    </xf>
    <xf numFmtId="0" fontId="41" fillId="0" borderId="0" xfId="0" applyFont="1" applyAlignment="1">
      <alignment horizontal="center"/>
    </xf>
    <xf numFmtId="0" fontId="37" fillId="0" borderId="40" xfId="0" applyFont="1" applyBorder="1" applyAlignment="1">
      <alignment horizontal="left" vertical="center" wrapText="1"/>
    </xf>
    <xf numFmtId="0" fontId="37" fillId="0" borderId="43" xfId="0" applyFont="1" applyBorder="1" applyAlignment="1">
      <alignment horizontal="left" vertical="center" wrapText="1"/>
    </xf>
    <xf numFmtId="0" fontId="36" fillId="0" borderId="1" xfId="0" applyFont="1" applyBorder="1" applyAlignment="1">
      <alignment horizontal="left" vertical="top" wrapText="1"/>
    </xf>
    <xf numFmtId="0" fontId="37" fillId="0" borderId="5" xfId="0" applyFont="1" applyBorder="1" applyAlignment="1">
      <alignment horizontal="left" vertical="center" wrapText="1"/>
    </xf>
    <xf numFmtId="0" fontId="37" fillId="6" borderId="5" xfId="0" applyFont="1" applyFill="1" applyBorder="1" applyAlignment="1">
      <alignment horizontal="center" vertical="center" wrapText="1"/>
    </xf>
    <xf numFmtId="49" fontId="36" fillId="6" borderId="1" xfId="6" applyNumberFormat="1" applyFont="1" applyFill="1" applyBorder="1" applyAlignment="1">
      <alignment horizontal="center" vertical="center" wrapText="1"/>
    </xf>
    <xf numFmtId="0" fontId="37" fillId="0" borderId="25" xfId="0" applyFont="1" applyBorder="1" applyAlignment="1">
      <alignment horizontal="left" vertical="center" wrapText="1"/>
    </xf>
    <xf numFmtId="0" fontId="37" fillId="6" borderId="25" xfId="0" applyFont="1" applyFill="1" applyBorder="1" applyAlignment="1">
      <alignment horizontal="center" vertical="center" wrapText="1"/>
    </xf>
    <xf numFmtId="1" fontId="36" fillId="6" borderId="23" xfId="0" applyNumberFormat="1" applyFont="1" applyFill="1" applyBorder="1" applyAlignment="1">
      <alignment horizontal="center" vertical="center" wrapText="1"/>
    </xf>
    <xf numFmtId="49" fontId="36" fillId="6" borderId="23" xfId="6" applyNumberFormat="1" applyFont="1" applyFill="1" applyBorder="1" applyAlignment="1">
      <alignment horizontal="center" vertical="center" wrapText="1"/>
    </xf>
    <xf numFmtId="1" fontId="37" fillId="0" borderId="3" xfId="0" applyNumberFormat="1" applyFont="1" applyBorder="1" applyAlignment="1">
      <alignment horizontal="center" vertical="center"/>
    </xf>
    <xf numFmtId="0" fontId="35" fillId="6" borderId="23" xfId="0" applyFont="1" applyFill="1" applyBorder="1" applyAlignment="1">
      <alignment horizontal="center" vertical="center" wrapText="1"/>
    </xf>
    <xf numFmtId="0" fontId="41" fillId="0" borderId="30" xfId="0" applyFont="1" applyBorder="1"/>
    <xf numFmtId="14" fontId="36" fillId="0" borderId="3" xfId="6" applyNumberFormat="1" applyFont="1" applyFill="1" applyBorder="1" applyAlignment="1">
      <alignment horizontal="center" vertical="center"/>
    </xf>
    <xf numFmtId="0" fontId="41" fillId="0" borderId="3" xfId="0" applyFont="1" applyBorder="1"/>
    <xf numFmtId="14" fontId="37" fillId="0" borderId="1" xfId="0" applyNumberFormat="1" applyFont="1" applyBorder="1" applyAlignment="1">
      <alignment horizontal="center" vertical="center" wrapText="1"/>
    </xf>
    <xf numFmtId="14" fontId="36" fillId="0" borderId="38" xfId="6" applyNumberFormat="1" applyFont="1" applyFill="1" applyBorder="1" applyAlignment="1">
      <alignment horizontal="center" vertical="center"/>
    </xf>
    <xf numFmtId="14" fontId="37" fillId="0" borderId="37" xfId="0" applyNumberFormat="1" applyFont="1" applyBorder="1" applyAlignment="1">
      <alignment horizontal="center" vertical="center" wrapText="1"/>
    </xf>
    <xf numFmtId="14" fontId="37" fillId="6" borderId="37" xfId="0" applyNumberFormat="1" applyFont="1" applyFill="1" applyBorder="1" applyAlignment="1">
      <alignment horizontal="center" vertical="center" wrapText="1"/>
    </xf>
    <xf numFmtId="14" fontId="37" fillId="0" borderId="30" xfId="0" applyNumberFormat="1" applyFont="1" applyBorder="1" applyAlignment="1">
      <alignment horizontal="center" vertical="center" wrapText="1"/>
    </xf>
    <xf numFmtId="14" fontId="37" fillId="6" borderId="30" xfId="0" applyNumberFormat="1" applyFont="1" applyFill="1" applyBorder="1" applyAlignment="1">
      <alignment horizontal="center" vertical="center" wrapText="1"/>
    </xf>
    <xf numFmtId="1" fontId="37" fillId="0" borderId="1" xfId="0" applyNumberFormat="1" applyFont="1" applyBorder="1" applyAlignment="1">
      <alignment horizontal="center" vertical="center" wrapText="1"/>
    </xf>
    <xf numFmtId="0" fontId="37" fillId="6" borderId="3" xfId="0" applyFont="1" applyFill="1" applyBorder="1" applyAlignment="1">
      <alignment horizontal="center" vertical="center"/>
    </xf>
    <xf numFmtId="0" fontId="35" fillId="6" borderId="38" xfId="0" applyFont="1" applyFill="1" applyBorder="1" applyAlignment="1">
      <alignment horizontal="center" vertical="center" wrapText="1"/>
    </xf>
    <xf numFmtId="1" fontId="37" fillId="0" borderId="23" xfId="0" applyNumberFormat="1" applyFont="1" applyBorder="1" applyAlignment="1">
      <alignment horizontal="center" vertical="center" wrapText="1"/>
    </xf>
    <xf numFmtId="14" fontId="37" fillId="0" borderId="23" xfId="0" applyNumberFormat="1" applyFont="1" applyBorder="1" applyAlignment="1">
      <alignment horizontal="center" vertical="center" wrapText="1"/>
    </xf>
    <xf numFmtId="0" fontId="36" fillId="0" borderId="19" xfId="0" applyFont="1" applyBorder="1" applyAlignment="1">
      <alignment horizontal="left" vertical="center" wrapText="1"/>
    </xf>
    <xf numFmtId="0" fontId="36" fillId="0" borderId="23" xfId="0" applyFont="1" applyBorder="1" applyAlignment="1">
      <alignment horizontal="left" vertical="center" wrapText="1"/>
    </xf>
    <xf numFmtId="14" fontId="36" fillId="0" borderId="19" xfId="0" applyNumberFormat="1" applyFont="1" applyBorder="1" applyAlignment="1">
      <alignment horizontal="center" vertical="center"/>
    </xf>
    <xf numFmtId="9" fontId="36" fillId="0" borderId="1" xfId="0" applyNumberFormat="1" applyFont="1" applyBorder="1" applyAlignment="1">
      <alignment horizontal="center" vertical="center"/>
    </xf>
    <xf numFmtId="14" fontId="36" fillId="0" borderId="1" xfId="0" applyNumberFormat="1" applyFont="1" applyBorder="1" applyAlignment="1">
      <alignment horizontal="center" vertical="center"/>
    </xf>
    <xf numFmtId="0" fontId="37" fillId="0" borderId="39" xfId="0" applyFont="1" applyBorder="1" applyAlignment="1">
      <alignment horizontal="left" vertical="center" wrapText="1"/>
    </xf>
    <xf numFmtId="10" fontId="36" fillId="6" borderId="23" xfId="8" applyNumberFormat="1" applyFont="1" applyFill="1" applyBorder="1" applyAlignment="1">
      <alignment horizontal="center" vertical="center" wrapText="1"/>
    </xf>
    <xf numFmtId="0" fontId="37" fillId="0" borderId="3" xfId="0" applyFont="1" applyBorder="1" applyAlignment="1">
      <alignment horizontal="left" vertical="center" wrapText="1"/>
    </xf>
    <xf numFmtId="1" fontId="36" fillId="6" borderId="3" xfId="0" applyNumberFormat="1" applyFont="1" applyFill="1" applyBorder="1" applyAlignment="1">
      <alignment horizontal="center" vertical="center" wrapText="1"/>
    </xf>
    <xf numFmtId="0" fontId="37" fillId="0" borderId="19" xfId="0" applyFont="1" applyBorder="1" applyAlignment="1">
      <alignment horizontal="center" vertical="center"/>
    </xf>
    <xf numFmtId="0" fontId="37" fillId="0" borderId="12" xfId="0" applyFont="1" applyBorder="1" applyAlignment="1">
      <alignment horizontal="left" vertical="center" wrapText="1"/>
    </xf>
    <xf numFmtId="166" fontId="36" fillId="6" borderId="1" xfId="6" applyFont="1" applyFill="1" applyBorder="1" applyAlignment="1">
      <alignment vertical="center" wrapText="1"/>
    </xf>
    <xf numFmtId="14" fontId="36" fillId="6" borderId="23" xfId="0" applyNumberFormat="1" applyFont="1" applyFill="1" applyBorder="1" applyAlignment="1">
      <alignment horizontal="center" vertical="center" wrapText="1"/>
    </xf>
    <xf numFmtId="0" fontId="37" fillId="0" borderId="23" xfId="0" applyFont="1" applyBorder="1" applyAlignment="1">
      <alignment horizontal="center" vertical="center"/>
    </xf>
    <xf numFmtId="17" fontId="36" fillId="6" borderId="12" xfId="5" applyNumberFormat="1" applyFont="1" applyFill="1" applyBorder="1" applyAlignment="1">
      <alignment horizontal="center" vertical="center" wrapText="1"/>
    </xf>
    <xf numFmtId="164" fontId="37" fillId="6" borderId="1" xfId="0" applyNumberFormat="1" applyFont="1" applyFill="1" applyBorder="1" applyAlignment="1">
      <alignment horizontal="center" vertical="center" wrapText="1"/>
    </xf>
    <xf numFmtId="172" fontId="37" fillId="6" borderId="1" xfId="8" applyNumberFormat="1" applyFont="1" applyFill="1" applyBorder="1" applyAlignment="1">
      <alignment horizontal="center" vertical="center" wrapText="1"/>
    </xf>
    <xf numFmtId="14" fontId="36" fillId="0" borderId="19" xfId="0" applyNumberFormat="1" applyFont="1" applyBorder="1" applyAlignment="1">
      <alignment horizontal="center" vertical="center" wrapText="1"/>
    </xf>
    <xf numFmtId="14" fontId="36" fillId="0" borderId="1" xfId="0" applyNumberFormat="1" applyFont="1" applyBorder="1" applyAlignment="1">
      <alignment horizontal="center" vertical="center" wrapText="1"/>
    </xf>
    <xf numFmtId="164" fontId="37" fillId="0" borderId="23" xfId="0" applyNumberFormat="1" applyFont="1" applyBorder="1" applyAlignment="1">
      <alignment horizontal="center" vertical="center" wrapText="1"/>
    </xf>
    <xf numFmtId="164" fontId="37" fillId="0" borderId="30" xfId="0" applyNumberFormat="1" applyFont="1" applyBorder="1" applyAlignment="1">
      <alignment horizontal="center" vertical="center" wrapText="1"/>
    </xf>
    <xf numFmtId="0" fontId="37" fillId="0" borderId="30" xfId="0" applyFont="1" applyBorder="1" applyAlignment="1">
      <alignment vertical="center" wrapText="1"/>
    </xf>
    <xf numFmtId="0" fontId="34" fillId="0" borderId="31" xfId="0" applyFont="1" applyBorder="1" applyAlignment="1">
      <alignment horizontal="center" vertical="center" wrapText="1"/>
    </xf>
    <xf numFmtId="0" fontId="35" fillId="6" borderId="39" xfId="0" applyFont="1" applyFill="1" applyBorder="1" applyAlignment="1">
      <alignment horizontal="left" vertical="center" wrapText="1"/>
    </xf>
    <xf numFmtId="9" fontId="34" fillId="0" borderId="12" xfId="8" applyFont="1" applyFill="1" applyBorder="1" applyAlignment="1">
      <alignment horizontal="center" vertical="center" wrapText="1"/>
    </xf>
    <xf numFmtId="167" fontId="37" fillId="0" borderId="1" xfId="0" applyNumberFormat="1" applyFont="1" applyBorder="1" applyAlignment="1">
      <alignment horizontal="center" vertical="center"/>
    </xf>
    <xf numFmtId="0" fontId="37" fillId="0" borderId="36" xfId="0" applyFont="1" applyBorder="1" applyAlignment="1">
      <alignment vertical="center" wrapText="1"/>
    </xf>
    <xf numFmtId="166" fontId="43" fillId="0" borderId="1" xfId="6" applyFont="1" applyBorder="1" applyAlignment="1">
      <alignment vertical="center"/>
    </xf>
    <xf numFmtId="0" fontId="45" fillId="0" borderId="0" xfId="0" applyFont="1" applyAlignment="1">
      <alignment horizontal="center"/>
    </xf>
    <xf numFmtId="0" fontId="46" fillId="0" borderId="0" xfId="0" applyFont="1" applyAlignment="1">
      <alignment horizontal="center" vertical="center" wrapText="1"/>
    </xf>
    <xf numFmtId="167" fontId="37" fillId="0" borderId="0" xfId="0" applyNumberFormat="1" applyFont="1" applyAlignment="1">
      <alignment horizontal="center" vertical="center"/>
    </xf>
    <xf numFmtId="0" fontId="47" fillId="0" borderId="0" xfId="0" applyFont="1" applyAlignment="1">
      <alignment horizontal="center"/>
    </xf>
    <xf numFmtId="0" fontId="47" fillId="0" borderId="0" xfId="0" applyFont="1" applyAlignment="1">
      <alignment horizontal="center" vertical="center"/>
    </xf>
    <xf numFmtId="0" fontId="41" fillId="0" borderId="0" xfId="0" applyFont="1" applyAlignment="1">
      <alignment horizontal="center" vertical="center" wrapText="1"/>
    </xf>
    <xf numFmtId="0" fontId="41" fillId="0" borderId="0" xfId="0" applyFont="1" applyAlignment="1">
      <alignment horizontal="center" vertical="center"/>
    </xf>
    <xf numFmtId="0" fontId="34" fillId="0" borderId="12" xfId="0" applyFont="1" applyBorder="1" applyAlignment="1">
      <alignment horizontal="center" vertical="center" wrapText="1"/>
    </xf>
    <xf numFmtId="0" fontId="38" fillId="6" borderId="0" xfId="0" applyFont="1" applyFill="1" applyAlignment="1">
      <alignment vertical="center" wrapText="1"/>
    </xf>
    <xf numFmtId="0" fontId="41" fillId="0" borderId="30" xfId="0" applyFont="1" applyBorder="1" applyAlignment="1">
      <alignment horizontal="center" vertical="center"/>
    </xf>
    <xf numFmtId="14" fontId="36" fillId="0" borderId="30" xfId="0" applyNumberFormat="1" applyFont="1" applyBorder="1" applyAlignment="1">
      <alignment horizontal="center" vertical="center" wrapText="1"/>
    </xf>
    <xf numFmtId="0" fontId="41" fillId="0" borderId="23" xfId="0" applyFont="1" applyBorder="1"/>
    <xf numFmtId="171" fontId="36" fillId="6" borderId="5" xfId="8" applyNumberFormat="1" applyFont="1" applyFill="1" applyBorder="1" applyAlignment="1">
      <alignment horizontal="left" vertical="center" wrapText="1"/>
    </xf>
    <xf numFmtId="171" fontId="36" fillId="6" borderId="12" xfId="8" applyNumberFormat="1" applyFont="1" applyFill="1" applyBorder="1" applyAlignment="1">
      <alignment horizontal="left" vertical="center" wrapText="1"/>
    </xf>
    <xf numFmtId="0" fontId="41" fillId="6" borderId="12" xfId="0" applyFont="1" applyFill="1" applyBorder="1" applyAlignment="1">
      <alignment wrapText="1"/>
    </xf>
    <xf numFmtId="0" fontId="41" fillId="6" borderId="12" xfId="0" applyFont="1" applyFill="1" applyBorder="1" applyAlignment="1">
      <alignment horizontal="justify" wrapText="1"/>
    </xf>
    <xf numFmtId="171" fontId="36" fillId="6" borderId="40" xfId="8" applyNumberFormat="1" applyFont="1" applyFill="1" applyBorder="1" applyAlignment="1">
      <alignment vertical="center" wrapText="1"/>
    </xf>
    <xf numFmtId="171" fontId="36" fillId="6" borderId="12" xfId="8" applyNumberFormat="1" applyFont="1" applyFill="1" applyBorder="1" applyAlignment="1">
      <alignment vertical="center" wrapText="1"/>
    </xf>
    <xf numFmtId="171" fontId="36" fillId="6" borderId="25" xfId="8" applyNumberFormat="1" applyFont="1" applyFill="1" applyBorder="1" applyAlignment="1">
      <alignment horizontal="left" vertical="center" wrapText="1"/>
    </xf>
    <xf numFmtId="172" fontId="36" fillId="6" borderId="40" xfId="8" applyNumberFormat="1" applyFont="1" applyFill="1" applyBorder="1" applyAlignment="1">
      <alignment horizontal="justify" vertical="center" wrapText="1"/>
    </xf>
    <xf numFmtId="172" fontId="36" fillId="6" borderId="12" xfId="8" applyNumberFormat="1" applyFont="1" applyFill="1" applyBorder="1" applyAlignment="1">
      <alignment horizontal="justify" vertical="center" wrapText="1"/>
    </xf>
    <xf numFmtId="172" fontId="36" fillId="6" borderId="31" xfId="8" applyNumberFormat="1" applyFont="1" applyFill="1" applyBorder="1" applyAlignment="1">
      <alignment horizontal="justify" vertical="center" wrapText="1"/>
    </xf>
    <xf numFmtId="172" fontId="36" fillId="6" borderId="25" xfId="8" applyNumberFormat="1" applyFont="1" applyFill="1" applyBorder="1" applyAlignment="1">
      <alignment horizontal="justify" vertical="center" wrapText="1"/>
    </xf>
    <xf numFmtId="0" fontId="35" fillId="9" borderId="40" xfId="0" applyFont="1" applyFill="1" applyBorder="1" applyAlignment="1">
      <alignment wrapText="1"/>
    </xf>
    <xf numFmtId="0" fontId="36" fillId="6" borderId="12" xfId="0" applyFont="1" applyFill="1" applyBorder="1" applyAlignment="1">
      <alignment vertical="center" wrapText="1"/>
    </xf>
    <xf numFmtId="0" fontId="36" fillId="6" borderId="12" xfId="0" applyFont="1" applyFill="1" applyBorder="1" applyAlignment="1">
      <alignment horizontal="left" vertical="top" wrapText="1"/>
    </xf>
    <xf numFmtId="0" fontId="36" fillId="6" borderId="12" xfId="0" applyFont="1" applyFill="1" applyBorder="1" applyAlignment="1">
      <alignment wrapText="1"/>
    </xf>
    <xf numFmtId="0" fontId="36" fillId="6" borderId="25" xfId="0" applyFont="1" applyFill="1" applyBorder="1" applyAlignment="1">
      <alignment wrapText="1"/>
    </xf>
    <xf numFmtId="173" fontId="37" fillId="6" borderId="40" xfId="0" applyNumberFormat="1" applyFont="1" applyFill="1" applyBorder="1" applyAlignment="1">
      <alignment vertical="center" wrapText="1"/>
    </xf>
    <xf numFmtId="0" fontId="37" fillId="6" borderId="12" xfId="0" applyFont="1" applyFill="1" applyBorder="1" applyAlignment="1">
      <alignment horizontal="left" vertical="center" wrapText="1"/>
    </xf>
    <xf numFmtId="0" fontId="37" fillId="6" borderId="25" xfId="0" applyFont="1" applyFill="1" applyBorder="1" applyAlignment="1">
      <alignment horizontal="left" vertical="center" wrapText="1"/>
    </xf>
    <xf numFmtId="173" fontId="35" fillId="6" borderId="40" xfId="0" applyNumberFormat="1" applyFont="1" applyFill="1" applyBorder="1" applyAlignment="1">
      <alignment horizontal="left" vertical="center" wrapText="1"/>
    </xf>
    <xf numFmtId="173" fontId="37" fillId="6" borderId="12" xfId="0" applyNumberFormat="1" applyFont="1" applyFill="1" applyBorder="1" applyAlignment="1">
      <alignment horizontal="left" vertical="center" wrapText="1"/>
    </xf>
    <xf numFmtId="173" fontId="37" fillId="6" borderId="25" xfId="0" applyNumberFormat="1" applyFont="1" applyFill="1" applyBorder="1" applyAlignment="1">
      <alignment horizontal="left" vertical="center" wrapText="1"/>
    </xf>
    <xf numFmtId="0" fontId="37" fillId="6" borderId="40" xfId="0" applyFont="1" applyFill="1" applyBorder="1" applyAlignment="1">
      <alignment horizontal="left" vertical="center" wrapText="1"/>
    </xf>
    <xf numFmtId="172" fontId="36" fillId="6" borderId="12" xfId="8" applyNumberFormat="1" applyFont="1" applyFill="1" applyBorder="1" applyAlignment="1">
      <alignment horizontal="left" vertical="center" wrapText="1"/>
    </xf>
    <xf numFmtId="172" fontId="36" fillId="6" borderId="40" xfId="8" applyNumberFormat="1" applyFont="1" applyFill="1" applyBorder="1" applyAlignment="1">
      <alignment horizontal="left" vertical="center" wrapText="1"/>
    </xf>
    <xf numFmtId="172" fontId="36" fillId="6" borderId="25" xfId="8" applyNumberFormat="1" applyFont="1" applyFill="1" applyBorder="1" applyAlignment="1">
      <alignment horizontal="left" vertical="center" wrapText="1"/>
    </xf>
    <xf numFmtId="172" fontId="37" fillId="6" borderId="40" xfId="8" applyNumberFormat="1" applyFont="1" applyFill="1" applyBorder="1" applyAlignment="1">
      <alignment horizontal="left" vertical="top" wrapText="1"/>
    </xf>
    <xf numFmtId="172" fontId="37" fillId="6" borderId="12" xfId="8" applyNumberFormat="1" applyFont="1" applyFill="1" applyBorder="1" applyAlignment="1">
      <alignment horizontal="left" vertical="top" wrapText="1"/>
    </xf>
    <xf numFmtId="172" fontId="37" fillId="6" borderId="25" xfId="8" applyNumberFormat="1" applyFont="1" applyFill="1" applyBorder="1" applyAlignment="1">
      <alignment horizontal="left" vertical="top" wrapText="1"/>
    </xf>
    <xf numFmtId="172" fontId="37" fillId="6" borderId="40" xfId="8" applyNumberFormat="1" applyFont="1" applyFill="1" applyBorder="1" applyAlignment="1">
      <alignment vertical="center" wrapText="1"/>
    </xf>
    <xf numFmtId="172" fontId="37" fillId="6" borderId="12" xfId="8" applyNumberFormat="1" applyFont="1" applyFill="1" applyBorder="1" applyAlignment="1">
      <alignment vertical="center" wrapText="1"/>
    </xf>
    <xf numFmtId="172" fontId="37" fillId="6" borderId="25" xfId="8" applyNumberFormat="1" applyFont="1" applyFill="1" applyBorder="1" applyAlignment="1">
      <alignment vertical="center" wrapText="1"/>
    </xf>
    <xf numFmtId="172" fontId="37" fillId="6" borderId="31" xfId="8" applyNumberFormat="1" applyFont="1" applyFill="1" applyBorder="1" applyAlignment="1">
      <alignment vertical="center" wrapText="1"/>
    </xf>
    <xf numFmtId="0" fontId="41" fillId="0" borderId="3" xfId="0" applyFont="1" applyBorder="1" applyAlignment="1">
      <alignment vertical="top" wrapText="1"/>
    </xf>
    <xf numFmtId="0" fontId="41" fillId="0" borderId="3" xfId="0" applyFont="1" applyBorder="1" applyAlignment="1">
      <alignment wrapText="1"/>
    </xf>
    <xf numFmtId="0" fontId="41" fillId="0" borderId="23" xfId="0" applyFont="1" applyBorder="1" applyAlignment="1">
      <alignment wrapText="1"/>
    </xf>
    <xf numFmtId="9" fontId="37" fillId="0" borderId="30" xfId="0" applyNumberFormat="1" applyFont="1" applyBorder="1" applyAlignment="1">
      <alignment horizontal="center" vertical="center" wrapText="1"/>
    </xf>
    <xf numFmtId="9" fontId="37" fillId="6" borderId="1" xfId="8" applyFont="1" applyFill="1" applyBorder="1" applyAlignment="1">
      <alignment horizontal="center" vertical="center" wrapText="1"/>
    </xf>
    <xf numFmtId="9" fontId="36" fillId="6" borderId="1" xfId="8" applyFont="1" applyFill="1" applyBorder="1" applyAlignment="1">
      <alignment horizontal="center" vertical="center" wrapText="1"/>
    </xf>
    <xf numFmtId="9" fontId="36" fillId="6" borderId="23" xfId="8" applyFont="1" applyFill="1" applyBorder="1" applyAlignment="1">
      <alignment horizontal="center" vertical="center" wrapText="1"/>
    </xf>
    <xf numFmtId="9" fontId="36" fillId="6" borderId="19" xfId="8" applyFont="1" applyFill="1" applyBorder="1" applyAlignment="1">
      <alignment horizontal="center" vertical="center" wrapText="1"/>
    </xf>
    <xf numFmtId="9" fontId="36" fillId="0" borderId="37" xfId="8" applyFont="1" applyFill="1" applyBorder="1" applyAlignment="1">
      <alignment horizontal="center" vertical="center" wrapText="1"/>
    </xf>
    <xf numFmtId="9" fontId="36" fillId="0" borderId="30" xfId="8" applyFont="1" applyFill="1" applyBorder="1" applyAlignment="1">
      <alignment horizontal="center" vertical="center" wrapText="1"/>
    </xf>
    <xf numFmtId="9" fontId="36" fillId="0" borderId="23" xfId="8" applyFont="1" applyFill="1" applyBorder="1" applyAlignment="1">
      <alignment horizontal="center" vertical="center" wrapText="1"/>
    </xf>
    <xf numFmtId="9" fontId="37" fillId="6" borderId="23" xfId="8" applyFont="1" applyFill="1" applyBorder="1" applyAlignment="1">
      <alignment horizontal="center" vertical="center" wrapText="1"/>
    </xf>
    <xf numFmtId="10" fontId="36" fillId="6" borderId="3" xfId="8" applyNumberFormat="1" applyFont="1" applyFill="1" applyBorder="1" applyAlignment="1">
      <alignment horizontal="center" vertical="center" wrapText="1"/>
    </xf>
    <xf numFmtId="9" fontId="37" fillId="6" borderId="3" xfId="8" applyFont="1" applyFill="1" applyBorder="1" applyAlignment="1">
      <alignment horizontal="center" vertical="center" wrapText="1"/>
    </xf>
    <xf numFmtId="9" fontId="36" fillId="6" borderId="3" xfId="8" applyFont="1" applyFill="1" applyBorder="1" applyAlignment="1">
      <alignment horizontal="center" vertical="center" wrapText="1"/>
    </xf>
    <xf numFmtId="9" fontId="36" fillId="6" borderId="4" xfId="8" applyFont="1" applyFill="1" applyBorder="1" applyAlignment="1">
      <alignment horizontal="center" vertical="center" wrapText="1"/>
    </xf>
    <xf numFmtId="9" fontId="36" fillId="6" borderId="30" xfId="8" applyFont="1" applyFill="1" applyBorder="1" applyAlignment="1">
      <alignment horizontal="center" vertical="center" wrapText="1"/>
    </xf>
    <xf numFmtId="0" fontId="37" fillId="0" borderId="48" xfId="0" applyFont="1" applyBorder="1" applyAlignment="1">
      <alignment horizontal="center" vertical="center" wrapText="1"/>
    </xf>
    <xf numFmtId="0" fontId="35" fillId="6" borderId="12" xfId="0" applyFont="1" applyFill="1" applyBorder="1" applyAlignment="1">
      <alignment horizontal="center" vertical="center" wrapText="1"/>
    </xf>
    <xf numFmtId="9" fontId="36" fillId="0" borderId="1" xfId="0" applyNumberFormat="1" applyFont="1" applyBorder="1" applyAlignment="1">
      <alignment horizontal="center" vertical="center" wrapText="1"/>
    </xf>
    <xf numFmtId="9" fontId="36" fillId="0" borderId="23" xfId="0" applyNumberFormat="1" applyFont="1" applyBorder="1" applyAlignment="1">
      <alignment horizontal="center" vertical="center" wrapText="1"/>
    </xf>
    <xf numFmtId="9" fontId="37" fillId="0" borderId="37" xfId="0" applyNumberFormat="1" applyFont="1" applyBorder="1" applyAlignment="1">
      <alignment horizontal="center" vertical="center" wrapText="1"/>
    </xf>
    <xf numFmtId="9" fontId="37" fillId="0" borderId="23" xfId="0" applyNumberFormat="1" applyFont="1" applyBorder="1" applyAlignment="1">
      <alignment horizontal="center" vertical="center" wrapText="1"/>
    </xf>
    <xf numFmtId="9" fontId="37" fillId="0" borderId="19" xfId="0" applyNumberFormat="1" applyFont="1" applyBorder="1" applyAlignment="1">
      <alignment horizontal="center" vertical="center" wrapText="1"/>
    </xf>
    <xf numFmtId="9" fontId="36" fillId="0" borderId="23" xfId="0" applyNumberFormat="1" applyFont="1" applyBorder="1" applyAlignment="1">
      <alignment horizontal="center" vertical="center"/>
    </xf>
    <xf numFmtId="0" fontId="36" fillId="6" borderId="1" xfId="5" applyNumberFormat="1" applyFont="1" applyFill="1" applyBorder="1" applyAlignment="1">
      <alignment horizontal="center" vertical="center" wrapText="1"/>
    </xf>
    <xf numFmtId="0" fontId="36" fillId="6" borderId="23" xfId="5" applyNumberFormat="1" applyFont="1" applyFill="1" applyBorder="1" applyAlignment="1">
      <alignment horizontal="center" vertical="center" wrapText="1"/>
    </xf>
    <xf numFmtId="1" fontId="36" fillId="0" borderId="1" xfId="0" applyNumberFormat="1" applyFont="1" applyBorder="1" applyAlignment="1">
      <alignment horizontal="center" vertical="center" wrapText="1"/>
    </xf>
    <xf numFmtId="9" fontId="36" fillId="6" borderId="3" xfId="0" applyNumberFormat="1" applyFont="1" applyFill="1" applyBorder="1" applyAlignment="1">
      <alignment horizontal="center" vertical="center"/>
    </xf>
    <xf numFmtId="0" fontId="37" fillId="0" borderId="30" xfId="0" applyFont="1" applyBorder="1" applyAlignment="1">
      <alignment horizontal="center" vertical="center"/>
    </xf>
    <xf numFmtId="0" fontId="37" fillId="0" borderId="3" xfId="0" applyFont="1" applyBorder="1" applyAlignment="1">
      <alignment horizontal="center" vertical="center"/>
    </xf>
    <xf numFmtId="0" fontId="36" fillId="0" borderId="30" xfId="0" applyFont="1" applyBorder="1" applyAlignment="1">
      <alignment horizontal="center" vertical="center" wrapText="1"/>
    </xf>
    <xf numFmtId="9" fontId="36" fillId="0" borderId="3" xfId="0" applyNumberFormat="1" applyFont="1" applyBorder="1" applyAlignment="1">
      <alignment horizontal="center" vertical="center" wrapText="1"/>
    </xf>
    <xf numFmtId="10" fontId="37" fillId="0" borderId="30" xfId="0" applyNumberFormat="1" applyFont="1" applyBorder="1" applyAlignment="1">
      <alignment horizontal="center" vertical="center" wrapText="1"/>
    </xf>
    <xf numFmtId="166" fontId="36" fillId="0" borderId="30" xfId="6" applyFont="1" applyFill="1" applyBorder="1" applyAlignment="1">
      <alignment horizontal="center" vertical="center" wrapText="1"/>
    </xf>
    <xf numFmtId="1" fontId="36" fillId="0" borderId="23" xfId="0" applyNumberFormat="1" applyFont="1" applyBorder="1" applyAlignment="1">
      <alignment horizontal="center" vertical="center" wrapText="1"/>
    </xf>
    <xf numFmtId="0" fontId="36" fillId="0" borderId="37" xfId="0" applyFont="1" applyBorder="1" applyAlignment="1">
      <alignment horizontal="center" vertical="center" wrapText="1"/>
    </xf>
    <xf numFmtId="166" fontId="36" fillId="0" borderId="3" xfId="6" applyFont="1" applyFill="1" applyBorder="1" applyAlignment="1">
      <alignment horizontal="center" vertical="center" wrapText="1"/>
    </xf>
    <xf numFmtId="166" fontId="36" fillId="0" borderId="1" xfId="6" applyFont="1" applyFill="1" applyBorder="1" applyAlignment="1">
      <alignment horizontal="center" vertical="center" wrapText="1"/>
    </xf>
    <xf numFmtId="166" fontId="36" fillId="0" borderId="19" xfId="6" applyFont="1" applyFill="1" applyBorder="1" applyAlignment="1">
      <alignment horizontal="center" vertical="center" wrapText="1"/>
    </xf>
    <xf numFmtId="0" fontId="54" fillId="0" borderId="19" xfId="0" applyFont="1" applyBorder="1" applyAlignment="1">
      <alignment horizontal="center" vertical="center"/>
    </xf>
    <xf numFmtId="0" fontId="54" fillId="0" borderId="19" xfId="0" applyFont="1" applyBorder="1" applyAlignment="1">
      <alignment vertical="center" wrapText="1"/>
    </xf>
    <xf numFmtId="0" fontId="54" fillId="0" borderId="19" xfId="0" applyFont="1" applyBorder="1" applyAlignment="1">
      <alignment horizontal="left" vertical="center"/>
    </xf>
    <xf numFmtId="14" fontId="54" fillId="0" borderId="19" xfId="0" applyNumberFormat="1" applyFont="1" applyBorder="1" applyAlignment="1">
      <alignment horizontal="center" vertical="center"/>
    </xf>
    <xf numFmtId="0" fontId="54" fillId="0" borderId="1" xfId="0" applyFont="1" applyBorder="1" applyAlignment="1">
      <alignment horizontal="center" vertical="center"/>
    </xf>
    <xf numFmtId="0" fontId="54" fillId="0" borderId="1" xfId="0" applyFont="1" applyBorder="1" applyAlignment="1">
      <alignment vertical="center" wrapText="1"/>
    </xf>
    <xf numFmtId="0" fontId="54" fillId="0" borderId="1" xfId="0" applyFont="1" applyBorder="1" applyAlignment="1">
      <alignment vertical="center"/>
    </xf>
    <xf numFmtId="14" fontId="54" fillId="0" borderId="1" xfId="0" applyNumberFormat="1" applyFont="1" applyBorder="1" applyAlignment="1">
      <alignment vertical="center"/>
    </xf>
    <xf numFmtId="166" fontId="55" fillId="0" borderId="1" xfId="6" applyFont="1" applyFill="1" applyBorder="1" applyAlignment="1">
      <alignment horizontal="center" vertical="center"/>
    </xf>
    <xf numFmtId="17" fontId="55" fillId="0" borderId="1" xfId="8" applyNumberFormat="1" applyFont="1" applyFill="1" applyBorder="1" applyAlignment="1">
      <alignment horizontal="center" vertical="center" wrapText="1"/>
    </xf>
    <xf numFmtId="0" fontId="54" fillId="0" borderId="1" xfId="0" applyFont="1" applyBorder="1" applyAlignment="1">
      <alignment horizontal="center"/>
    </xf>
    <xf numFmtId="0" fontId="54" fillId="0" borderId="1" xfId="0" applyFont="1" applyBorder="1" applyAlignment="1">
      <alignment horizontal="center" wrapText="1"/>
    </xf>
    <xf numFmtId="14" fontId="54" fillId="0" borderId="1" xfId="0" applyNumberFormat="1" applyFont="1" applyBorder="1" applyAlignment="1">
      <alignment horizontal="center"/>
    </xf>
    <xf numFmtId="0" fontId="54" fillId="0" borderId="23" xfId="0" applyFont="1" applyBorder="1" applyAlignment="1">
      <alignment horizontal="center" vertical="center"/>
    </xf>
    <xf numFmtId="0" fontId="54" fillId="0" borderId="23" xfId="0" applyFont="1" applyBorder="1" applyAlignment="1">
      <alignment horizontal="center" wrapText="1"/>
    </xf>
    <xf numFmtId="0" fontId="54" fillId="0" borderId="23" xfId="0" applyFont="1" applyBorder="1" applyAlignment="1">
      <alignment horizontal="center"/>
    </xf>
    <xf numFmtId="14" fontId="54" fillId="0" borderId="23" xfId="0" applyNumberFormat="1" applyFont="1" applyBorder="1" applyAlignment="1">
      <alignment horizontal="center"/>
    </xf>
    <xf numFmtId="0" fontId="37" fillId="0" borderId="38" xfId="0" applyFont="1" applyBorder="1" applyAlignment="1">
      <alignment horizontal="center" vertical="center"/>
    </xf>
    <xf numFmtId="1" fontId="36" fillId="0" borderId="30" xfId="0" applyNumberFormat="1" applyFont="1" applyBorder="1" applyAlignment="1">
      <alignment horizontal="center" vertical="center" wrapText="1"/>
    </xf>
    <xf numFmtId="14" fontId="36" fillId="0" borderId="23" xfId="0" applyNumberFormat="1" applyFont="1" applyBorder="1" applyAlignment="1">
      <alignment horizontal="center" vertical="center" wrapText="1"/>
    </xf>
    <xf numFmtId="14" fontId="37" fillId="0" borderId="38" xfId="6" applyNumberFormat="1" applyFont="1" applyFill="1" applyBorder="1" applyAlignment="1">
      <alignment horizontal="center" vertical="center" wrapText="1"/>
    </xf>
    <xf numFmtId="0" fontId="41" fillId="0" borderId="19" xfId="0" applyFont="1" applyBorder="1"/>
    <xf numFmtId="166" fontId="36" fillId="6" borderId="23" xfId="6" applyFont="1" applyFill="1" applyBorder="1" applyAlignment="1">
      <alignment vertical="center" wrapText="1"/>
    </xf>
    <xf numFmtId="14" fontId="37" fillId="0" borderId="30" xfId="8" applyNumberFormat="1" applyFont="1" applyFill="1" applyBorder="1" applyAlignment="1">
      <alignment horizontal="center" vertical="center" wrapText="1"/>
    </xf>
    <xf numFmtId="166" fontId="37" fillId="0" borderId="30" xfId="6" applyFont="1" applyFill="1" applyBorder="1" applyAlignment="1">
      <alignment horizontal="center" vertical="center" wrapText="1"/>
    </xf>
    <xf numFmtId="166" fontId="37" fillId="0" borderId="3" xfId="6" applyFont="1" applyFill="1" applyBorder="1" applyAlignment="1">
      <alignment horizontal="center" vertical="center" wrapText="1"/>
    </xf>
    <xf numFmtId="165" fontId="36" fillId="6" borderId="37" xfId="7" applyFont="1" applyFill="1" applyBorder="1" applyAlignment="1">
      <alignment horizontal="center" vertical="center" wrapText="1"/>
    </xf>
    <xf numFmtId="14" fontId="36" fillId="6" borderId="23" xfId="8" applyNumberFormat="1" applyFont="1" applyFill="1" applyBorder="1" applyAlignment="1">
      <alignment horizontal="center" vertical="center" wrapText="1"/>
    </xf>
    <xf numFmtId="166" fontId="36" fillId="6" borderId="30" xfId="6" applyFont="1" applyFill="1" applyBorder="1" applyAlignment="1">
      <alignment horizontal="center" vertical="center" wrapText="1"/>
    </xf>
    <xf numFmtId="14" fontId="36" fillId="6" borderId="37" xfId="7" applyNumberFormat="1" applyFont="1" applyFill="1" applyBorder="1" applyAlignment="1">
      <alignment horizontal="center" vertical="center" wrapText="1"/>
    </xf>
    <xf numFmtId="169" fontId="36" fillId="0" borderId="37" xfId="7" applyNumberFormat="1" applyFont="1" applyFill="1" applyBorder="1" applyAlignment="1">
      <alignment horizontal="center" vertical="center" wrapText="1"/>
    </xf>
    <xf numFmtId="169" fontId="36" fillId="0" borderId="3" xfId="7" applyNumberFormat="1" applyFont="1" applyFill="1" applyBorder="1" applyAlignment="1">
      <alignment horizontal="center" vertical="center" wrapText="1"/>
    </xf>
    <xf numFmtId="0" fontId="36" fillId="6" borderId="19" xfId="0" applyFont="1" applyFill="1" applyBorder="1" applyAlignment="1">
      <alignment horizontal="center" vertical="center" wrapText="1"/>
    </xf>
    <xf numFmtId="0" fontId="37" fillId="0" borderId="31" xfId="0" applyFont="1" applyBorder="1" applyAlignment="1">
      <alignment horizontal="center" vertical="center" wrapText="1"/>
    </xf>
    <xf numFmtId="0" fontId="35"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36" fillId="6" borderId="23" xfId="0" applyFont="1" applyFill="1" applyBorder="1" applyAlignment="1">
      <alignment horizontal="center" vertical="center"/>
    </xf>
    <xf numFmtId="0" fontId="35" fillId="6" borderId="19" xfId="0" applyFont="1" applyFill="1" applyBorder="1" applyAlignment="1">
      <alignment horizontal="center" vertical="center" wrapText="1"/>
    </xf>
    <xf numFmtId="0" fontId="49" fillId="6" borderId="0" xfId="0" applyFont="1" applyFill="1" applyAlignment="1">
      <alignment horizontal="center" vertical="center"/>
    </xf>
    <xf numFmtId="166" fontId="36" fillId="6" borderId="37" xfId="6" applyFont="1" applyFill="1" applyBorder="1" applyAlignment="1">
      <alignment horizontal="center" vertical="center" wrapText="1"/>
    </xf>
    <xf numFmtId="1" fontId="37" fillId="0" borderId="19" xfId="8" applyNumberFormat="1" applyFont="1" applyFill="1" applyBorder="1" applyAlignment="1">
      <alignment horizontal="center" vertical="center" wrapText="1"/>
    </xf>
    <xf numFmtId="1" fontId="37" fillId="0" borderId="23" xfId="8" applyNumberFormat="1" applyFont="1" applyFill="1" applyBorder="1" applyAlignment="1">
      <alignment horizontal="center" vertical="center" wrapText="1"/>
    </xf>
    <xf numFmtId="0" fontId="37" fillId="0" borderId="49" xfId="0" applyFont="1" applyBorder="1" applyAlignment="1">
      <alignment horizontal="center" vertical="center" wrapText="1"/>
    </xf>
    <xf numFmtId="0" fontId="36" fillId="0" borderId="52" xfId="0" applyFont="1" applyBorder="1" applyAlignment="1">
      <alignment horizontal="center" vertical="center" wrapText="1"/>
    </xf>
    <xf numFmtId="14" fontId="36" fillId="6" borderId="3" xfId="6" applyNumberFormat="1" applyFont="1" applyFill="1" applyBorder="1" applyAlignment="1">
      <alignment horizontal="center" vertical="center" wrapText="1"/>
    </xf>
    <xf numFmtId="1" fontId="36" fillId="6" borderId="3" xfId="6" applyNumberFormat="1" applyFont="1" applyFill="1" applyBorder="1" applyAlignment="1">
      <alignment horizontal="center" vertical="center" wrapText="1"/>
    </xf>
    <xf numFmtId="1" fontId="36" fillId="6" borderId="1" xfId="8" applyNumberFormat="1" applyFont="1" applyFill="1" applyBorder="1" applyAlignment="1">
      <alignment horizontal="center" vertical="center"/>
    </xf>
    <xf numFmtId="0" fontId="35" fillId="6" borderId="1" xfId="0" applyFont="1" applyFill="1" applyBorder="1" applyAlignment="1">
      <alignment horizontal="center" vertical="center"/>
    </xf>
    <xf numFmtId="0" fontId="37" fillId="6" borderId="40" xfId="0" applyFont="1" applyFill="1" applyBorder="1" applyAlignment="1">
      <alignment vertical="center" wrapText="1"/>
    </xf>
    <xf numFmtId="0" fontId="37" fillId="6" borderId="5" xfId="0" applyFont="1" applyFill="1" applyBorder="1" applyAlignment="1">
      <alignment vertical="center" wrapText="1"/>
    </xf>
    <xf numFmtId="0" fontId="37" fillId="6" borderId="39" xfId="0" applyFont="1" applyFill="1" applyBorder="1" applyAlignment="1">
      <alignment vertical="center" wrapText="1"/>
    </xf>
    <xf numFmtId="0" fontId="36" fillId="0" borderId="49" xfId="0" applyFont="1" applyBorder="1" applyAlignment="1">
      <alignment horizontal="center" vertical="center" wrapText="1"/>
    </xf>
    <xf numFmtId="14" fontId="36" fillId="6" borderId="4" xfId="6" applyNumberFormat="1" applyFont="1" applyFill="1" applyBorder="1" applyAlignment="1">
      <alignment horizontal="center" vertical="center" wrapText="1"/>
    </xf>
    <xf numFmtId="0" fontId="36" fillId="6" borderId="18" xfId="0" applyFont="1" applyFill="1" applyBorder="1" applyAlignment="1">
      <alignment horizontal="center" vertical="center" wrapText="1"/>
    </xf>
    <xf numFmtId="1" fontId="36" fillId="6" borderId="19" xfId="8" applyNumberFormat="1" applyFont="1" applyFill="1" applyBorder="1" applyAlignment="1">
      <alignment horizontal="center" vertical="center"/>
    </xf>
    <xf numFmtId="1" fontId="36" fillId="6" borderId="15" xfId="6" applyNumberFormat="1" applyFont="1" applyFill="1" applyBorder="1" applyAlignment="1">
      <alignment horizontal="center" vertical="center"/>
    </xf>
    <xf numFmtId="0" fontId="36" fillId="6" borderId="20" xfId="0" applyFont="1" applyFill="1" applyBorder="1" applyAlignment="1">
      <alignment horizontal="center" vertical="center" wrapText="1"/>
    </xf>
    <xf numFmtId="1" fontId="36" fillId="6" borderId="16" xfId="6" applyNumberFormat="1" applyFont="1" applyFill="1" applyBorder="1" applyAlignment="1">
      <alignment horizontal="center" vertical="center"/>
    </xf>
    <xf numFmtId="0" fontId="36" fillId="6" borderId="22" xfId="0" applyFont="1" applyFill="1" applyBorder="1" applyAlignment="1">
      <alignment horizontal="center" vertical="center" wrapText="1"/>
    </xf>
    <xf numFmtId="0" fontId="35" fillId="6" borderId="23" xfId="0" applyFont="1" applyFill="1" applyBorder="1" applyAlignment="1">
      <alignment horizontal="center" vertical="center"/>
    </xf>
    <xf numFmtId="1" fontId="36" fillId="6" borderId="17" xfId="6" applyNumberFormat="1" applyFont="1" applyFill="1" applyBorder="1" applyAlignment="1">
      <alignment horizontal="center" vertical="center"/>
    </xf>
    <xf numFmtId="0" fontId="37" fillId="0" borderId="40" xfId="0" applyFont="1" applyBorder="1" applyAlignment="1">
      <alignment horizontal="center" vertical="center" wrapText="1"/>
    </xf>
    <xf numFmtId="0" fontId="37" fillId="0" borderId="12" xfId="0" applyFont="1" applyBorder="1" applyAlignment="1">
      <alignment horizontal="center" vertical="center" wrapText="1"/>
    </xf>
    <xf numFmtId="0" fontId="37" fillId="6" borderId="18"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20"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22" xfId="0" applyFont="1" applyFill="1" applyBorder="1" applyAlignment="1">
      <alignment horizontal="center" vertical="center" wrapText="1"/>
    </xf>
    <xf numFmtId="0" fontId="37" fillId="6" borderId="17" xfId="0" applyFont="1" applyFill="1" applyBorder="1" applyAlignment="1">
      <alignment horizontal="center" vertical="center" wrapText="1"/>
    </xf>
    <xf numFmtId="0" fontId="37" fillId="6" borderId="4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16" xfId="0" applyFont="1" applyFill="1" applyBorder="1" applyAlignment="1">
      <alignment horizontal="center" vertical="center" wrapText="1"/>
    </xf>
    <xf numFmtId="0" fontId="36" fillId="6" borderId="17" xfId="0" applyFont="1" applyFill="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5" fillId="6" borderId="31" xfId="0" applyFont="1" applyFill="1" applyBorder="1" applyAlignment="1">
      <alignment horizontal="center" vertical="center" wrapText="1"/>
    </xf>
    <xf numFmtId="0" fontId="41" fillId="0" borderId="13" xfId="0" applyFont="1" applyBorder="1"/>
    <xf numFmtId="0" fontId="36" fillId="6" borderId="13" xfId="0" applyFont="1" applyFill="1" applyBorder="1" applyAlignment="1">
      <alignment vertical="top" wrapText="1"/>
    </xf>
    <xf numFmtId="173" fontId="37" fillId="6" borderId="13" xfId="0" applyNumberFormat="1" applyFont="1" applyFill="1" applyBorder="1" applyAlignment="1">
      <alignment vertical="center" wrapText="1"/>
    </xf>
    <xf numFmtId="0" fontId="36" fillId="6" borderId="13" xfId="0" applyFont="1" applyFill="1" applyBorder="1" applyAlignment="1">
      <alignment vertical="center" wrapText="1"/>
    </xf>
    <xf numFmtId="6" fontId="35" fillId="6" borderId="19" xfId="0" applyNumberFormat="1" applyFont="1" applyFill="1" applyBorder="1" applyAlignment="1">
      <alignment horizontal="center" vertical="center" wrapText="1"/>
    </xf>
    <xf numFmtId="14" fontId="36" fillId="6" borderId="15" xfId="8" applyNumberFormat="1" applyFont="1" applyFill="1" applyBorder="1" applyAlignment="1">
      <alignment horizontal="center" vertical="center" wrapText="1"/>
    </xf>
    <xf numFmtId="14" fontId="36" fillId="6" borderId="16" xfId="8" applyNumberFormat="1" applyFont="1" applyFill="1" applyBorder="1" applyAlignment="1">
      <alignment horizontal="center" vertical="center" wrapText="1"/>
    </xf>
    <xf numFmtId="14" fontId="36" fillId="6" borderId="17" xfId="8" applyNumberFormat="1" applyFont="1" applyFill="1" applyBorder="1" applyAlignment="1">
      <alignment horizontal="center" vertical="center" wrapText="1"/>
    </xf>
    <xf numFmtId="0" fontId="41" fillId="0" borderId="10" xfId="0" applyFont="1" applyBorder="1"/>
    <xf numFmtId="0" fontId="36" fillId="6" borderId="53" xfId="0" applyFont="1" applyFill="1" applyBorder="1" applyAlignment="1">
      <alignment vertical="center" wrapText="1"/>
    </xf>
    <xf numFmtId="0" fontId="36" fillId="6" borderId="13" xfId="0" applyFont="1" applyFill="1" applyBorder="1" applyAlignment="1">
      <alignment wrapText="1"/>
    </xf>
    <xf numFmtId="173" fontId="37" fillId="6" borderId="7" xfId="0" applyNumberFormat="1" applyFont="1" applyFill="1" applyBorder="1" applyAlignment="1">
      <alignment horizontal="left" vertical="center" wrapText="1"/>
    </xf>
    <xf numFmtId="0" fontId="36" fillId="6" borderId="16" xfId="8" applyNumberFormat="1" applyFont="1" applyFill="1" applyBorder="1" applyAlignment="1">
      <alignment horizontal="center" vertical="center" wrapText="1"/>
    </xf>
    <xf numFmtId="17" fontId="36" fillId="6" borderId="16" xfId="8" applyNumberFormat="1" applyFont="1" applyFill="1" applyBorder="1" applyAlignment="1">
      <alignment horizontal="center" vertical="center" wrapText="1"/>
    </xf>
    <xf numFmtId="1" fontId="37" fillId="6" borderId="40" xfId="0" applyNumberFormat="1" applyFont="1" applyFill="1" applyBorder="1" applyAlignment="1">
      <alignment horizontal="center" vertical="center" wrapText="1"/>
    </xf>
    <xf numFmtId="1" fontId="37" fillId="6" borderId="12" xfId="0" applyNumberFormat="1" applyFont="1" applyFill="1" applyBorder="1" applyAlignment="1">
      <alignment horizontal="center" vertical="center" wrapText="1"/>
    </xf>
    <xf numFmtId="1" fontId="37" fillId="6" borderId="25" xfId="0" applyNumberFormat="1" applyFont="1" applyFill="1" applyBorder="1" applyAlignment="1">
      <alignment horizontal="center" vertical="center" wrapText="1"/>
    </xf>
    <xf numFmtId="1" fontId="36" fillId="6" borderId="5" xfId="6" applyNumberFormat="1" applyFont="1" applyFill="1" applyBorder="1" applyAlignment="1">
      <alignment horizontal="center" vertical="center" wrapText="1"/>
    </xf>
    <xf numFmtId="1" fontId="36" fillId="0" borderId="1" xfId="5" applyNumberFormat="1" applyFont="1" applyFill="1" applyBorder="1" applyAlignment="1">
      <alignment horizontal="center" vertical="center" wrapText="1"/>
    </xf>
    <xf numFmtId="1" fontId="36" fillId="0" borderId="19" xfId="5" applyNumberFormat="1" applyFont="1" applyFill="1" applyBorder="1" applyAlignment="1">
      <alignment horizontal="center" vertical="center" wrapText="1"/>
    </xf>
    <xf numFmtId="1" fontId="36" fillId="0" borderId="23" xfId="5" applyNumberFormat="1" applyFont="1" applyFill="1" applyBorder="1" applyAlignment="1">
      <alignment horizontal="center" vertical="center" wrapText="1"/>
    </xf>
    <xf numFmtId="17" fontId="36" fillId="6" borderId="3" xfId="5" applyNumberFormat="1" applyFont="1" applyFill="1" applyBorder="1" applyAlignment="1">
      <alignment horizontal="center" vertical="center" wrapText="1"/>
    </xf>
    <xf numFmtId="0" fontId="36" fillId="0" borderId="19" xfId="5" applyNumberFormat="1" applyFont="1" applyFill="1" applyBorder="1" applyAlignment="1">
      <alignment horizontal="center" vertical="center" wrapText="1"/>
    </xf>
    <xf numFmtId="164" fontId="37" fillId="6" borderId="23" xfId="0" applyNumberFormat="1" applyFont="1" applyFill="1" applyBorder="1" applyAlignment="1">
      <alignment horizontal="center" vertical="center" wrapText="1"/>
    </xf>
    <xf numFmtId="172" fontId="37" fillId="6" borderId="23" xfId="8" applyNumberFormat="1" applyFont="1" applyFill="1" applyBorder="1" applyAlignment="1">
      <alignment vertical="center" wrapText="1"/>
    </xf>
    <xf numFmtId="172" fontId="36" fillId="6" borderId="53" xfId="8" applyNumberFormat="1" applyFont="1" applyFill="1" applyBorder="1" applyAlignment="1">
      <alignment horizontal="left" vertical="center" wrapText="1"/>
    </xf>
    <xf numFmtId="172" fontId="36" fillId="6" borderId="13" xfId="8" applyNumberFormat="1" applyFont="1" applyFill="1" applyBorder="1" applyAlignment="1">
      <alignment horizontal="left" vertical="center" wrapText="1"/>
    </xf>
    <xf numFmtId="172" fontId="36" fillId="6" borderId="15" xfId="8" applyNumberFormat="1" applyFont="1" applyFill="1" applyBorder="1" applyAlignment="1">
      <alignment horizontal="center" vertical="center" wrapText="1"/>
    </xf>
    <xf numFmtId="172" fontId="36" fillId="6" borderId="16" xfId="8" applyNumberFormat="1" applyFont="1" applyFill="1" applyBorder="1" applyAlignment="1">
      <alignment horizontal="center" vertical="center" wrapText="1"/>
    </xf>
    <xf numFmtId="14" fontId="36" fillId="0" borderId="23" xfId="0" applyNumberFormat="1" applyFont="1" applyBorder="1" applyAlignment="1">
      <alignment horizontal="center" vertical="center"/>
    </xf>
    <xf numFmtId="14" fontId="37" fillId="6" borderId="23" xfId="0" applyNumberFormat="1" applyFont="1" applyFill="1" applyBorder="1" applyAlignment="1">
      <alignment horizontal="center" vertical="center" wrapText="1"/>
    </xf>
    <xf numFmtId="0" fontId="36" fillId="6" borderId="3" xfId="5" applyNumberFormat="1" applyFont="1" applyFill="1" applyBorder="1" applyAlignment="1">
      <alignment horizontal="center" vertical="center" wrapText="1"/>
    </xf>
    <xf numFmtId="17" fontId="36" fillId="6" borderId="5" xfId="5" applyNumberFormat="1" applyFont="1" applyFill="1" applyBorder="1" applyAlignment="1">
      <alignment horizontal="center" vertical="center" wrapText="1"/>
    </xf>
    <xf numFmtId="166" fontId="37" fillId="6" borderId="3" xfId="6" applyFont="1" applyFill="1" applyBorder="1" applyAlignment="1">
      <alignment horizontal="center" vertical="center" wrapText="1"/>
    </xf>
    <xf numFmtId="164" fontId="37" fillId="6" borderId="3" xfId="0" applyNumberFormat="1" applyFont="1" applyFill="1" applyBorder="1" applyAlignment="1">
      <alignment horizontal="center" vertical="center" wrapText="1"/>
    </xf>
    <xf numFmtId="172" fontId="37" fillId="6" borderId="3" xfId="8" applyNumberFormat="1" applyFont="1" applyFill="1" applyBorder="1" applyAlignment="1">
      <alignment horizontal="center" vertical="center" wrapText="1"/>
    </xf>
    <xf numFmtId="14" fontId="36" fillId="6" borderId="19" xfId="0" applyNumberFormat="1" applyFont="1" applyFill="1" applyBorder="1" applyAlignment="1">
      <alignment horizontal="center" vertical="center" wrapText="1"/>
    </xf>
    <xf numFmtId="0" fontId="41" fillId="0" borderId="12" xfId="0" applyFont="1" applyBorder="1"/>
    <xf numFmtId="166" fontId="36" fillId="0" borderId="45" xfId="6" applyFont="1" applyFill="1" applyBorder="1" applyAlignment="1">
      <alignment horizontal="center" vertical="center" wrapText="1"/>
    </xf>
    <xf numFmtId="10" fontId="36" fillId="6" borderId="15" xfId="8" applyNumberFormat="1" applyFont="1" applyFill="1" applyBorder="1" applyAlignment="1">
      <alignment horizontal="left" vertical="center" wrapText="1"/>
    </xf>
    <xf numFmtId="10" fontId="36" fillId="6" borderId="16" xfId="8" applyNumberFormat="1" applyFont="1" applyFill="1" applyBorder="1" applyAlignment="1">
      <alignment horizontal="left" vertical="center" wrapText="1"/>
    </xf>
    <xf numFmtId="10" fontId="36" fillId="6" borderId="17" xfId="8" applyNumberFormat="1" applyFont="1" applyFill="1" applyBorder="1" applyAlignment="1">
      <alignment horizontal="left" vertical="center" wrapText="1"/>
    </xf>
    <xf numFmtId="0" fontId="41" fillId="0" borderId="23" xfId="0" applyFont="1" applyBorder="1" applyAlignment="1">
      <alignment horizontal="center" vertical="center"/>
    </xf>
    <xf numFmtId="3" fontId="36" fillId="6" borderId="37" xfId="6" applyNumberFormat="1" applyFont="1" applyFill="1" applyBorder="1" applyAlignment="1">
      <alignment horizontal="center" vertical="center"/>
    </xf>
    <xf numFmtId="171" fontId="36" fillId="6" borderId="30" xfId="8" applyNumberFormat="1" applyFont="1" applyFill="1" applyBorder="1" applyAlignment="1">
      <alignment horizontal="center" vertical="center" wrapText="1"/>
    </xf>
    <xf numFmtId="49" fontId="36" fillId="6" borderId="19" xfId="8" applyNumberFormat="1" applyFont="1" applyFill="1" applyBorder="1" applyAlignment="1">
      <alignment horizontal="center" vertical="center" wrapText="1"/>
    </xf>
    <xf numFmtId="49" fontId="36" fillId="6" borderId="1" xfId="8" applyNumberFormat="1" applyFont="1" applyFill="1" applyBorder="1" applyAlignment="1">
      <alignment horizontal="center" vertical="center" wrapText="1"/>
    </xf>
    <xf numFmtId="49" fontId="36" fillId="6" borderId="23" xfId="8" applyNumberFormat="1" applyFont="1" applyFill="1" applyBorder="1" applyAlignment="1">
      <alignment horizontal="center" vertical="center" wrapText="1"/>
    </xf>
    <xf numFmtId="0" fontId="36" fillId="0" borderId="40" xfId="6" applyNumberFormat="1" applyFont="1" applyFill="1" applyBorder="1" applyAlignment="1">
      <alignment horizontal="center" vertical="center" wrapText="1"/>
    </xf>
    <xf numFmtId="3" fontId="36" fillId="0" borderId="19" xfId="6" applyNumberFormat="1" applyFont="1" applyFill="1" applyBorder="1" applyAlignment="1">
      <alignment horizontal="center" vertical="center" wrapText="1"/>
    </xf>
    <xf numFmtId="17" fontId="36" fillId="0" borderId="12" xfId="6" applyNumberFormat="1" applyFont="1" applyFill="1" applyBorder="1" applyAlignment="1">
      <alignment horizontal="center" vertical="center" wrapText="1"/>
    </xf>
    <xf numFmtId="3" fontId="36" fillId="0" borderId="1" xfId="6" applyNumberFormat="1" applyFont="1" applyFill="1" applyBorder="1" applyAlignment="1">
      <alignment horizontal="center" vertical="center" wrapText="1"/>
    </xf>
    <xf numFmtId="0" fontId="36" fillId="0" borderId="12" xfId="6" applyNumberFormat="1" applyFont="1" applyFill="1" applyBorder="1" applyAlignment="1">
      <alignment horizontal="center" vertical="center" wrapText="1"/>
    </xf>
    <xf numFmtId="0" fontId="36" fillId="0" borderId="25" xfId="6" applyNumberFormat="1" applyFont="1" applyFill="1" applyBorder="1" applyAlignment="1">
      <alignment horizontal="center" vertical="center" wrapText="1"/>
    </xf>
    <xf numFmtId="3" fontId="36" fillId="0" borderId="23" xfId="6" applyNumberFormat="1" applyFont="1" applyFill="1" applyBorder="1" applyAlignment="1">
      <alignment horizontal="center" vertical="center" wrapText="1"/>
    </xf>
    <xf numFmtId="0" fontId="36" fillId="0" borderId="3" xfId="6" applyNumberFormat="1" applyFont="1" applyFill="1" applyBorder="1" applyAlignment="1">
      <alignment horizontal="center" vertical="center" wrapText="1"/>
    </xf>
    <xf numFmtId="0" fontId="36" fillId="0" borderId="23" xfId="6" applyNumberFormat="1" applyFont="1" applyFill="1" applyBorder="1" applyAlignment="1">
      <alignment horizontal="center" vertical="center" wrapText="1"/>
    </xf>
    <xf numFmtId="0" fontId="36" fillId="6" borderId="19" xfId="8" applyNumberFormat="1" applyFont="1" applyFill="1" applyBorder="1" applyAlignment="1">
      <alignment horizontal="center" vertical="center" wrapText="1"/>
    </xf>
    <xf numFmtId="49" fontId="36" fillId="0" borderId="12" xfId="6" applyNumberFormat="1" applyFont="1" applyFill="1" applyBorder="1" applyAlignment="1">
      <alignment horizontal="center" vertical="center" wrapText="1"/>
    </xf>
    <xf numFmtId="49" fontId="36" fillId="0" borderId="1" xfId="6" applyNumberFormat="1" applyFont="1" applyFill="1" applyBorder="1" applyAlignment="1">
      <alignment horizontal="center" vertical="center" wrapText="1"/>
    </xf>
    <xf numFmtId="166" fontId="37" fillId="6" borderId="14" xfId="6" applyFont="1" applyFill="1" applyBorder="1" applyAlignment="1">
      <alignment horizontal="center" vertical="center" wrapText="1"/>
    </xf>
    <xf numFmtId="166" fontId="37" fillId="6" borderId="55" xfId="6" applyFont="1" applyFill="1" applyBorder="1" applyAlignment="1">
      <alignment horizontal="center" vertical="center" wrapText="1"/>
    </xf>
    <xf numFmtId="9" fontId="37" fillId="0" borderId="1" xfId="8" applyFont="1" applyFill="1" applyBorder="1" applyAlignment="1">
      <alignment horizontal="center" vertical="center" wrapText="1"/>
    </xf>
    <xf numFmtId="2" fontId="36" fillId="6" borderId="3" xfId="6" applyNumberFormat="1" applyFont="1" applyFill="1" applyBorder="1" applyAlignment="1">
      <alignment horizontal="center" vertical="center" wrapText="1"/>
    </xf>
    <xf numFmtId="3" fontId="36" fillId="6" borderId="3" xfId="6" applyNumberFormat="1" applyFont="1" applyFill="1" applyBorder="1" applyAlignment="1">
      <alignment horizontal="center" vertical="center" wrapText="1"/>
    </xf>
    <xf numFmtId="9" fontId="37" fillId="0" borderId="23" xfId="8" applyFont="1" applyFill="1" applyBorder="1" applyAlignment="1">
      <alignment horizontal="center" vertical="center" wrapText="1"/>
    </xf>
    <xf numFmtId="9" fontId="37" fillId="0" borderId="3" xfId="8" applyFont="1" applyFill="1" applyBorder="1" applyAlignment="1">
      <alignment horizontal="center" vertical="center" wrapText="1"/>
    </xf>
    <xf numFmtId="166" fontId="37" fillId="6" borderId="54" xfId="6" applyFont="1" applyFill="1" applyBorder="1" applyAlignment="1">
      <alignment horizontal="center" vertical="center" wrapText="1"/>
    </xf>
    <xf numFmtId="0" fontId="35" fillId="6" borderId="30" xfId="0" applyFont="1" applyFill="1" applyBorder="1" applyAlignment="1">
      <alignment horizontal="center" vertical="center" wrapText="1"/>
    </xf>
    <xf numFmtId="0" fontId="42" fillId="0" borderId="1" xfId="0" applyFont="1" applyBorder="1" applyAlignment="1">
      <alignment horizontal="center" vertical="center" wrapText="1"/>
    </xf>
    <xf numFmtId="0" fontId="37" fillId="6" borderId="37" xfId="0" applyFont="1" applyFill="1" applyBorder="1" applyAlignment="1">
      <alignment horizontal="center" vertical="center"/>
    </xf>
    <xf numFmtId="1" fontId="36" fillId="6" borderId="40" xfId="6" applyNumberFormat="1" applyFont="1" applyFill="1" applyBorder="1" applyAlignment="1">
      <alignment horizontal="center" vertical="center" wrapText="1"/>
    </xf>
    <xf numFmtId="17" fontId="36" fillId="6" borderId="23" xfId="8" applyNumberFormat="1" applyFont="1" applyFill="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9" fillId="0" borderId="1" xfId="0" applyFont="1" applyBorder="1" applyAlignment="1">
      <alignment horizontal="left" vertical="center" wrapText="1"/>
    </xf>
    <xf numFmtId="0" fontId="15" fillId="0" borderId="12" xfId="0" applyFont="1" applyBorder="1" applyAlignment="1">
      <alignment horizontal="justify" vertical="center" wrapText="1"/>
    </xf>
    <xf numFmtId="0" fontId="15" fillId="0" borderId="13" xfId="0" applyFont="1" applyBorder="1" applyAlignment="1">
      <alignment horizontal="justify" vertical="center" wrapText="1"/>
    </xf>
    <xf numFmtId="0" fontId="15" fillId="0" borderId="14" xfId="0" applyFont="1" applyBorder="1" applyAlignment="1">
      <alignment horizontal="justify" vertic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3" xfId="0" applyBorder="1" applyAlignment="1">
      <alignment horizontal="center" vertical="center"/>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17" fillId="0" borderId="1" xfId="0" applyFont="1" applyBorder="1" applyAlignment="1">
      <alignment horizontal="center" vertical="center"/>
    </xf>
    <xf numFmtId="0" fontId="0" fillId="0" borderId="10" xfId="0" applyBorder="1" applyAlignment="1">
      <alignment horizontal="center"/>
    </xf>
    <xf numFmtId="0" fontId="15" fillId="0" borderId="1" xfId="0" applyFont="1" applyBorder="1" applyAlignment="1">
      <alignment horizontal="center" vertical="center" wrapText="1"/>
    </xf>
    <xf numFmtId="0" fontId="5" fillId="0" borderId="1" xfId="0" applyFont="1" applyBorder="1" applyAlignment="1">
      <alignment vertical="center" wrapText="1"/>
    </xf>
    <xf numFmtId="0" fontId="16" fillId="0" borderId="0" xfId="0" applyFont="1" applyAlignment="1">
      <alignment horizontal="center" vertical="center"/>
    </xf>
    <xf numFmtId="0" fontId="3" fillId="0" borderId="1" xfId="0" applyFont="1" applyBorder="1" applyAlignment="1">
      <alignment horizontal="left" vertical="center" wrapText="1"/>
    </xf>
    <xf numFmtId="166" fontId="36" fillId="6" borderId="30" xfId="6" applyFont="1" applyFill="1" applyBorder="1" applyAlignment="1">
      <alignment horizontal="center" vertical="center" wrapText="1"/>
    </xf>
    <xf numFmtId="166" fontId="36" fillId="6" borderId="4" xfId="6" applyFont="1" applyFill="1" applyBorder="1" applyAlignment="1">
      <alignment horizontal="center" vertical="center" wrapText="1"/>
    </xf>
    <xf numFmtId="166" fontId="36" fillId="6" borderId="38" xfId="6" applyFont="1" applyFill="1" applyBorder="1" applyAlignment="1">
      <alignment horizontal="center" vertical="center" wrapText="1"/>
    </xf>
    <xf numFmtId="1" fontId="37" fillId="0" borderId="37" xfId="0" applyNumberFormat="1" applyFont="1" applyBorder="1" applyAlignment="1">
      <alignment horizontal="center" vertical="center" wrapText="1"/>
    </xf>
    <xf numFmtId="1" fontId="37" fillId="0" borderId="4" xfId="0" applyNumberFormat="1" applyFont="1" applyBorder="1" applyAlignment="1">
      <alignment horizontal="center" vertical="center" wrapText="1"/>
    </xf>
    <xf numFmtId="49" fontId="37" fillId="0" borderId="37" xfId="0" applyNumberFormat="1" applyFont="1" applyBorder="1" applyAlignment="1">
      <alignment horizontal="center" vertical="center" wrapText="1"/>
    </xf>
    <xf numFmtId="49" fontId="37" fillId="0" borderId="4" xfId="0" applyNumberFormat="1" applyFont="1" applyBorder="1" applyAlignment="1">
      <alignment horizontal="center" vertical="center" wrapText="1"/>
    </xf>
    <xf numFmtId="49" fontId="37" fillId="0" borderId="38" xfId="0" applyNumberFormat="1" applyFont="1" applyBorder="1" applyAlignment="1">
      <alignment horizontal="center" vertical="center" wrapText="1"/>
    </xf>
    <xf numFmtId="14" fontId="37" fillId="0" borderId="30" xfId="0" applyNumberFormat="1" applyFont="1" applyBorder="1" applyAlignment="1">
      <alignment horizontal="center" vertical="center" wrapText="1"/>
    </xf>
    <xf numFmtId="14" fontId="37" fillId="0" borderId="3" xfId="0" applyNumberFormat="1" applyFont="1" applyBorder="1" applyAlignment="1">
      <alignment horizontal="center" vertical="center" wrapText="1"/>
    </xf>
    <xf numFmtId="14" fontId="37" fillId="6" borderId="30" xfId="0" applyNumberFormat="1" applyFont="1" applyFill="1" applyBorder="1" applyAlignment="1">
      <alignment horizontal="center" vertical="center" wrapText="1"/>
    </xf>
    <xf numFmtId="14" fontId="37" fillId="6" borderId="3" xfId="0" applyNumberFormat="1" applyFont="1" applyFill="1" applyBorder="1" applyAlignment="1">
      <alignment horizontal="center" vertical="center" wrapText="1"/>
    </xf>
    <xf numFmtId="0" fontId="37" fillId="0" borderId="30" xfId="0" applyFont="1" applyBorder="1" applyAlignment="1">
      <alignment horizontal="center" vertical="center"/>
    </xf>
    <xf numFmtId="0" fontId="37" fillId="0" borderId="4" xfId="0" applyFont="1" applyBorder="1" applyAlignment="1">
      <alignment horizontal="center" vertical="center"/>
    </xf>
    <xf numFmtId="0" fontId="37" fillId="0" borderId="3" xfId="0" applyFont="1" applyBorder="1" applyAlignment="1">
      <alignment horizontal="center" vertical="center"/>
    </xf>
    <xf numFmtId="165" fontId="36" fillId="0" borderId="37" xfId="7" applyFont="1" applyFill="1" applyBorder="1" applyAlignment="1">
      <alignment horizontal="center" vertical="center" wrapText="1"/>
    </xf>
    <xf numFmtId="165" fontId="36" fillId="0" borderId="4" xfId="7" applyFont="1" applyFill="1" applyBorder="1" applyAlignment="1">
      <alignment horizontal="center" vertical="center" wrapText="1"/>
    </xf>
    <xf numFmtId="165" fontId="36" fillId="0" borderId="38" xfId="7" applyFont="1" applyFill="1" applyBorder="1" applyAlignment="1">
      <alignment horizontal="center" vertical="center" wrapText="1"/>
    </xf>
    <xf numFmtId="166" fontId="36" fillId="6" borderId="37" xfId="6" applyFont="1" applyFill="1" applyBorder="1" applyAlignment="1">
      <alignment horizontal="center" vertical="center" wrapText="1"/>
    </xf>
    <xf numFmtId="0" fontId="36" fillId="6" borderId="3" xfId="6" applyNumberFormat="1" applyFont="1" applyFill="1" applyBorder="1" applyAlignment="1">
      <alignment horizontal="center" vertical="center" wrapText="1"/>
    </xf>
    <xf numFmtId="0" fontId="36" fillId="6" borderId="30" xfId="6" applyNumberFormat="1" applyFont="1" applyFill="1" applyBorder="1" applyAlignment="1">
      <alignment horizontal="center" vertical="center" wrapText="1"/>
    </xf>
    <xf numFmtId="0" fontId="37" fillId="6" borderId="30" xfId="0" applyFont="1" applyFill="1" applyBorder="1" applyAlignment="1">
      <alignment horizontal="center" vertical="center" wrapText="1"/>
    </xf>
    <xf numFmtId="0" fontId="37" fillId="6" borderId="4" xfId="0" applyFont="1" applyFill="1" applyBorder="1" applyAlignment="1">
      <alignment horizontal="center" vertical="center" wrapText="1"/>
    </xf>
    <xf numFmtId="0" fontId="37" fillId="6" borderId="3" xfId="0" applyFont="1" applyFill="1" applyBorder="1" applyAlignment="1">
      <alignment horizontal="center" vertical="center" wrapText="1"/>
    </xf>
    <xf numFmtId="1" fontId="37" fillId="0" borderId="38" xfId="0" applyNumberFormat="1" applyFont="1" applyBorder="1" applyAlignment="1">
      <alignment horizontal="center" vertical="center" wrapText="1"/>
    </xf>
    <xf numFmtId="0" fontId="37" fillId="0" borderId="37"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8"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41" xfId="0" applyFont="1" applyBorder="1" applyAlignment="1">
      <alignment horizontal="center" vertical="center" wrapText="1"/>
    </xf>
    <xf numFmtId="0" fontId="47" fillId="0" borderId="42" xfId="0" applyFont="1" applyBorder="1" applyAlignment="1">
      <alignment horizontal="center" vertical="center" wrapText="1"/>
    </xf>
    <xf numFmtId="167" fontId="37" fillId="0" borderId="30" xfId="0" applyNumberFormat="1" applyFont="1" applyBorder="1" applyAlignment="1">
      <alignment horizontal="center" vertical="center" wrapText="1"/>
    </xf>
    <xf numFmtId="0" fontId="37" fillId="0" borderId="30" xfId="0" applyFont="1" applyBorder="1" applyAlignment="1">
      <alignment horizontal="center" vertical="center" wrapText="1"/>
    </xf>
    <xf numFmtId="0" fontId="37" fillId="0" borderId="3" xfId="0" applyFont="1" applyBorder="1" applyAlignment="1">
      <alignment horizontal="center" vertical="center" wrapText="1"/>
    </xf>
    <xf numFmtId="0" fontId="36" fillId="0" borderId="30" xfId="0" applyFont="1" applyBorder="1" applyAlignment="1">
      <alignment horizontal="center" vertical="center"/>
    </xf>
    <xf numFmtId="0" fontId="36" fillId="0" borderId="3" xfId="0" applyFont="1" applyBorder="1" applyAlignment="1">
      <alignment horizontal="center" vertical="center"/>
    </xf>
    <xf numFmtId="0" fontId="35" fillId="0" borderId="30" xfId="0" applyFont="1" applyBorder="1" applyAlignment="1">
      <alignment horizontal="center" vertical="center" wrapText="1"/>
    </xf>
    <xf numFmtId="0" fontId="35" fillId="0" borderId="3"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36" fillId="6" borderId="4" xfId="0" applyFont="1" applyFill="1" applyBorder="1" applyAlignment="1">
      <alignment horizontal="center" vertical="center" wrapText="1"/>
    </xf>
    <xf numFmtId="1" fontId="36" fillId="0" borderId="37" xfId="0" applyNumberFormat="1" applyFont="1" applyBorder="1" applyAlignment="1">
      <alignment horizontal="center" vertical="center"/>
    </xf>
    <xf numFmtId="1" fontId="36" fillId="0" borderId="4" xfId="0" applyNumberFormat="1" applyFont="1" applyBorder="1" applyAlignment="1">
      <alignment horizontal="center" vertical="center"/>
    </xf>
    <xf numFmtId="1" fontId="36" fillId="0" borderId="38" xfId="0" applyNumberFormat="1" applyFont="1" applyBorder="1" applyAlignment="1">
      <alignment horizontal="center" vertical="center"/>
    </xf>
    <xf numFmtId="1" fontId="36" fillId="0" borderId="37" xfId="0" applyNumberFormat="1" applyFont="1" applyBorder="1" applyAlignment="1">
      <alignment horizontal="center" vertical="center" wrapText="1"/>
    </xf>
    <xf numFmtId="1" fontId="36" fillId="0" borderId="4" xfId="0" applyNumberFormat="1" applyFont="1" applyBorder="1" applyAlignment="1">
      <alignment horizontal="center" vertical="center" wrapText="1"/>
    </xf>
    <xf numFmtId="1" fontId="36" fillId="0" borderId="38" xfId="0" applyNumberFormat="1" applyFont="1" applyBorder="1" applyAlignment="1">
      <alignment horizontal="center" vertical="center" wrapText="1"/>
    </xf>
    <xf numFmtId="1" fontId="37" fillId="0" borderId="37" xfId="0" applyNumberFormat="1" applyFont="1" applyBorder="1" applyAlignment="1">
      <alignment horizontal="center" vertical="center"/>
    </xf>
    <xf numFmtId="1" fontId="37" fillId="0" borderId="4" xfId="0" applyNumberFormat="1" applyFont="1" applyBorder="1" applyAlignment="1">
      <alignment horizontal="center" vertical="center"/>
    </xf>
    <xf numFmtId="1" fontId="37" fillId="0" borderId="38" xfId="0" applyNumberFormat="1" applyFont="1" applyBorder="1" applyAlignment="1">
      <alignment horizontal="center" vertical="center"/>
    </xf>
    <xf numFmtId="0" fontId="37" fillId="6" borderId="38" xfId="0" applyFont="1" applyFill="1" applyBorder="1" applyAlignment="1">
      <alignment horizontal="center" vertical="center" wrapText="1"/>
    </xf>
    <xf numFmtId="0" fontId="37" fillId="6" borderId="37" xfId="0" applyFont="1" applyFill="1" applyBorder="1" applyAlignment="1">
      <alignment horizontal="center" vertical="center" wrapText="1"/>
    </xf>
    <xf numFmtId="0" fontId="35" fillId="0" borderId="33"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35"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8" xfId="0" applyFont="1" applyBorder="1" applyAlignment="1">
      <alignment horizontal="center" vertical="center" wrapText="1"/>
    </xf>
    <xf numFmtId="166" fontId="36" fillId="0" borderId="37" xfId="6" applyFont="1" applyFill="1" applyBorder="1" applyAlignment="1">
      <alignment horizontal="center" vertical="center" wrapText="1"/>
    </xf>
    <xf numFmtId="166" fontId="36" fillId="0" borderId="4" xfId="6" applyFont="1" applyFill="1" applyBorder="1" applyAlignment="1">
      <alignment horizontal="center" vertical="center" wrapText="1"/>
    </xf>
    <xf numFmtId="166" fontId="36" fillId="0" borderId="38" xfId="6" applyFont="1" applyFill="1" applyBorder="1" applyAlignment="1">
      <alignment horizontal="center" vertical="center" wrapText="1"/>
    </xf>
    <xf numFmtId="1" fontId="36" fillId="6" borderId="37" xfId="6" applyNumberFormat="1" applyFont="1" applyFill="1" applyBorder="1" applyAlignment="1">
      <alignment horizontal="center" vertical="center" wrapText="1"/>
    </xf>
    <xf numFmtId="1" fontId="36" fillId="6" borderId="4" xfId="6" applyNumberFormat="1" applyFont="1" applyFill="1" applyBorder="1" applyAlignment="1">
      <alignment horizontal="center" vertical="center" wrapText="1"/>
    </xf>
    <xf numFmtId="1" fontId="36" fillId="6" borderId="38" xfId="6" applyNumberFormat="1" applyFont="1" applyFill="1" applyBorder="1" applyAlignment="1">
      <alignment horizontal="center" vertical="center" wrapText="1"/>
    </xf>
    <xf numFmtId="169" fontId="36" fillId="0" borderId="37" xfId="6" applyNumberFormat="1" applyFont="1" applyFill="1" applyBorder="1" applyAlignment="1">
      <alignment horizontal="center" vertical="center" wrapText="1"/>
    </xf>
    <xf numFmtId="169" fontId="36" fillId="0" borderId="4" xfId="6" applyNumberFormat="1" applyFont="1" applyFill="1" applyBorder="1" applyAlignment="1">
      <alignment horizontal="center" vertical="center" wrapText="1"/>
    </xf>
    <xf numFmtId="169" fontId="36" fillId="0" borderId="38" xfId="6" applyNumberFormat="1" applyFont="1" applyFill="1" applyBorder="1" applyAlignment="1">
      <alignment horizontal="center" vertical="center" wrapText="1"/>
    </xf>
    <xf numFmtId="2" fontId="36" fillId="6" borderId="37" xfId="6" applyNumberFormat="1" applyFont="1" applyFill="1" applyBorder="1" applyAlignment="1">
      <alignment horizontal="center" vertical="center" wrapText="1"/>
    </xf>
    <xf numFmtId="2" fontId="36" fillId="6" borderId="4" xfId="6" applyNumberFormat="1" applyFont="1" applyFill="1" applyBorder="1" applyAlignment="1">
      <alignment horizontal="center" vertical="center" wrapText="1"/>
    </xf>
    <xf numFmtId="2" fontId="36" fillId="6" borderId="38" xfId="6" applyNumberFormat="1" applyFont="1" applyFill="1" applyBorder="1" applyAlignment="1">
      <alignment horizontal="center" vertical="center" wrapText="1"/>
    </xf>
    <xf numFmtId="0" fontId="36" fillId="0" borderId="37" xfId="5" applyNumberFormat="1" applyFont="1" applyFill="1" applyBorder="1" applyAlignment="1">
      <alignment horizontal="center" vertical="center" wrapText="1"/>
    </xf>
    <xf numFmtId="0" fontId="36" fillId="0" borderId="4" xfId="5" applyNumberFormat="1" applyFont="1" applyFill="1" applyBorder="1" applyAlignment="1">
      <alignment horizontal="center" vertical="center" wrapText="1"/>
    </xf>
    <xf numFmtId="0" fontId="36" fillId="0" borderId="38" xfId="5" applyNumberFormat="1" applyFont="1" applyFill="1" applyBorder="1" applyAlignment="1">
      <alignment horizontal="center" vertical="center" wrapText="1"/>
    </xf>
    <xf numFmtId="167" fontId="37" fillId="0" borderId="4" xfId="0" applyNumberFormat="1" applyFont="1" applyBorder="1" applyAlignment="1">
      <alignment horizontal="center" vertical="center" wrapText="1"/>
    </xf>
    <xf numFmtId="167" fontId="37" fillId="0" borderId="3" xfId="0" applyNumberFormat="1" applyFont="1" applyBorder="1" applyAlignment="1">
      <alignment horizontal="center" vertical="center" wrapText="1"/>
    </xf>
    <xf numFmtId="0" fontId="37" fillId="0" borderId="9" xfId="0" applyFont="1" applyBorder="1" applyAlignment="1">
      <alignment horizontal="center" vertical="center" wrapText="1"/>
    </xf>
    <xf numFmtId="0" fontId="36" fillId="0" borderId="4" xfId="0" applyFont="1" applyBorder="1" applyAlignment="1">
      <alignment horizontal="center" vertical="center"/>
    </xf>
    <xf numFmtId="167" fontId="37" fillId="0" borderId="30" xfId="0" applyNumberFormat="1" applyFont="1" applyBorder="1" applyAlignment="1">
      <alignment horizontal="center" vertical="center" textRotation="90" wrapText="1"/>
    </xf>
    <xf numFmtId="167" fontId="37" fillId="0" borderId="4" xfId="0" applyNumberFormat="1" applyFont="1" applyBorder="1" applyAlignment="1">
      <alignment horizontal="center" vertical="center" textRotation="90" wrapText="1"/>
    </xf>
    <xf numFmtId="167" fontId="37" fillId="0" borderId="3" xfId="0" applyNumberFormat="1" applyFont="1" applyBorder="1" applyAlignment="1">
      <alignment horizontal="center" vertical="center" textRotation="90" wrapText="1"/>
    </xf>
    <xf numFmtId="0" fontId="36" fillId="0" borderId="30" xfId="0" applyFont="1" applyBorder="1" applyAlignment="1">
      <alignment horizontal="center" vertical="center" wrapText="1"/>
    </xf>
    <xf numFmtId="0" fontId="36" fillId="0" borderId="3" xfId="0" applyFont="1" applyBorder="1" applyAlignment="1">
      <alignment horizontal="center" vertical="center" wrapText="1"/>
    </xf>
    <xf numFmtId="9" fontId="36" fillId="0" borderId="30" xfId="0" applyNumberFormat="1" applyFont="1" applyBorder="1" applyAlignment="1">
      <alignment horizontal="center" vertical="center" wrapText="1"/>
    </xf>
    <xf numFmtId="9" fontId="36" fillId="0" borderId="4" xfId="0" applyNumberFormat="1" applyFont="1" applyBorder="1" applyAlignment="1">
      <alignment horizontal="center" vertical="center" wrapText="1"/>
    </xf>
    <xf numFmtId="9" fontId="36" fillId="0" borderId="3" xfId="0" applyNumberFormat="1" applyFont="1" applyBorder="1" applyAlignment="1">
      <alignment horizontal="center" vertical="center" wrapText="1"/>
    </xf>
    <xf numFmtId="10" fontId="37" fillId="0" borderId="30" xfId="0" applyNumberFormat="1" applyFont="1" applyBorder="1" applyAlignment="1">
      <alignment horizontal="center" vertical="center" wrapText="1"/>
    </xf>
    <xf numFmtId="10" fontId="37" fillId="0" borderId="4" xfId="0" applyNumberFormat="1" applyFont="1" applyBorder="1" applyAlignment="1">
      <alignment horizontal="center" vertical="center" wrapText="1"/>
    </xf>
    <xf numFmtId="10" fontId="37" fillId="0" borderId="3" xfId="0" applyNumberFormat="1" applyFont="1" applyBorder="1" applyAlignment="1">
      <alignment horizontal="center" vertical="center" wrapText="1"/>
    </xf>
    <xf numFmtId="0" fontId="35" fillId="6" borderId="30"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40" fillId="0" borderId="4"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30" xfId="0" applyFont="1" applyBorder="1" applyAlignment="1">
      <alignment horizontal="center"/>
    </xf>
    <xf numFmtId="0" fontId="41" fillId="0" borderId="4" xfId="0" applyFont="1" applyBorder="1" applyAlignment="1">
      <alignment horizontal="center"/>
    </xf>
    <xf numFmtId="0" fontId="41" fillId="0" borderId="3" xfId="0" applyFont="1" applyBorder="1" applyAlignment="1">
      <alignment horizontal="center"/>
    </xf>
    <xf numFmtId="9" fontId="37" fillId="6" borderId="30" xfId="0" applyNumberFormat="1" applyFont="1" applyFill="1" applyBorder="1" applyAlignment="1">
      <alignment horizontal="center" vertical="center" wrapText="1"/>
    </xf>
    <xf numFmtId="9" fontId="37" fillId="6" borderId="4" xfId="0" applyNumberFormat="1" applyFont="1" applyFill="1" applyBorder="1" applyAlignment="1">
      <alignment horizontal="center" vertical="center" wrapText="1"/>
    </xf>
    <xf numFmtId="9" fontId="37" fillId="6" borderId="3"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1" xfId="0" applyFont="1" applyBorder="1" applyAlignment="1">
      <alignment horizontal="center" vertical="center" wrapText="1"/>
    </xf>
    <xf numFmtId="0" fontId="40" fillId="7" borderId="9"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42" fillId="7" borderId="23" xfId="0" applyFont="1" applyFill="1" applyBorder="1" applyAlignment="1">
      <alignment horizontal="center" vertical="center" wrapText="1"/>
    </xf>
    <xf numFmtId="0" fontId="44" fillId="7" borderId="30" xfId="0" applyFont="1" applyFill="1" applyBorder="1" applyAlignment="1">
      <alignment horizontal="center" vertical="center" wrapText="1"/>
    </xf>
    <xf numFmtId="0" fontId="44" fillId="7" borderId="38" xfId="0" applyFont="1" applyFill="1" applyBorder="1" applyAlignment="1">
      <alignment horizontal="center" vertical="center" wrapText="1"/>
    </xf>
    <xf numFmtId="0" fontId="40" fillId="7" borderId="30" xfId="0" applyFont="1" applyFill="1" applyBorder="1" applyAlignment="1">
      <alignment horizontal="center" vertical="center" wrapText="1"/>
    </xf>
    <xf numFmtId="0" fontId="40" fillId="7" borderId="38" xfId="0" applyFont="1" applyFill="1" applyBorder="1" applyAlignment="1">
      <alignment horizontal="center" vertical="center" wrapText="1"/>
    </xf>
    <xf numFmtId="0" fontId="40" fillId="7" borderId="4"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42" fillId="0" borderId="4" xfId="0" applyFont="1" applyBorder="1" applyAlignment="1">
      <alignment horizontal="center" vertical="center" wrapText="1"/>
    </xf>
    <xf numFmtId="0" fontId="42" fillId="8" borderId="3" xfId="0" applyFont="1" applyFill="1" applyBorder="1" applyAlignment="1">
      <alignment horizontal="center" vertical="center" wrapText="1"/>
    </xf>
    <xf numFmtId="0" fontId="42" fillId="8" borderId="1"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42" fillId="8" borderId="12" xfId="0" applyFont="1" applyFill="1" applyBorder="1" applyAlignment="1">
      <alignment horizontal="center" vertical="center" wrapText="1"/>
    </xf>
    <xf numFmtId="0" fontId="42" fillId="8" borderId="13" xfId="0" applyFont="1" applyFill="1" applyBorder="1" applyAlignment="1">
      <alignment horizontal="center" vertical="center" wrapText="1"/>
    </xf>
    <xf numFmtId="0" fontId="42" fillId="8" borderId="14" xfId="0" applyFont="1" applyFill="1" applyBorder="1" applyAlignment="1">
      <alignment horizontal="center" vertical="center" wrapText="1"/>
    </xf>
    <xf numFmtId="0" fontId="42" fillId="8" borderId="1" xfId="0" applyFont="1" applyFill="1" applyBorder="1" applyAlignment="1">
      <alignment horizontal="center" wrapText="1"/>
    </xf>
    <xf numFmtId="0" fontId="42" fillId="5" borderId="29" xfId="0" applyFont="1" applyFill="1" applyBorder="1" applyAlignment="1">
      <alignment horizontal="center" vertical="center" wrapText="1"/>
    </xf>
    <xf numFmtId="0" fontId="42" fillId="5" borderId="24" xfId="0" applyFont="1" applyFill="1" applyBorder="1" applyAlignment="1">
      <alignment horizontal="center" vertical="center" wrapText="1"/>
    </xf>
    <xf numFmtId="0" fontId="42" fillId="7" borderId="28" xfId="0" applyFont="1" applyFill="1" applyBorder="1" applyAlignment="1">
      <alignment horizontal="center" vertical="center" wrapText="1"/>
    </xf>
    <xf numFmtId="0" fontId="42" fillId="7" borderId="8" xfId="0" applyFont="1" applyFill="1" applyBorder="1" applyAlignment="1">
      <alignment horizontal="center" vertical="center" wrapText="1"/>
    </xf>
    <xf numFmtId="0" fontId="42" fillId="7" borderId="27" xfId="0" applyFont="1" applyFill="1" applyBorder="1" applyAlignment="1">
      <alignment horizontal="center" vertical="center" wrapText="1"/>
    </xf>
    <xf numFmtId="0" fontId="42" fillId="7" borderId="7" xfId="0" applyFont="1" applyFill="1" applyBorder="1" applyAlignment="1">
      <alignment horizontal="center" vertical="center" wrapText="1"/>
    </xf>
    <xf numFmtId="0" fontId="42" fillId="7" borderId="26" xfId="0" applyFont="1" applyFill="1" applyBorder="1" applyAlignment="1">
      <alignment horizontal="center" vertical="center" wrapText="1"/>
    </xf>
    <xf numFmtId="0" fontId="42" fillId="7" borderId="6" xfId="0" applyFont="1" applyFill="1" applyBorder="1" applyAlignment="1">
      <alignment horizontal="center" vertical="center" wrapText="1"/>
    </xf>
    <xf numFmtId="0" fontId="42" fillId="0" borderId="46" xfId="0" applyFont="1" applyBorder="1" applyAlignment="1">
      <alignment horizontal="center" vertical="center" wrapText="1"/>
    </xf>
    <xf numFmtId="0" fontId="42" fillId="0" borderId="47" xfId="0" applyFont="1" applyBorder="1" applyAlignment="1">
      <alignment horizontal="center" vertical="center" wrapText="1"/>
    </xf>
    <xf numFmtId="0" fontId="44" fillId="8" borderId="4"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2" fillId="8" borderId="4" xfId="0" applyFont="1" applyFill="1" applyBorder="1" applyAlignment="1">
      <alignment horizontal="center" vertical="center" wrapText="1"/>
    </xf>
    <xf numFmtId="0" fontId="37" fillId="8" borderId="1" xfId="0" applyFont="1" applyFill="1" applyBorder="1" applyAlignment="1">
      <alignment horizontal="center" vertical="center" wrapText="1"/>
    </xf>
    <xf numFmtId="0" fontId="37" fillId="8" borderId="23" xfId="0" applyFont="1" applyFill="1" applyBorder="1" applyAlignment="1">
      <alignment horizontal="center" vertical="center" wrapText="1"/>
    </xf>
    <xf numFmtId="0" fontId="36" fillId="6" borderId="30" xfId="0" applyFont="1" applyFill="1" applyBorder="1" applyAlignment="1">
      <alignment horizontal="center" vertical="center" wrapText="1"/>
    </xf>
    <xf numFmtId="0" fontId="35" fillId="0" borderId="4" xfId="0" applyFont="1" applyBorder="1" applyAlignment="1">
      <alignment horizontal="center" vertical="center" wrapText="1"/>
    </xf>
    <xf numFmtId="0" fontId="40" fillId="6" borderId="30" xfId="0" applyFont="1" applyFill="1" applyBorder="1" applyAlignment="1">
      <alignment horizontal="center" vertical="center" textRotation="90" wrapText="1"/>
    </xf>
    <xf numFmtId="0" fontId="40" fillId="6" borderId="4" xfId="0" applyFont="1" applyFill="1" applyBorder="1" applyAlignment="1">
      <alignment horizontal="center" vertical="center" textRotation="90" wrapText="1"/>
    </xf>
    <xf numFmtId="166" fontId="36" fillId="0" borderId="30" xfId="6" applyFont="1" applyFill="1" applyBorder="1" applyAlignment="1">
      <alignment horizontal="center" vertical="center" wrapText="1"/>
    </xf>
    <xf numFmtId="166" fontId="36" fillId="6" borderId="33" xfId="6" applyFont="1" applyFill="1" applyBorder="1" applyAlignment="1">
      <alignment horizontal="center" vertical="center" wrapText="1"/>
    </xf>
    <xf numFmtId="166" fontId="36" fillId="6" borderId="34" xfId="6" applyFont="1" applyFill="1" applyBorder="1" applyAlignment="1">
      <alignment horizontal="center" vertical="center" wrapText="1"/>
    </xf>
    <xf numFmtId="166" fontId="36" fillId="6" borderId="35" xfId="6" applyFont="1" applyFill="1" applyBorder="1" applyAlignment="1">
      <alignment horizontal="center" vertical="center" wrapText="1"/>
    </xf>
    <xf numFmtId="170" fontId="36" fillId="6" borderId="37" xfId="6" applyNumberFormat="1" applyFont="1" applyFill="1" applyBorder="1" applyAlignment="1">
      <alignment horizontal="center" vertical="center" wrapText="1"/>
    </xf>
    <xf numFmtId="170" fontId="36" fillId="6" borderId="4" xfId="6" applyNumberFormat="1" applyFont="1" applyFill="1" applyBorder="1" applyAlignment="1">
      <alignment horizontal="center" vertical="center" wrapText="1"/>
    </xf>
    <xf numFmtId="170" fontId="36" fillId="6" borderId="38" xfId="6" applyNumberFormat="1" applyFont="1" applyFill="1" applyBorder="1" applyAlignment="1">
      <alignment horizontal="center" vertical="center" wrapText="1"/>
    </xf>
    <xf numFmtId="166" fontId="36" fillId="0" borderId="3" xfId="6" applyFont="1" applyFill="1" applyBorder="1" applyAlignment="1">
      <alignment horizontal="center" vertical="center" wrapText="1"/>
    </xf>
    <xf numFmtId="0" fontId="36" fillId="0" borderId="30" xfId="5" applyNumberFormat="1" applyFont="1" applyFill="1" applyBorder="1" applyAlignment="1">
      <alignment horizontal="center" vertical="center" wrapText="1"/>
    </xf>
    <xf numFmtId="165" fontId="36" fillId="0" borderId="3" xfId="7" applyFont="1" applyFill="1" applyBorder="1" applyAlignment="1">
      <alignment horizontal="center" vertical="center" wrapText="1"/>
    </xf>
    <xf numFmtId="1" fontId="37" fillId="0" borderId="37" xfId="8" applyNumberFormat="1" applyFont="1" applyFill="1" applyBorder="1" applyAlignment="1">
      <alignment horizontal="center" vertical="center" wrapText="1"/>
    </xf>
    <xf numFmtId="1" fontId="37" fillId="0" borderId="4" xfId="8" applyNumberFormat="1" applyFont="1" applyFill="1" applyBorder="1" applyAlignment="1">
      <alignment horizontal="center" vertical="center" wrapText="1"/>
    </xf>
    <xf numFmtId="1" fontId="37" fillId="0" borderId="38" xfId="8" applyNumberFormat="1" applyFont="1" applyFill="1" applyBorder="1" applyAlignment="1">
      <alignment horizontal="center" vertical="center" wrapText="1"/>
    </xf>
    <xf numFmtId="0" fontId="36" fillId="0" borderId="3" xfId="5" applyNumberFormat="1" applyFont="1" applyFill="1" applyBorder="1" applyAlignment="1">
      <alignment horizontal="center" vertical="center" wrapText="1"/>
    </xf>
    <xf numFmtId="165" fontId="36" fillId="0" borderId="30" xfId="7" applyFont="1" applyFill="1" applyBorder="1" applyAlignment="1">
      <alignment horizontal="center" vertical="center" wrapText="1"/>
    </xf>
    <xf numFmtId="0" fontId="36" fillId="0" borderId="33"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166" fontId="36" fillId="6" borderId="3" xfId="6" applyFont="1" applyFill="1" applyBorder="1" applyAlignment="1">
      <alignment horizontal="center" vertical="center" wrapText="1"/>
    </xf>
    <xf numFmtId="10" fontId="37" fillId="0" borderId="30" xfId="8" applyNumberFormat="1" applyFont="1" applyFill="1" applyBorder="1" applyAlignment="1">
      <alignment horizontal="center" vertical="center" wrapText="1"/>
    </xf>
    <xf numFmtId="10" fontId="37" fillId="0" borderId="4" xfId="8" applyNumberFormat="1" applyFont="1" applyFill="1" applyBorder="1" applyAlignment="1">
      <alignment horizontal="center" vertical="center" wrapText="1"/>
    </xf>
    <xf numFmtId="10" fontId="37" fillId="0" borderId="3" xfId="8" applyNumberFormat="1" applyFont="1" applyFill="1" applyBorder="1" applyAlignment="1">
      <alignment horizontal="center" vertical="center" wrapText="1"/>
    </xf>
    <xf numFmtId="168" fontId="37" fillId="0" borderId="30" xfId="5" applyNumberFormat="1" applyFont="1" applyFill="1" applyBorder="1" applyAlignment="1">
      <alignment horizontal="center" vertical="center" wrapText="1"/>
    </xf>
    <xf numFmtId="168" fontId="37" fillId="0" borderId="4" xfId="5" applyNumberFormat="1" applyFont="1" applyFill="1" applyBorder="1" applyAlignment="1">
      <alignment horizontal="center" vertical="center" wrapText="1"/>
    </xf>
    <xf numFmtId="168" fontId="37" fillId="0" borderId="3" xfId="5" applyNumberFormat="1" applyFont="1" applyFill="1" applyBorder="1" applyAlignment="1">
      <alignment horizontal="center" vertical="center" wrapText="1"/>
    </xf>
    <xf numFmtId="170" fontId="36" fillId="0" borderId="37" xfId="6" applyNumberFormat="1" applyFont="1" applyFill="1" applyBorder="1" applyAlignment="1">
      <alignment horizontal="center" vertical="center" wrapText="1"/>
    </xf>
    <xf numFmtId="170" fontId="36" fillId="0" borderId="4" xfId="6" applyNumberFormat="1" applyFont="1" applyFill="1" applyBorder="1" applyAlignment="1">
      <alignment horizontal="center" vertical="center" wrapText="1"/>
    </xf>
    <xf numFmtId="170" fontId="36" fillId="0" borderId="38" xfId="6" applyNumberFormat="1" applyFont="1" applyFill="1" applyBorder="1" applyAlignment="1">
      <alignment horizontal="center" vertical="center" wrapText="1"/>
    </xf>
    <xf numFmtId="0" fontId="36" fillId="6" borderId="33" xfId="0" applyFont="1" applyFill="1" applyBorder="1" applyAlignment="1">
      <alignment horizontal="center" vertical="center" wrapText="1"/>
    </xf>
    <xf numFmtId="0" fontId="36" fillId="6" borderId="34" xfId="0" applyFont="1" applyFill="1" applyBorder="1" applyAlignment="1">
      <alignment horizontal="center" vertical="center" wrapText="1"/>
    </xf>
    <xf numFmtId="0" fontId="36" fillId="6" borderId="35" xfId="0" applyFont="1" applyFill="1" applyBorder="1" applyAlignment="1">
      <alignment horizontal="center" vertical="center" wrapText="1"/>
    </xf>
    <xf numFmtId="0" fontId="36" fillId="6" borderId="37" xfId="0" applyFont="1" applyFill="1" applyBorder="1" applyAlignment="1">
      <alignment horizontal="center" vertical="center" wrapText="1"/>
    </xf>
    <xf numFmtId="0" fontId="36" fillId="6" borderId="38" xfId="0" applyFont="1" applyFill="1" applyBorder="1" applyAlignment="1">
      <alignment horizontal="center" vertical="center" wrapText="1"/>
    </xf>
    <xf numFmtId="0" fontId="35" fillId="6" borderId="37" xfId="0" applyFont="1" applyFill="1" applyBorder="1" applyAlignment="1">
      <alignment horizontal="center" vertical="center" wrapText="1"/>
    </xf>
    <xf numFmtId="0" fontId="35" fillId="6" borderId="38" xfId="0" applyFont="1" applyFill="1" applyBorder="1" applyAlignment="1">
      <alignment horizontal="center" vertical="center" wrapText="1"/>
    </xf>
    <xf numFmtId="0" fontId="36" fillId="6" borderId="33" xfId="6" applyNumberFormat="1" applyFont="1" applyFill="1" applyBorder="1" applyAlignment="1">
      <alignment horizontal="center" vertical="center" wrapText="1"/>
    </xf>
    <xf numFmtId="0" fontId="36" fillId="6" borderId="34" xfId="6" applyNumberFormat="1" applyFont="1" applyFill="1" applyBorder="1" applyAlignment="1">
      <alignment horizontal="center" vertical="center" wrapText="1"/>
    </xf>
    <xf numFmtId="0" fontId="36" fillId="6" borderId="35" xfId="6" applyNumberFormat="1" applyFont="1" applyFill="1" applyBorder="1" applyAlignment="1">
      <alignment horizontal="center" vertical="center" wrapText="1"/>
    </xf>
    <xf numFmtId="0" fontId="36" fillId="6" borderId="37" xfId="6" applyNumberFormat="1" applyFont="1" applyFill="1" applyBorder="1" applyAlignment="1">
      <alignment horizontal="center" vertical="center" wrapText="1"/>
    </xf>
    <xf numFmtId="0" fontId="36" fillId="6" borderId="4" xfId="6" applyNumberFormat="1" applyFont="1" applyFill="1" applyBorder="1" applyAlignment="1">
      <alignment horizontal="center" vertical="center" wrapText="1"/>
    </xf>
    <xf numFmtId="0" fontId="36" fillId="6" borderId="38" xfId="6" applyNumberFormat="1" applyFont="1" applyFill="1" applyBorder="1" applyAlignment="1">
      <alignment horizontal="center" vertical="center" wrapText="1"/>
    </xf>
    <xf numFmtId="1" fontId="36" fillId="6" borderId="37" xfId="0" applyNumberFormat="1" applyFont="1" applyFill="1" applyBorder="1" applyAlignment="1">
      <alignment horizontal="center" vertical="center" wrapText="1"/>
    </xf>
    <xf numFmtId="1" fontId="36" fillId="6" borderId="4" xfId="0" applyNumberFormat="1" applyFont="1" applyFill="1" applyBorder="1" applyAlignment="1">
      <alignment horizontal="center" vertical="center" wrapText="1"/>
    </xf>
    <xf numFmtId="1" fontId="36" fillId="6" borderId="38" xfId="0" applyNumberFormat="1" applyFont="1" applyFill="1" applyBorder="1" applyAlignment="1">
      <alignment horizontal="center" vertical="center" wrapText="1"/>
    </xf>
    <xf numFmtId="166" fontId="36" fillId="6" borderId="50" xfId="6" applyFont="1" applyFill="1" applyBorder="1" applyAlignment="1">
      <alignment horizontal="center" vertical="center" wrapText="1"/>
    </xf>
    <xf numFmtId="166" fontId="36" fillId="6" borderId="41" xfId="6" applyFont="1" applyFill="1" applyBorder="1" applyAlignment="1">
      <alignment horizontal="center" vertical="center" wrapText="1"/>
    </xf>
    <xf numFmtId="166" fontId="36" fillId="6" borderId="51" xfId="6" applyFont="1" applyFill="1" applyBorder="1" applyAlignment="1">
      <alignment horizontal="center" vertical="center" wrapText="1"/>
    </xf>
    <xf numFmtId="166" fontId="43" fillId="0" borderId="3" xfId="6" applyFont="1" applyBorder="1" applyAlignment="1">
      <alignment horizontal="center" vertical="center"/>
    </xf>
    <xf numFmtId="166" fontId="43" fillId="0" borderId="30" xfId="6" applyFont="1" applyBorder="1" applyAlignment="1">
      <alignment horizontal="center" vertical="center"/>
    </xf>
    <xf numFmtId="0" fontId="47" fillId="6" borderId="4" xfId="6" applyNumberFormat="1" applyFont="1" applyFill="1" applyBorder="1" applyAlignment="1">
      <alignment horizontal="center" vertical="center" wrapText="1"/>
    </xf>
    <xf numFmtId="0" fontId="47" fillId="6" borderId="38" xfId="6" applyNumberFormat="1" applyFont="1" applyFill="1" applyBorder="1" applyAlignment="1">
      <alignment horizontal="center" vertical="center" wrapText="1"/>
    </xf>
    <xf numFmtId="1" fontId="37" fillId="0" borderId="30" xfId="8" applyNumberFormat="1" applyFont="1" applyFill="1" applyBorder="1" applyAlignment="1">
      <alignment horizontal="center" vertical="center" wrapText="1"/>
    </xf>
    <xf numFmtId="165" fontId="36" fillId="6" borderId="4" xfId="7" applyFont="1" applyFill="1" applyBorder="1" applyAlignment="1">
      <alignment horizontal="center" vertical="center" wrapText="1"/>
    </xf>
    <xf numFmtId="165" fontId="36" fillId="6" borderId="38" xfId="7" applyFont="1" applyFill="1" applyBorder="1" applyAlignment="1">
      <alignment horizontal="center" vertical="center" wrapText="1"/>
    </xf>
    <xf numFmtId="165" fontId="36" fillId="6" borderId="37" xfId="7" applyFont="1" applyFill="1" applyBorder="1" applyAlignment="1">
      <alignment horizontal="center" vertical="center" wrapText="1"/>
    </xf>
    <xf numFmtId="170" fontId="36" fillId="6" borderId="3" xfId="6" applyNumberFormat="1" applyFont="1" applyFill="1" applyBorder="1" applyAlignment="1">
      <alignment horizontal="center" vertical="center" wrapText="1"/>
    </xf>
    <xf numFmtId="170" fontId="36" fillId="0" borderId="30" xfId="6" applyNumberFormat="1" applyFont="1" applyFill="1" applyBorder="1" applyAlignment="1">
      <alignment vertical="center" wrapText="1"/>
    </xf>
    <xf numFmtId="170" fontId="36" fillId="0" borderId="4" xfId="6" applyNumberFormat="1" applyFont="1" applyFill="1" applyBorder="1" applyAlignment="1">
      <alignment vertical="center" wrapText="1"/>
    </xf>
    <xf numFmtId="170" fontId="36" fillId="0" borderId="38" xfId="6" applyNumberFormat="1" applyFont="1" applyFill="1" applyBorder="1" applyAlignment="1">
      <alignment vertical="center" wrapText="1"/>
    </xf>
    <xf numFmtId="170" fontId="36" fillId="0" borderId="37" xfId="0" applyNumberFormat="1" applyFont="1" applyBorder="1" applyAlignment="1">
      <alignment horizontal="center" vertical="center" wrapText="1"/>
    </xf>
    <xf numFmtId="170" fontId="36" fillId="0" borderId="4" xfId="0" applyNumberFormat="1" applyFont="1" applyBorder="1" applyAlignment="1">
      <alignment horizontal="center" vertical="center" wrapText="1"/>
    </xf>
    <xf numFmtId="170" fontId="36" fillId="0" borderId="38" xfId="0" applyNumberFormat="1" applyFont="1" applyBorder="1" applyAlignment="1">
      <alignment horizontal="center" vertical="center" wrapText="1"/>
    </xf>
    <xf numFmtId="0" fontId="56" fillId="0" borderId="37"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38" xfId="0" applyFont="1" applyBorder="1" applyAlignment="1">
      <alignment horizontal="center" vertical="center" wrapText="1"/>
    </xf>
    <xf numFmtId="14" fontId="36" fillId="0" borderId="37" xfId="8" applyNumberFormat="1" applyFont="1" applyFill="1" applyBorder="1" applyAlignment="1">
      <alignment horizontal="center" vertical="center" wrapText="1"/>
    </xf>
    <xf numFmtId="14" fontId="36" fillId="0" borderId="4" xfId="8" applyNumberFormat="1" applyFont="1" applyFill="1" applyBorder="1" applyAlignment="1">
      <alignment horizontal="center" vertical="center" wrapText="1"/>
    </xf>
    <xf numFmtId="14" fontId="36" fillId="0" borderId="38" xfId="8" applyNumberFormat="1" applyFont="1" applyFill="1" applyBorder="1" applyAlignment="1">
      <alignment horizontal="center" vertical="center" wrapText="1"/>
    </xf>
    <xf numFmtId="14" fontId="36" fillId="6" borderId="50" xfId="8" applyNumberFormat="1" applyFont="1" applyFill="1" applyBorder="1" applyAlignment="1">
      <alignment horizontal="center" vertical="center" wrapText="1"/>
    </xf>
    <xf numFmtId="14" fontId="36" fillId="6" borderId="42" xfId="8" applyNumberFormat="1" applyFont="1" applyFill="1" applyBorder="1" applyAlignment="1">
      <alignment horizontal="center" vertical="center" wrapText="1"/>
    </xf>
    <xf numFmtId="49" fontId="36" fillId="0" borderId="37"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49" fontId="36" fillId="0" borderId="38" xfId="0" applyNumberFormat="1" applyFont="1" applyBorder="1" applyAlignment="1">
      <alignment horizontal="center" vertical="center" wrapText="1"/>
    </xf>
    <xf numFmtId="17" fontId="36" fillId="0" borderId="37" xfId="8" applyNumberFormat="1" applyFont="1" applyFill="1" applyBorder="1" applyAlignment="1">
      <alignment horizontal="center" vertical="center" wrapText="1"/>
    </xf>
    <xf numFmtId="6" fontId="35" fillId="6" borderId="37" xfId="0" applyNumberFormat="1" applyFont="1" applyFill="1" applyBorder="1" applyAlignment="1">
      <alignment horizontal="center" vertical="center" wrapText="1"/>
    </xf>
    <xf numFmtId="6" fontId="35" fillId="6" borderId="4" xfId="0" applyNumberFormat="1" applyFont="1" applyFill="1" applyBorder="1" applyAlignment="1">
      <alignment horizontal="center" vertical="center" wrapText="1"/>
    </xf>
    <xf numFmtId="6" fontId="35" fillId="6" borderId="38" xfId="0" applyNumberFormat="1" applyFont="1" applyFill="1" applyBorder="1" applyAlignment="1">
      <alignment horizontal="center" vertical="center" wrapText="1"/>
    </xf>
    <xf numFmtId="6" fontId="35" fillId="6" borderId="50" xfId="0" applyNumberFormat="1" applyFont="1" applyFill="1" applyBorder="1" applyAlignment="1">
      <alignment horizontal="center" vertical="center" wrapText="1"/>
    </xf>
    <xf numFmtId="6" fontId="35" fillId="6" borderId="41" xfId="0" applyNumberFormat="1" applyFont="1" applyFill="1" applyBorder="1" applyAlignment="1">
      <alignment horizontal="center" vertical="center" wrapText="1"/>
    </xf>
    <xf numFmtId="6" fontId="35" fillId="6" borderId="51" xfId="0" applyNumberFormat="1" applyFont="1" applyFill="1" applyBorder="1" applyAlignment="1">
      <alignment horizontal="center" vertical="center" wrapText="1"/>
    </xf>
    <xf numFmtId="6" fontId="37" fillId="0" borderId="37" xfId="0" applyNumberFormat="1" applyFont="1" applyBorder="1" applyAlignment="1">
      <alignment horizontal="center" vertical="center" wrapText="1"/>
    </xf>
    <xf numFmtId="6" fontId="37" fillId="0" borderId="4" xfId="0" applyNumberFormat="1" applyFont="1" applyBorder="1" applyAlignment="1">
      <alignment horizontal="center" vertical="center" wrapText="1"/>
    </xf>
    <xf numFmtId="6" fontId="37" fillId="0" borderId="38" xfId="0" applyNumberFormat="1" applyFont="1" applyBorder="1" applyAlignment="1">
      <alignment horizontal="center" vertical="center" wrapText="1"/>
    </xf>
    <xf numFmtId="0" fontId="14" fillId="4" borderId="18" xfId="4" applyFont="1" applyFill="1" applyBorder="1" applyAlignment="1">
      <alignment horizontal="center" vertical="center"/>
    </xf>
    <xf numFmtId="0" fontId="14" fillId="4" borderId="19" xfId="4" applyFont="1" applyFill="1" applyBorder="1" applyAlignment="1">
      <alignment horizontal="center" vertical="center"/>
    </xf>
    <xf numFmtId="0" fontId="14" fillId="4" borderId="15" xfId="4" applyFont="1" applyFill="1" applyBorder="1" applyAlignment="1">
      <alignment horizontal="center" vertical="center"/>
    </xf>
    <xf numFmtId="0" fontId="12" fillId="4" borderId="1" xfId="4" applyFont="1" applyFill="1" applyBorder="1" applyAlignment="1">
      <alignment horizontal="center" vertical="center"/>
    </xf>
    <xf numFmtId="0" fontId="13" fillId="0" borderId="12" xfId="4" applyFont="1" applyBorder="1" applyAlignment="1">
      <alignment horizontal="center" vertical="center" wrapText="1"/>
    </xf>
    <xf numFmtId="0" fontId="13" fillId="0" borderId="13" xfId="4" applyFont="1" applyBorder="1" applyAlignment="1">
      <alignment horizontal="center" vertical="center" wrapText="1"/>
    </xf>
    <xf numFmtId="0" fontId="13" fillId="0" borderId="14" xfId="4" applyFont="1" applyBorder="1" applyAlignment="1">
      <alignment horizontal="center" vertical="center" wrapText="1"/>
    </xf>
    <xf numFmtId="0" fontId="13" fillId="0" borderId="12" xfId="4" applyFont="1" applyBorder="1" applyAlignment="1">
      <alignment horizontal="center"/>
    </xf>
    <xf numFmtId="0" fontId="13" fillId="0" borderId="13" xfId="4" applyFont="1" applyBorder="1" applyAlignment="1">
      <alignment horizontal="center"/>
    </xf>
    <xf numFmtId="0" fontId="13" fillId="0" borderId="14" xfId="4" applyFont="1" applyBorder="1" applyAlignment="1">
      <alignment horizontal="center"/>
    </xf>
    <xf numFmtId="0" fontId="13" fillId="0" borderId="1" xfId="4" applyFont="1" applyBorder="1" applyAlignment="1">
      <alignment horizontal="center" vertical="center"/>
    </xf>
    <xf numFmtId="0" fontId="13" fillId="0" borderId="23" xfId="4" applyFont="1" applyBorder="1" applyAlignment="1">
      <alignment horizontal="center"/>
    </xf>
    <xf numFmtId="0" fontId="13" fillId="0" borderId="0" xfId="4" applyFont="1" applyAlignment="1">
      <alignment horizontal="center"/>
    </xf>
    <xf numFmtId="0" fontId="12" fillId="4" borderId="19" xfId="4" applyFont="1" applyFill="1" applyBorder="1" applyAlignment="1">
      <alignment horizontal="center" vertical="center"/>
    </xf>
    <xf numFmtId="0" fontId="13" fillId="0" borderId="1" xfId="4" applyFont="1" applyBorder="1" applyAlignment="1">
      <alignment horizontal="center" vertical="center" wrapText="1"/>
    </xf>
    <xf numFmtId="0" fontId="41" fillId="0" borderId="31" xfId="0" applyFont="1" applyBorder="1" applyAlignment="1">
      <alignment horizontal="center"/>
    </xf>
    <xf numFmtId="0" fontId="41" fillId="0" borderId="9" xfId="0" applyFont="1" applyBorder="1" applyAlignment="1">
      <alignment horizontal="center"/>
    </xf>
    <xf numFmtId="0" fontId="41" fillId="0" borderId="5" xfId="0" applyFont="1" applyBorder="1" applyAlignment="1">
      <alignment horizontal="center"/>
    </xf>
    <xf numFmtId="0" fontId="42" fillId="0" borderId="30" xfId="0" applyFont="1" applyBorder="1" applyAlignment="1">
      <alignment horizontal="center" vertical="center" wrapText="1"/>
    </xf>
    <xf numFmtId="0" fontId="37" fillId="0" borderId="38" xfId="0" applyFont="1" applyBorder="1" applyAlignment="1">
      <alignment horizontal="center" vertical="center"/>
    </xf>
    <xf numFmtId="0" fontId="36" fillId="0" borderId="37" xfId="7" applyNumberFormat="1" applyFont="1" applyFill="1" applyBorder="1" applyAlignment="1">
      <alignment horizontal="center" vertical="center" wrapText="1"/>
    </xf>
    <xf numFmtId="0" fontId="36" fillId="0" borderId="4" xfId="7" applyNumberFormat="1" applyFont="1" applyFill="1" applyBorder="1" applyAlignment="1">
      <alignment horizontal="center" vertical="center" wrapText="1"/>
    </xf>
    <xf numFmtId="0" fontId="36" fillId="0" borderId="38" xfId="7" applyNumberFormat="1" applyFont="1" applyFill="1" applyBorder="1" applyAlignment="1">
      <alignment horizontal="center" vertical="center" wrapText="1"/>
    </xf>
    <xf numFmtId="0" fontId="35" fillId="0" borderId="37" xfId="0" applyFont="1" applyBorder="1" applyAlignment="1">
      <alignment horizontal="center" vertical="center" wrapText="1"/>
    </xf>
    <xf numFmtId="0" fontId="35" fillId="0" borderId="38" xfId="0" applyFont="1" applyBorder="1" applyAlignment="1">
      <alignment horizontal="center" vertical="center" wrapText="1"/>
    </xf>
    <xf numFmtId="1" fontId="36" fillId="0" borderId="33" xfId="0" applyNumberFormat="1" applyFont="1" applyBorder="1" applyAlignment="1">
      <alignment horizontal="center" vertical="center" wrapText="1"/>
    </xf>
    <xf numFmtId="1" fontId="36" fillId="0" borderId="35" xfId="0" applyNumberFormat="1" applyFont="1" applyBorder="1" applyAlignment="1">
      <alignment horizontal="center" vertical="center" wrapText="1"/>
    </xf>
    <xf numFmtId="166" fontId="37" fillId="6" borderId="12" xfId="6" applyFont="1" applyFill="1" applyBorder="1" applyAlignment="1">
      <alignment horizontal="center" vertical="center" wrapText="1"/>
    </xf>
    <xf numFmtId="166" fontId="37" fillId="6" borderId="13" xfId="6" applyFont="1" applyFill="1" applyBorder="1" applyAlignment="1">
      <alignment horizontal="center" vertical="center" wrapText="1"/>
    </xf>
    <xf numFmtId="166" fontId="37" fillId="6" borderId="60" xfId="6" applyFont="1" applyFill="1" applyBorder="1" applyAlignment="1">
      <alignment horizontal="center" vertical="center" wrapText="1"/>
    </xf>
    <xf numFmtId="0" fontId="37" fillId="0" borderId="61" xfId="0" applyFont="1" applyBorder="1" applyAlignment="1">
      <alignment horizontal="center" vertical="center" wrapText="1"/>
    </xf>
    <xf numFmtId="0" fontId="37" fillId="0" borderId="39" xfId="0" applyFont="1" applyBorder="1" applyAlignment="1">
      <alignment horizontal="center" vertical="center" wrapText="1"/>
    </xf>
    <xf numFmtId="167" fontId="37" fillId="0" borderId="21" xfId="0" applyNumberFormat="1" applyFont="1" applyBorder="1" applyAlignment="1">
      <alignment horizontal="center" vertical="center" wrapText="1"/>
    </xf>
    <xf numFmtId="167" fontId="37" fillId="0" borderId="42" xfId="0" applyNumberFormat="1" applyFont="1" applyBorder="1" applyAlignment="1">
      <alignment horizontal="center" vertical="center" wrapText="1"/>
    </xf>
    <xf numFmtId="0" fontId="34" fillId="0" borderId="30" xfId="8" applyNumberFormat="1" applyFont="1" applyFill="1" applyBorder="1" applyAlignment="1">
      <alignment horizontal="center" vertical="center"/>
    </xf>
    <xf numFmtId="0" fontId="34" fillId="0" borderId="4" xfId="8" applyNumberFormat="1" applyFont="1" applyFill="1" applyBorder="1" applyAlignment="1">
      <alignment horizontal="center" vertical="center"/>
    </xf>
    <xf numFmtId="0" fontId="34" fillId="0" borderId="3" xfId="8" applyNumberFormat="1" applyFont="1" applyFill="1" applyBorder="1" applyAlignment="1">
      <alignment horizontal="center" vertical="center"/>
    </xf>
    <xf numFmtId="9" fontId="34" fillId="0" borderId="30" xfId="8" applyFont="1" applyFill="1" applyBorder="1" applyAlignment="1">
      <alignment horizontal="center" vertical="center" wrapText="1"/>
    </xf>
    <xf numFmtId="9" fontId="34" fillId="0" borderId="4" xfId="8" applyFont="1" applyFill="1" applyBorder="1" applyAlignment="1">
      <alignment horizontal="center" vertical="center" wrapText="1"/>
    </xf>
    <xf numFmtId="9" fontId="34" fillId="0" borderId="3" xfId="8" applyFont="1" applyFill="1" applyBorder="1" applyAlignment="1">
      <alignment horizontal="center" vertical="center" wrapText="1"/>
    </xf>
    <xf numFmtId="0" fontId="34" fillId="0" borderId="30" xfId="8" applyNumberFormat="1" applyFont="1" applyFill="1" applyBorder="1" applyAlignment="1">
      <alignment horizontal="center" vertical="center" wrapText="1"/>
    </xf>
    <xf numFmtId="0" fontId="34" fillId="0" borderId="4" xfId="8" applyNumberFormat="1" applyFont="1" applyFill="1" applyBorder="1" applyAlignment="1">
      <alignment horizontal="center" vertical="center" wrapText="1"/>
    </xf>
    <xf numFmtId="0" fontId="34" fillId="0" borderId="3" xfId="8" applyNumberFormat="1" applyFont="1" applyFill="1" applyBorder="1" applyAlignment="1">
      <alignment horizontal="center" vertical="center" wrapText="1"/>
    </xf>
    <xf numFmtId="0" fontId="41" fillId="0" borderId="21" xfId="0" applyFont="1" applyBorder="1" applyAlignment="1">
      <alignment horizontal="center"/>
    </xf>
    <xf numFmtId="0" fontId="41" fillId="0" borderId="41" xfId="0" applyFont="1" applyBorder="1" applyAlignment="1">
      <alignment horizontal="center"/>
    </xf>
    <xf numFmtId="0" fontId="41" fillId="0" borderId="42" xfId="0" applyFont="1" applyBorder="1" applyAlignment="1">
      <alignment horizontal="center"/>
    </xf>
    <xf numFmtId="0" fontId="45" fillId="0" borderId="30" xfId="0" applyFont="1" applyBorder="1" applyAlignment="1">
      <alignment horizontal="center" vertical="center" textRotation="90" wrapText="1"/>
    </xf>
    <xf numFmtId="0" fontId="45" fillId="0" borderId="4" xfId="0" applyFont="1" applyBorder="1" applyAlignment="1">
      <alignment horizontal="center" vertical="center" textRotation="90" wrapText="1"/>
    </xf>
    <xf numFmtId="0" fontId="45" fillId="0" borderId="3" xfId="0" applyFont="1" applyBorder="1" applyAlignment="1">
      <alignment horizontal="center" vertical="center" textRotation="90" wrapText="1"/>
    </xf>
    <xf numFmtId="0" fontId="47" fillId="0" borderId="30"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3" xfId="0" applyFont="1" applyBorder="1" applyAlignment="1">
      <alignment horizontal="center" vertical="center" wrapText="1"/>
    </xf>
    <xf numFmtId="167" fontId="37" fillId="0" borderId="30" xfId="0" applyNumberFormat="1" applyFont="1" applyBorder="1" applyAlignment="1">
      <alignment horizontal="center" vertical="center" textRotation="90"/>
    </xf>
    <xf numFmtId="167" fontId="37" fillId="0" borderId="4" xfId="0" applyNumberFormat="1" applyFont="1" applyBorder="1" applyAlignment="1">
      <alignment horizontal="center" vertical="center" textRotation="90"/>
    </xf>
    <xf numFmtId="167" fontId="37" fillId="0" borderId="3" xfId="0" applyNumberFormat="1" applyFont="1" applyBorder="1" applyAlignment="1">
      <alignment horizontal="center" vertical="center" textRotation="90"/>
    </xf>
    <xf numFmtId="166" fontId="36" fillId="6" borderId="37" xfId="6" applyFont="1" applyFill="1" applyBorder="1" applyAlignment="1">
      <alignment horizontal="center" vertical="center"/>
    </xf>
    <xf numFmtId="166" fontId="36" fillId="6" borderId="4" xfId="6" applyFont="1" applyFill="1" applyBorder="1" applyAlignment="1">
      <alignment horizontal="center" vertical="center"/>
    </xf>
    <xf numFmtId="166" fontId="36" fillId="6" borderId="38" xfId="6" applyFont="1" applyFill="1" applyBorder="1" applyAlignment="1">
      <alignment horizontal="center" vertical="center"/>
    </xf>
    <xf numFmtId="0" fontId="45" fillId="0" borderId="44" xfId="0" applyFont="1" applyBorder="1" applyAlignment="1">
      <alignment horizontal="center" vertical="center" textRotation="90" wrapText="1"/>
    </xf>
    <xf numFmtId="0" fontId="45" fillId="0" borderId="32" xfId="0" applyFont="1" applyBorder="1" applyAlignment="1">
      <alignment horizontal="center" vertical="center" textRotation="90" wrapText="1"/>
    </xf>
    <xf numFmtId="168" fontId="34" fillId="0" borderId="30" xfId="5" applyNumberFormat="1" applyFont="1" applyFill="1" applyBorder="1" applyAlignment="1">
      <alignment horizontal="center" vertical="center" wrapText="1"/>
    </xf>
    <xf numFmtId="168" fontId="34" fillId="0" borderId="4" xfId="5" applyNumberFormat="1" applyFont="1" applyFill="1" applyBorder="1" applyAlignment="1">
      <alignment horizontal="center" vertical="center" wrapText="1"/>
    </xf>
    <xf numFmtId="168" fontId="34" fillId="0" borderId="3" xfId="5" applyNumberFormat="1" applyFont="1" applyFill="1" applyBorder="1" applyAlignment="1">
      <alignment horizontal="center" vertical="center" wrapText="1"/>
    </xf>
    <xf numFmtId="0" fontId="41" fillId="0" borderId="37"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38" xfId="0" applyFont="1" applyBorder="1" applyAlignment="1">
      <alignment horizontal="center" vertical="center" wrapText="1"/>
    </xf>
    <xf numFmtId="0" fontId="47" fillId="6" borderId="37" xfId="6" applyNumberFormat="1" applyFont="1" applyFill="1" applyBorder="1" applyAlignment="1">
      <alignment horizontal="center" vertical="center" wrapText="1"/>
    </xf>
    <xf numFmtId="0" fontId="47" fillId="6" borderId="3" xfId="6" applyNumberFormat="1" applyFont="1" applyFill="1" applyBorder="1" applyAlignment="1">
      <alignment horizontal="center" vertical="center" wrapText="1"/>
    </xf>
    <xf numFmtId="0" fontId="46" fillId="0" borderId="30" xfId="0" applyFont="1" applyBorder="1" applyAlignment="1">
      <alignment horizontal="center" vertical="center" textRotation="90" wrapText="1"/>
    </xf>
    <xf numFmtId="0" fontId="46" fillId="0" borderId="4" xfId="0" applyFont="1" applyBorder="1" applyAlignment="1">
      <alignment horizontal="center" vertical="center" textRotation="90" wrapText="1"/>
    </xf>
    <xf numFmtId="0" fontId="46" fillId="0" borderId="3" xfId="0" applyFont="1" applyBorder="1" applyAlignment="1">
      <alignment horizontal="center" vertical="center" textRotation="90" wrapText="1"/>
    </xf>
    <xf numFmtId="6" fontId="37" fillId="0" borderId="37" xfId="0" applyNumberFormat="1" applyFont="1" applyBorder="1" applyAlignment="1">
      <alignment horizontal="center" vertical="center"/>
    </xf>
    <xf numFmtId="6" fontId="37" fillId="0" borderId="4" xfId="0" applyNumberFormat="1" applyFont="1" applyBorder="1" applyAlignment="1">
      <alignment horizontal="center" vertical="center"/>
    </xf>
    <xf numFmtId="6" fontId="37" fillId="0" borderId="38" xfId="0" applyNumberFormat="1" applyFont="1" applyBorder="1" applyAlignment="1">
      <alignment horizontal="center" vertical="center"/>
    </xf>
    <xf numFmtId="6" fontId="36" fillId="6" borderId="37" xfId="0" applyNumberFormat="1" applyFont="1" applyFill="1" applyBorder="1" applyAlignment="1">
      <alignment horizontal="center" vertical="center" wrapText="1"/>
    </xf>
    <xf numFmtId="6" fontId="36" fillId="6" borderId="3" xfId="0" applyNumberFormat="1" applyFont="1" applyFill="1" applyBorder="1" applyAlignment="1">
      <alignment horizontal="center" vertical="center" wrapText="1"/>
    </xf>
    <xf numFmtId="14" fontId="36" fillId="6" borderId="41" xfId="8" applyNumberFormat="1" applyFont="1" applyFill="1" applyBorder="1" applyAlignment="1">
      <alignment horizontal="center" vertical="center" wrapText="1"/>
    </xf>
    <xf numFmtId="14" fontId="36" fillId="6" borderId="51" xfId="8" applyNumberFormat="1" applyFont="1" applyFill="1" applyBorder="1" applyAlignment="1">
      <alignment horizontal="center" vertical="center" wrapText="1"/>
    </xf>
    <xf numFmtId="0" fontId="35" fillId="6" borderId="37" xfId="0" applyFont="1" applyFill="1" applyBorder="1" applyAlignment="1">
      <alignment horizontal="center" vertical="center"/>
    </xf>
    <xf numFmtId="0" fontId="35" fillId="6" borderId="4" xfId="0" applyFont="1" applyFill="1" applyBorder="1" applyAlignment="1">
      <alignment horizontal="center" vertical="center"/>
    </xf>
    <xf numFmtId="0" fontId="35" fillId="6" borderId="38" xfId="0" applyFont="1" applyFill="1" applyBorder="1" applyAlignment="1">
      <alignment horizontal="center" vertical="center"/>
    </xf>
    <xf numFmtId="0" fontId="36" fillId="6" borderId="2" xfId="0" applyFont="1" applyFill="1" applyBorder="1" applyAlignment="1">
      <alignment horizontal="left" vertical="center" wrapText="1"/>
    </xf>
    <xf numFmtId="0" fontId="36" fillId="6" borderId="36" xfId="0" applyFont="1" applyFill="1" applyBorder="1" applyAlignment="1">
      <alignment horizontal="left" vertical="center" wrapText="1"/>
    </xf>
    <xf numFmtId="173" fontId="37" fillId="6" borderId="33" xfId="0" applyNumberFormat="1" applyFont="1" applyFill="1" applyBorder="1" applyAlignment="1">
      <alignment horizontal="left" vertical="top" wrapText="1"/>
    </xf>
    <xf numFmtId="173" fontId="37" fillId="6" borderId="34" xfId="0" applyNumberFormat="1" applyFont="1" applyFill="1" applyBorder="1" applyAlignment="1">
      <alignment horizontal="left" vertical="top" wrapText="1"/>
    </xf>
    <xf numFmtId="6" fontId="36" fillId="6" borderId="37" xfId="0" applyNumberFormat="1" applyFont="1" applyFill="1" applyBorder="1" applyAlignment="1">
      <alignment horizontal="left" vertical="center" wrapText="1"/>
    </xf>
    <xf numFmtId="6" fontId="36" fillId="6" borderId="3" xfId="0" applyNumberFormat="1" applyFont="1" applyFill="1" applyBorder="1" applyAlignment="1">
      <alignment horizontal="left" vertical="center" wrapText="1"/>
    </xf>
    <xf numFmtId="17" fontId="36" fillId="0" borderId="4" xfId="8" applyNumberFormat="1" applyFont="1" applyFill="1" applyBorder="1" applyAlignment="1">
      <alignment horizontal="center" vertical="center" wrapText="1"/>
    </xf>
    <xf numFmtId="17" fontId="36" fillId="0" borderId="38" xfId="8" applyNumberFormat="1" applyFont="1" applyFill="1" applyBorder="1" applyAlignment="1">
      <alignment horizontal="center" vertical="center" wrapText="1"/>
    </xf>
    <xf numFmtId="9" fontId="37" fillId="6" borderId="31" xfId="0" applyNumberFormat="1" applyFont="1" applyFill="1" applyBorder="1" applyAlignment="1">
      <alignment horizontal="center" vertical="center" wrapText="1"/>
    </xf>
    <xf numFmtId="9" fontId="37" fillId="6" borderId="9" xfId="0" applyNumberFormat="1" applyFont="1" applyFill="1" applyBorder="1" applyAlignment="1">
      <alignment horizontal="center" vertical="center" wrapText="1"/>
    </xf>
    <xf numFmtId="9" fontId="37" fillId="6" borderId="5" xfId="0" applyNumberFormat="1" applyFont="1" applyFill="1" applyBorder="1" applyAlignment="1">
      <alignment horizontal="center" vertical="center" wrapText="1"/>
    </xf>
    <xf numFmtId="0" fontId="37" fillId="6" borderId="31" xfId="0" applyFont="1" applyFill="1" applyBorder="1" applyAlignment="1">
      <alignment horizontal="center" vertical="center" wrapText="1"/>
    </xf>
    <xf numFmtId="0" fontId="37" fillId="6" borderId="9"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41" fillId="0" borderId="0" xfId="0" applyFont="1" applyFill="1" applyAlignment="1">
      <alignment horizontal="center" vertical="center"/>
    </xf>
    <xf numFmtId="0" fontId="42" fillId="0" borderId="30" xfId="0" applyFont="1" applyFill="1" applyBorder="1" applyAlignment="1">
      <alignment horizontal="center" vertical="center" wrapText="1"/>
    </xf>
    <xf numFmtId="0" fontId="40" fillId="0" borderId="57" xfId="0" applyFont="1" applyFill="1" applyBorder="1" applyAlignment="1">
      <alignment horizontal="center" vertical="center" wrapText="1"/>
    </xf>
    <xf numFmtId="0" fontId="40" fillId="0" borderId="58" xfId="0" applyFont="1" applyFill="1" applyBorder="1" applyAlignment="1">
      <alignment horizontal="center" vertical="center" wrapText="1"/>
    </xf>
    <xf numFmtId="0" fontId="40" fillId="0" borderId="59" xfId="0" applyFont="1" applyFill="1" applyBorder="1" applyAlignment="1">
      <alignment horizontal="center" vertical="center" wrapText="1"/>
    </xf>
    <xf numFmtId="0" fontId="40" fillId="0" borderId="37"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38" xfId="0" applyFont="1" applyFill="1" applyBorder="1" applyAlignment="1">
      <alignment horizontal="center" vertical="center" wrapText="1"/>
    </xf>
    <xf numFmtId="0" fontId="37" fillId="0" borderId="56" xfId="0" applyFont="1" applyFill="1" applyBorder="1" applyAlignment="1">
      <alignment horizontal="center" vertical="center" wrapText="1"/>
    </xf>
    <xf numFmtId="0" fontId="37" fillId="0" borderId="57" xfId="0" applyFont="1" applyFill="1" applyBorder="1" applyAlignment="1">
      <alignment horizontal="center" vertical="center" wrapText="1"/>
    </xf>
    <xf numFmtId="0" fontId="37" fillId="0" borderId="59" xfId="0" applyFont="1" applyFill="1" applyBorder="1" applyAlignment="1">
      <alignment horizontal="center" vertical="center" wrapText="1"/>
    </xf>
    <xf numFmtId="0" fontId="41" fillId="0" borderId="0" xfId="0" applyFont="1" applyFill="1"/>
    <xf numFmtId="0" fontId="37" fillId="0" borderId="2" xfId="0" applyFont="1" applyFill="1" applyBorder="1" applyAlignment="1">
      <alignment horizontal="center" vertical="center" wrapText="1"/>
    </xf>
    <xf numFmtId="0" fontId="37" fillId="0" borderId="34" xfId="0" applyFont="1" applyFill="1" applyBorder="1" applyAlignment="1">
      <alignment horizontal="center" vertical="center" wrapText="1"/>
    </xf>
    <xf numFmtId="0" fontId="37" fillId="0" borderId="36"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35" fillId="0" borderId="36" xfId="0" applyFont="1" applyFill="1" applyBorder="1" applyAlignment="1">
      <alignment horizontal="center" vertical="center" wrapText="1"/>
    </xf>
    <xf numFmtId="10" fontId="37" fillId="0" borderId="30" xfId="0" applyNumberFormat="1" applyFont="1" applyFill="1" applyBorder="1" applyAlignment="1">
      <alignment horizontal="center" vertical="center" wrapText="1"/>
    </xf>
    <xf numFmtId="10" fontId="37" fillId="0" borderId="4" xfId="0" applyNumberFormat="1" applyFont="1" applyFill="1" applyBorder="1" applyAlignment="1">
      <alignment horizontal="center" vertical="center" wrapText="1"/>
    </xf>
    <xf numFmtId="10" fontId="37" fillId="0" borderId="3" xfId="0"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35" fillId="0" borderId="54"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54" xfId="0" applyFont="1" applyFill="1" applyBorder="1" applyAlignment="1">
      <alignment horizontal="center" vertical="center" wrapText="1"/>
    </xf>
    <xf numFmtId="9" fontId="35" fillId="0" borderId="30" xfId="0" applyNumberFormat="1" applyFont="1" applyFill="1" applyBorder="1" applyAlignment="1">
      <alignment horizontal="center" vertical="center" wrapText="1"/>
    </xf>
    <xf numFmtId="9" fontId="35" fillId="0" borderId="4" xfId="0" applyNumberFormat="1" applyFont="1" applyFill="1" applyBorder="1" applyAlignment="1">
      <alignment horizontal="center" vertical="center" wrapText="1"/>
    </xf>
    <xf numFmtId="9" fontId="35" fillId="0" borderId="3" xfId="0" applyNumberFormat="1" applyFont="1" applyFill="1" applyBorder="1" applyAlignment="1">
      <alignment horizontal="center" vertical="center" wrapText="1"/>
    </xf>
    <xf numFmtId="0" fontId="37" fillId="0" borderId="32"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1" xfId="0" applyFont="1" applyFill="1" applyBorder="1" applyAlignment="1">
      <alignment horizontal="center" vertical="center"/>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10" fontId="59" fillId="0" borderId="30" xfId="8" applyNumberFormat="1" applyFont="1" applyFill="1" applyBorder="1" applyAlignment="1">
      <alignment horizontal="center" vertical="center" wrapText="1"/>
    </xf>
    <xf numFmtId="10" fontId="59" fillId="0" borderId="4" xfId="8" applyNumberFormat="1" applyFont="1" applyFill="1" applyBorder="1" applyAlignment="1">
      <alignment horizontal="center" vertical="center" wrapText="1"/>
    </xf>
    <xf numFmtId="10" fontId="59" fillId="0" borderId="3" xfId="8" applyNumberFormat="1" applyFont="1" applyFill="1" applyBorder="1" applyAlignment="1">
      <alignment horizontal="center" vertical="center" wrapText="1"/>
    </xf>
    <xf numFmtId="0" fontId="59" fillId="0" borderId="30" xfId="8" applyNumberFormat="1" applyFont="1" applyFill="1" applyBorder="1" applyAlignment="1">
      <alignment horizontal="center" vertical="center"/>
    </xf>
    <xf numFmtId="0" fontId="59" fillId="0" borderId="4" xfId="8" applyNumberFormat="1" applyFont="1" applyFill="1" applyBorder="1" applyAlignment="1">
      <alignment horizontal="center" vertical="center"/>
    </xf>
    <xf numFmtId="0" fontId="59" fillId="0" borderId="3" xfId="8" applyNumberFormat="1" applyFont="1" applyFill="1" applyBorder="1" applyAlignment="1">
      <alignment horizontal="center" vertical="center"/>
    </xf>
    <xf numFmtId="0" fontId="59" fillId="0" borderId="30" xfId="8" applyNumberFormat="1" applyFont="1" applyFill="1" applyBorder="1" applyAlignment="1">
      <alignment horizontal="center" vertical="center" wrapText="1"/>
    </xf>
    <xf numFmtId="0" fontId="59" fillId="0" borderId="4" xfId="8" applyNumberFormat="1" applyFont="1" applyFill="1" applyBorder="1" applyAlignment="1">
      <alignment horizontal="center" vertical="center" wrapText="1"/>
    </xf>
    <xf numFmtId="0" fontId="59" fillId="0" borderId="3" xfId="8" applyNumberFormat="1" applyFont="1" applyFill="1" applyBorder="1" applyAlignment="1">
      <alignment horizontal="center" vertical="center" wrapText="1"/>
    </xf>
    <xf numFmtId="0" fontId="59" fillId="0" borderId="12" xfId="8" applyNumberFormat="1" applyFont="1" applyFill="1" applyBorder="1" applyAlignment="1">
      <alignment horizontal="center" vertical="center" wrapText="1"/>
    </xf>
    <xf numFmtId="0" fontId="59" fillId="0" borderId="30"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3" xfId="0" applyFont="1" applyBorder="1" applyAlignment="1">
      <alignment horizontal="center" vertical="center" wrapText="1"/>
    </xf>
    <xf numFmtId="1" fontId="59" fillId="0" borderId="30" xfId="8" applyNumberFormat="1" applyFont="1" applyFill="1" applyBorder="1" applyAlignment="1">
      <alignment horizontal="center" vertical="center" wrapText="1"/>
    </xf>
    <xf numFmtId="1" fontId="59" fillId="0" borderId="3" xfId="8" applyNumberFormat="1" applyFont="1" applyFill="1" applyBorder="1" applyAlignment="1">
      <alignment horizontal="center" vertical="center" wrapText="1"/>
    </xf>
    <xf numFmtId="9" fontId="59" fillId="0" borderId="30" xfId="8" applyFont="1" applyBorder="1" applyAlignment="1">
      <alignment horizontal="center" vertical="center" wrapText="1"/>
    </xf>
    <xf numFmtId="9" fontId="59" fillId="0" borderId="4" xfId="8" applyFont="1" applyBorder="1" applyAlignment="1">
      <alignment horizontal="center" vertical="center" wrapText="1"/>
    </xf>
    <xf numFmtId="9" fontId="59" fillId="0" borderId="3" xfId="8" applyFont="1" applyBorder="1" applyAlignment="1">
      <alignment horizontal="center" vertical="center" wrapText="1"/>
    </xf>
    <xf numFmtId="9" fontId="59" fillId="0" borderId="30" xfId="0" applyNumberFormat="1" applyFont="1" applyBorder="1" applyAlignment="1">
      <alignment horizontal="center" vertical="center" wrapText="1"/>
    </xf>
    <xf numFmtId="9" fontId="59" fillId="0" borderId="4" xfId="0" applyNumberFormat="1" applyFont="1" applyBorder="1" applyAlignment="1">
      <alignment horizontal="center" vertical="center" wrapText="1"/>
    </xf>
    <xf numFmtId="9" fontId="59" fillId="0" borderId="3" xfId="0" applyNumberFormat="1" applyFont="1" applyBorder="1" applyAlignment="1">
      <alignment horizontal="center" vertical="center" wrapText="1"/>
    </xf>
    <xf numFmtId="9" fontId="59" fillId="0" borderId="30" xfId="8" applyFont="1" applyFill="1" applyBorder="1" applyAlignment="1">
      <alignment horizontal="center" vertical="center" wrapText="1"/>
    </xf>
    <xf numFmtId="9" fontId="59" fillId="0" borderId="4" xfId="8" applyFont="1" applyFill="1" applyBorder="1" applyAlignment="1">
      <alignment horizontal="center" vertical="center" wrapText="1"/>
    </xf>
    <xf numFmtId="9" fontId="59" fillId="0" borderId="3" xfId="8" applyFont="1" applyFill="1" applyBorder="1" applyAlignment="1">
      <alignment horizontal="center" vertical="center" wrapText="1"/>
    </xf>
    <xf numFmtId="9" fontId="59" fillId="0" borderId="30" xfId="8" applyFont="1" applyFill="1" applyBorder="1" applyAlignment="1">
      <alignment horizontal="center" vertical="center"/>
    </xf>
    <xf numFmtId="9" fontId="59" fillId="0" borderId="4" xfId="8" applyFont="1" applyFill="1" applyBorder="1" applyAlignment="1">
      <alignment horizontal="center" vertical="center"/>
    </xf>
    <xf numFmtId="9" fontId="59" fillId="0" borderId="3" xfId="8" applyFont="1" applyFill="1" applyBorder="1" applyAlignment="1">
      <alignment horizontal="center" vertical="center"/>
    </xf>
    <xf numFmtId="1" fontId="43" fillId="0" borderId="0" xfId="0" applyNumberFormat="1" applyFont="1" applyAlignment="1">
      <alignment horizontal="center" vertical="center"/>
    </xf>
    <xf numFmtId="10" fontId="42" fillId="0" borderId="30" xfId="8" applyNumberFormat="1" applyFont="1" applyFill="1" applyBorder="1" applyAlignment="1">
      <alignment horizontal="center" vertical="center" wrapText="1"/>
    </xf>
    <xf numFmtId="10" fontId="42" fillId="0" borderId="4" xfId="8" applyNumberFormat="1" applyFont="1" applyFill="1" applyBorder="1" applyAlignment="1">
      <alignment horizontal="center" vertical="center" wrapText="1"/>
    </xf>
    <xf numFmtId="10" fontId="42" fillId="0" borderId="3" xfId="8" applyNumberFormat="1" applyFont="1" applyFill="1" applyBorder="1" applyAlignment="1">
      <alignment horizontal="center" vertical="center" wrapText="1"/>
    </xf>
    <xf numFmtId="3" fontId="42" fillId="0" borderId="30" xfId="0" applyNumberFormat="1" applyFont="1" applyBorder="1" applyAlignment="1">
      <alignment horizontal="center" vertical="center" wrapText="1"/>
    </xf>
    <xf numFmtId="3" fontId="42" fillId="0" borderId="4" xfId="0" applyNumberFormat="1" applyFont="1" applyBorder="1" applyAlignment="1">
      <alignment horizontal="center" vertical="center" wrapText="1"/>
    </xf>
    <xf numFmtId="3" fontId="42" fillId="0" borderId="3" xfId="0" applyNumberFormat="1" applyFont="1" applyBorder="1" applyAlignment="1">
      <alignment horizontal="center" vertical="center" wrapText="1"/>
    </xf>
    <xf numFmtId="1" fontId="42" fillId="0" borderId="30" xfId="0" applyNumberFormat="1" applyFont="1" applyBorder="1" applyAlignment="1">
      <alignment horizontal="center" vertical="center" wrapText="1"/>
    </xf>
    <xf numFmtId="1" fontId="42" fillId="0" borderId="4" xfId="0" applyNumberFormat="1" applyFont="1" applyBorder="1" applyAlignment="1">
      <alignment horizontal="center" vertical="center" wrapText="1"/>
    </xf>
    <xf numFmtId="1" fontId="42" fillId="0" borderId="3" xfId="0" applyNumberFormat="1" applyFont="1" applyBorder="1" applyAlignment="1">
      <alignment horizontal="center" vertical="center" wrapText="1"/>
    </xf>
    <xf numFmtId="168" fontId="42" fillId="0" borderId="30" xfId="5" applyNumberFormat="1" applyFont="1" applyFill="1" applyBorder="1" applyAlignment="1">
      <alignment horizontal="center" vertical="center" wrapText="1"/>
    </xf>
    <xf numFmtId="168" fontId="42" fillId="0" borderId="4" xfId="5" applyNumberFormat="1" applyFont="1" applyFill="1" applyBorder="1" applyAlignment="1">
      <alignment horizontal="center" vertical="center" wrapText="1"/>
    </xf>
    <xf numFmtId="168" fontId="42" fillId="0" borderId="3" xfId="5" applyNumberFormat="1" applyFont="1" applyFill="1" applyBorder="1" applyAlignment="1">
      <alignment horizontal="center" vertical="center" wrapText="1"/>
    </xf>
    <xf numFmtId="0" fontId="42" fillId="0" borderId="30" xfId="0" applyFont="1" applyBorder="1" applyAlignment="1">
      <alignment horizontal="center" vertical="center"/>
    </xf>
    <xf numFmtId="0" fontId="42" fillId="0" borderId="4" xfId="0" applyFont="1" applyBorder="1" applyAlignment="1">
      <alignment horizontal="center" vertical="center"/>
    </xf>
    <xf numFmtId="0" fontId="42" fillId="0" borderId="3" xfId="0" applyFont="1" applyBorder="1" applyAlignment="1">
      <alignment horizontal="center" vertical="center"/>
    </xf>
    <xf numFmtId="10" fontId="42" fillId="0" borderId="30" xfId="8" applyNumberFormat="1" applyFont="1" applyFill="1" applyBorder="1" applyAlignment="1">
      <alignment horizontal="center" vertical="center"/>
    </xf>
    <xf numFmtId="10" fontId="42" fillId="0" borderId="4" xfId="8" applyNumberFormat="1" applyFont="1" applyFill="1" applyBorder="1" applyAlignment="1">
      <alignment horizontal="center" vertical="center"/>
    </xf>
    <xf numFmtId="10" fontId="42" fillId="0" borderId="3" xfId="8" applyNumberFormat="1" applyFont="1" applyFill="1" applyBorder="1" applyAlignment="1">
      <alignment horizontal="center" vertical="center"/>
    </xf>
    <xf numFmtId="9" fontId="40" fillId="0" borderId="30" xfId="0" applyNumberFormat="1" applyFont="1" applyBorder="1" applyAlignment="1">
      <alignment horizontal="center" vertical="center" wrapText="1"/>
    </xf>
    <xf numFmtId="9" fontId="40" fillId="0" borderId="4" xfId="0" applyNumberFormat="1" applyFont="1" applyBorder="1" applyAlignment="1">
      <alignment horizontal="center" vertical="center" wrapText="1"/>
    </xf>
    <xf numFmtId="9" fontId="40" fillId="0" borderId="3" xfId="0" applyNumberFormat="1" applyFont="1" applyBorder="1" applyAlignment="1">
      <alignment horizontal="center" vertical="center" wrapText="1"/>
    </xf>
    <xf numFmtId="0" fontId="40" fillId="0" borderId="30" xfId="0" applyFont="1" applyBorder="1" applyAlignment="1">
      <alignment horizontal="center" vertical="center"/>
    </xf>
    <xf numFmtId="0" fontId="40" fillId="0" borderId="4" xfId="0" applyFont="1" applyBorder="1" applyAlignment="1">
      <alignment horizontal="center" vertical="center"/>
    </xf>
    <xf numFmtId="0" fontId="40" fillId="0" borderId="3" xfId="0" applyFont="1" applyBorder="1" applyAlignment="1">
      <alignment horizontal="center" vertical="center"/>
    </xf>
    <xf numFmtId="0" fontId="60" fillId="0" borderId="30"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30" xfId="0" applyFont="1" applyBorder="1" applyAlignment="1">
      <alignment horizontal="center" vertical="center"/>
    </xf>
    <xf numFmtId="0" fontId="60" fillId="0" borderId="4" xfId="0" applyFont="1" applyBorder="1" applyAlignment="1">
      <alignment horizontal="center" vertical="center"/>
    </xf>
    <xf numFmtId="0" fontId="60" fillId="0" borderId="3" xfId="0" applyFont="1" applyBorder="1" applyAlignment="1">
      <alignment horizontal="center" vertical="center"/>
    </xf>
    <xf numFmtId="0" fontId="42" fillId="6" borderId="30" xfId="0" applyFont="1" applyFill="1" applyBorder="1" applyAlignment="1">
      <alignment horizontal="center" vertical="center"/>
    </xf>
    <xf numFmtId="0" fontId="42" fillId="6" borderId="4" xfId="0" applyFont="1" applyFill="1" applyBorder="1" applyAlignment="1">
      <alignment horizontal="center" vertical="center"/>
    </xf>
    <xf numFmtId="0" fontId="42" fillId="6" borderId="3" xfId="0" applyFont="1" applyFill="1" applyBorder="1" applyAlignment="1">
      <alignment horizontal="center" vertical="center"/>
    </xf>
    <xf numFmtId="0" fontId="40" fillId="6" borderId="30" xfId="0" applyFont="1" applyFill="1" applyBorder="1" applyAlignment="1">
      <alignment horizontal="center" vertical="center"/>
    </xf>
    <xf numFmtId="0" fontId="40" fillId="6" borderId="3" xfId="0" applyFont="1" applyFill="1" applyBorder="1" applyAlignment="1">
      <alignment horizontal="center" vertical="center"/>
    </xf>
    <xf numFmtId="0" fontId="40" fillId="6" borderId="30"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40" fillId="6" borderId="3" xfId="0" applyFont="1" applyFill="1" applyBorder="1" applyAlignment="1">
      <alignment horizontal="center" vertical="center" wrapText="1"/>
    </xf>
    <xf numFmtId="9" fontId="42" fillId="0" borderId="30" xfId="0" applyNumberFormat="1" applyFont="1" applyBorder="1" applyAlignment="1">
      <alignment horizontal="center" vertical="center" wrapText="1"/>
    </xf>
    <xf numFmtId="9" fontId="42" fillId="0" borderId="4" xfId="0" applyNumberFormat="1" applyFont="1" applyBorder="1" applyAlignment="1">
      <alignment horizontal="center" vertical="center" wrapText="1"/>
    </xf>
    <xf numFmtId="9" fontId="42" fillId="0" borderId="3" xfId="0" applyNumberFormat="1" applyFont="1" applyBorder="1" applyAlignment="1">
      <alignment horizontal="center" vertical="center" wrapText="1"/>
    </xf>
    <xf numFmtId="0" fontId="42" fillId="0" borderId="30" xfId="0" applyFont="1" applyBorder="1" applyAlignment="1">
      <alignment horizontal="center" vertical="center" wrapText="1"/>
    </xf>
    <xf numFmtId="0" fontId="40" fillId="0" borderId="1" xfId="0" applyFont="1" applyBorder="1" applyAlignment="1">
      <alignment horizontal="center" vertical="center"/>
    </xf>
    <xf numFmtId="9" fontId="40" fillId="0" borderId="1" xfId="0" applyNumberFormat="1" applyFont="1" applyBorder="1" applyAlignment="1">
      <alignment horizontal="center" vertical="center"/>
    </xf>
    <xf numFmtId="0" fontId="61" fillId="0" borderId="0" xfId="0" applyFont="1" applyAlignment="1">
      <alignment horizontal="center"/>
    </xf>
    <xf numFmtId="1" fontId="1" fillId="0" borderId="0" xfId="0" applyNumberFormat="1" applyFont="1" applyAlignment="1">
      <alignment horizontal="center" vertical="center"/>
    </xf>
  </cellXfs>
  <cellStyles count="11">
    <cellStyle name="BodyStyle" xfId="2" xr:uid="{00000000-0005-0000-0000-000000000000}"/>
    <cellStyle name="HeaderStyle" xfId="1" xr:uid="{00000000-0005-0000-0000-000001000000}"/>
    <cellStyle name="Millares" xfId="5" builtinId="3"/>
    <cellStyle name="Millares 2" xfId="10" xr:uid="{00000000-0005-0000-0000-000003000000}"/>
    <cellStyle name="Moneda" xfId="6" builtinId="4"/>
    <cellStyle name="Moneda [0]" xfId="7" builtinId="7"/>
    <cellStyle name="Normal" xfId="0" builtinId="0"/>
    <cellStyle name="Normal 2" xfId="4" xr:uid="{00000000-0005-0000-0000-000007000000}"/>
    <cellStyle name="Normal 3" xfId="9" xr:uid="{00000000-0005-0000-0000-000008000000}"/>
    <cellStyle name="Numeric" xfId="3" xr:uid="{00000000-0005-0000-0000-000009000000}"/>
    <cellStyle name="Porcentaje" xfId="8"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312666</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rosa/Desktop/Ejecucion%20Presupuestal%202024/Ejecucion_Educacion%20CORTE%2012%20DE%20ENERO%202024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C8350FE\Ejecucion_Educacion%20CORTE%2012%20DE%20ENERO%202024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jecucion De Gastos Educacion"/>
      <sheetName val="POR PROGRAMA"/>
      <sheetName val="2024 INVERSIÓN"/>
      <sheetName val="INV.PROGRAMA"/>
      <sheetName val="2023 INV. PROYEC"/>
      <sheetName val="2023 GRAFICO"/>
      <sheetName val="GAST FUNCIO ICLD"/>
      <sheetName val="GASTFUNCIO SGP"/>
      <sheetName val="GASTFUNCIO TOTAL"/>
      <sheetName val="TOTAL PPTO"/>
      <sheetName val="2021 por ejecutar"/>
      <sheetName val="PRIMERO"/>
    </sheetNames>
    <sheetDataSet>
      <sheetData sheetId="0"/>
      <sheetData sheetId="1"/>
      <sheetData sheetId="2"/>
      <sheetData sheetId="3"/>
      <sheetData sheetId="4">
        <row r="5">
          <cell r="H5">
            <v>4000000000</v>
          </cell>
        </row>
        <row r="6">
          <cell r="H6">
            <v>70494634353</v>
          </cell>
        </row>
        <row r="7">
          <cell r="H7">
            <v>2327460289</v>
          </cell>
        </row>
        <row r="8">
          <cell r="H8">
            <v>1000000000</v>
          </cell>
        </row>
        <row r="9">
          <cell r="H9">
            <v>1212682752</v>
          </cell>
        </row>
        <row r="10">
          <cell r="H10">
            <v>19600000000</v>
          </cell>
        </row>
        <row r="11">
          <cell r="H11">
            <v>89605464950</v>
          </cell>
        </row>
        <row r="12">
          <cell r="H12">
            <v>482300235015</v>
          </cell>
        </row>
        <row r="14">
          <cell r="H14">
            <v>645000000</v>
          </cell>
        </row>
        <row r="17">
          <cell r="H17">
            <v>100000000</v>
          </cell>
        </row>
        <row r="19">
          <cell r="H19">
            <v>3369208658</v>
          </cell>
        </row>
        <row r="20">
          <cell r="H20">
            <v>710000000</v>
          </cell>
        </row>
        <row r="26">
          <cell r="H26">
            <v>500000000</v>
          </cell>
        </row>
        <row r="27">
          <cell r="H27">
            <v>18212005971</v>
          </cell>
        </row>
        <row r="28">
          <cell r="H28">
            <v>200000000</v>
          </cell>
        </row>
      </sheetData>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jecucion De Gastos Educacion"/>
      <sheetName val="POR PROGRAMA"/>
      <sheetName val="2024 INVERSIÓN"/>
      <sheetName val="INV.PROGRAMA"/>
      <sheetName val="2023 INV. PROYEC"/>
      <sheetName val="2023 GRAFICO"/>
      <sheetName val="GAST FUNCIO ICLD"/>
      <sheetName val="GASTFUNCIO SGP"/>
      <sheetName val="GASTFUNCIO TOTAL"/>
      <sheetName val="TOTAL PPTO"/>
      <sheetName val="2021 por ejecutar"/>
      <sheetName val="PRIMERO"/>
    </sheetNames>
    <sheetDataSet>
      <sheetData sheetId="0" refreshError="1"/>
      <sheetData sheetId="1" refreshError="1"/>
      <sheetData sheetId="2" refreshError="1"/>
      <sheetData sheetId="3" refreshError="1"/>
      <sheetData sheetId="4" refreshError="1">
        <row r="5">
          <cell r="H5">
            <v>4000000000</v>
          </cell>
        </row>
        <row r="24">
          <cell r="H24">
            <v>2510614573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37" zoomScale="60" zoomScaleNormal="60" workbookViewId="0">
      <selection activeCell="C46" sqref="C46:H46"/>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521" t="s">
        <v>0</v>
      </c>
      <c r="B1" s="521"/>
      <c r="C1" s="521"/>
      <c r="D1" s="521"/>
      <c r="E1" s="521"/>
      <c r="F1" s="521"/>
      <c r="G1" s="521"/>
      <c r="H1" s="521"/>
      <c r="I1" s="521"/>
    </row>
    <row r="2" spans="1:51" ht="36.75" customHeight="1" x14ac:dyDescent="0.25">
      <c r="A2" s="521" t="s">
        <v>1</v>
      </c>
      <c r="B2" s="521"/>
      <c r="C2" s="521"/>
      <c r="D2" s="521"/>
      <c r="E2" s="521"/>
      <c r="F2" s="521"/>
      <c r="G2" s="521"/>
      <c r="H2" s="521"/>
      <c r="I2" s="521"/>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3" t="s">
        <v>2</v>
      </c>
      <c r="B3" s="500" t="s">
        <v>3</v>
      </c>
      <c r="C3" s="501"/>
      <c r="D3" s="501"/>
      <c r="E3" s="501"/>
      <c r="F3" s="501"/>
      <c r="G3" s="501"/>
      <c r="H3" s="502"/>
      <c r="I3" s="21"/>
    </row>
    <row r="4" spans="1:51" ht="31.5" customHeight="1" x14ac:dyDescent="0.25">
      <c r="A4" s="23" t="s">
        <v>4</v>
      </c>
      <c r="B4" s="500" t="s">
        <v>5</v>
      </c>
      <c r="C4" s="501"/>
      <c r="D4" s="501"/>
      <c r="E4" s="501"/>
      <c r="F4" s="501"/>
      <c r="G4" s="501"/>
      <c r="H4" s="502"/>
      <c r="I4" s="21"/>
    </row>
    <row r="5" spans="1:51" ht="40.5" customHeight="1" x14ac:dyDescent="0.25">
      <c r="A5" s="23" t="s">
        <v>6</v>
      </c>
      <c r="B5" s="500" t="s">
        <v>7</v>
      </c>
      <c r="C5" s="501"/>
      <c r="D5" s="501"/>
      <c r="E5" s="501"/>
      <c r="F5" s="501"/>
      <c r="G5" s="501"/>
      <c r="H5" s="502"/>
      <c r="I5" s="21"/>
    </row>
    <row r="6" spans="1:51" ht="56.25" customHeight="1" x14ac:dyDescent="0.25">
      <c r="A6" s="23" t="s">
        <v>8</v>
      </c>
      <c r="B6" s="500" t="s">
        <v>9</v>
      </c>
      <c r="C6" s="501"/>
      <c r="D6" s="501"/>
      <c r="E6" s="501"/>
      <c r="F6" s="501"/>
      <c r="G6" s="501"/>
      <c r="H6" s="502"/>
      <c r="I6" s="21"/>
    </row>
    <row r="7" spans="1:51" ht="30" x14ac:dyDescent="0.25">
      <c r="A7" s="23" t="s">
        <v>10</v>
      </c>
      <c r="B7" s="500" t="s">
        <v>11</v>
      </c>
      <c r="C7" s="501"/>
      <c r="D7" s="501"/>
      <c r="E7" s="501"/>
      <c r="F7" s="501"/>
      <c r="G7" s="501"/>
      <c r="H7" s="502"/>
      <c r="I7" s="21"/>
    </row>
    <row r="8" spans="1:51" ht="30" x14ac:dyDescent="0.25">
      <c r="A8" s="23" t="s">
        <v>12</v>
      </c>
      <c r="B8" s="500" t="s">
        <v>13</v>
      </c>
      <c r="C8" s="501"/>
      <c r="D8" s="501"/>
      <c r="E8" s="501"/>
      <c r="F8" s="501"/>
      <c r="G8" s="501"/>
      <c r="H8" s="502"/>
      <c r="I8" s="21"/>
    </row>
    <row r="9" spans="1:51" ht="30" x14ac:dyDescent="0.25">
      <c r="A9" s="23" t="s">
        <v>14</v>
      </c>
      <c r="B9" s="500" t="s">
        <v>15</v>
      </c>
      <c r="C9" s="501"/>
      <c r="D9" s="501"/>
      <c r="E9" s="501"/>
      <c r="F9" s="501"/>
      <c r="G9" s="501"/>
      <c r="H9" s="502"/>
      <c r="I9" s="21"/>
    </row>
    <row r="10" spans="1:51" ht="30" x14ac:dyDescent="0.25">
      <c r="A10" s="23" t="s">
        <v>16</v>
      </c>
      <c r="B10" s="500" t="s">
        <v>17</v>
      </c>
      <c r="C10" s="501"/>
      <c r="D10" s="501"/>
      <c r="E10" s="501"/>
      <c r="F10" s="501"/>
      <c r="G10" s="501"/>
      <c r="H10" s="502"/>
      <c r="I10" s="21"/>
    </row>
    <row r="11" spans="1:51" ht="30" x14ac:dyDescent="0.25">
      <c r="A11" s="23" t="s">
        <v>18</v>
      </c>
      <c r="B11" s="500" t="s">
        <v>19</v>
      </c>
      <c r="C11" s="501"/>
      <c r="D11" s="501"/>
      <c r="E11" s="501"/>
      <c r="F11" s="501"/>
      <c r="G11" s="501"/>
      <c r="H11" s="502"/>
      <c r="I11" s="21"/>
    </row>
    <row r="12" spans="1:51" ht="58.5" customHeight="1" x14ac:dyDescent="0.25">
      <c r="A12" s="23" t="s">
        <v>20</v>
      </c>
      <c r="B12" s="500" t="s">
        <v>21</v>
      </c>
      <c r="C12" s="501"/>
      <c r="D12" s="501"/>
      <c r="E12" s="501"/>
      <c r="F12" s="501"/>
      <c r="G12" s="501"/>
      <c r="H12" s="502"/>
      <c r="I12" s="21"/>
    </row>
    <row r="13" spans="1:51" ht="30" x14ac:dyDescent="0.25">
      <c r="A13" s="23" t="s">
        <v>22</v>
      </c>
      <c r="B13" s="500" t="s">
        <v>23</v>
      </c>
      <c r="C13" s="501"/>
      <c r="D13" s="501"/>
      <c r="E13" s="501"/>
      <c r="F13" s="501"/>
      <c r="G13" s="501"/>
      <c r="H13" s="502"/>
      <c r="I13" s="21"/>
    </row>
    <row r="14" spans="1:51" ht="30" x14ac:dyDescent="0.25">
      <c r="A14" s="23" t="s">
        <v>24</v>
      </c>
      <c r="B14" s="500" t="s">
        <v>25</v>
      </c>
      <c r="C14" s="501"/>
      <c r="D14" s="501"/>
      <c r="E14" s="501"/>
      <c r="F14" s="501"/>
      <c r="G14" s="501"/>
      <c r="H14" s="502"/>
      <c r="I14" s="21"/>
    </row>
    <row r="15" spans="1:51" ht="30" x14ac:dyDescent="0.25">
      <c r="A15" s="23" t="s">
        <v>26</v>
      </c>
      <c r="B15" s="500" t="s">
        <v>27</v>
      </c>
      <c r="C15" s="501"/>
      <c r="D15" s="501"/>
      <c r="E15" s="501"/>
      <c r="F15" s="501"/>
      <c r="G15" s="501"/>
      <c r="H15" s="502"/>
      <c r="I15" s="21"/>
    </row>
    <row r="16" spans="1:51" ht="30" x14ac:dyDescent="0.25">
      <c r="A16" s="23" t="s">
        <v>28</v>
      </c>
      <c r="B16" s="500" t="s">
        <v>29</v>
      </c>
      <c r="C16" s="501"/>
      <c r="D16" s="501"/>
      <c r="E16" s="501"/>
      <c r="F16" s="501"/>
      <c r="G16" s="501"/>
      <c r="H16" s="502"/>
      <c r="I16" s="21"/>
    </row>
    <row r="17" spans="1:9" ht="45" x14ac:dyDescent="0.25">
      <c r="A17" s="23" t="s">
        <v>30</v>
      </c>
      <c r="B17" s="500" t="s">
        <v>31</v>
      </c>
      <c r="C17" s="501"/>
      <c r="D17" s="501"/>
      <c r="E17" s="501"/>
      <c r="F17" s="501"/>
      <c r="G17" s="501"/>
      <c r="H17" s="502"/>
      <c r="I17" s="21"/>
    </row>
    <row r="18" spans="1:9" ht="60" customHeight="1" x14ac:dyDescent="0.25">
      <c r="A18" s="23" t="s">
        <v>32</v>
      </c>
      <c r="B18" s="500" t="s">
        <v>33</v>
      </c>
      <c r="C18" s="501"/>
      <c r="D18" s="501"/>
      <c r="E18" s="501"/>
      <c r="F18" s="501"/>
      <c r="G18" s="501"/>
      <c r="H18" s="502"/>
      <c r="I18" s="21"/>
    </row>
    <row r="19" spans="1:9" ht="45.75" customHeight="1" x14ac:dyDescent="0.25">
      <c r="A19" s="23" t="s">
        <v>34</v>
      </c>
      <c r="B19" s="500" t="s">
        <v>35</v>
      </c>
      <c r="C19" s="501"/>
      <c r="D19" s="501"/>
      <c r="E19" s="501"/>
      <c r="F19" s="501"/>
      <c r="G19" s="501"/>
      <c r="H19" s="502"/>
      <c r="I19" s="21"/>
    </row>
    <row r="20" spans="1:9" ht="51.75" customHeight="1" x14ac:dyDescent="0.25">
      <c r="A20" s="23" t="s">
        <v>36</v>
      </c>
      <c r="B20" s="500" t="s">
        <v>37</v>
      </c>
      <c r="C20" s="501"/>
      <c r="D20" s="501"/>
      <c r="E20" s="501"/>
      <c r="F20" s="501"/>
      <c r="G20" s="501"/>
      <c r="H20" s="502"/>
      <c r="I20" s="21"/>
    </row>
    <row r="21" spans="1:9" ht="57.75" customHeight="1" x14ac:dyDescent="0.25">
      <c r="A21" s="23" t="s">
        <v>38</v>
      </c>
      <c r="B21" s="500" t="s">
        <v>39</v>
      </c>
      <c r="C21" s="501"/>
      <c r="D21" s="501"/>
      <c r="E21" s="501"/>
      <c r="F21" s="501"/>
      <c r="G21" s="501"/>
      <c r="H21" s="502"/>
      <c r="I21" s="21"/>
    </row>
    <row r="22" spans="1:9" x14ac:dyDescent="0.25">
      <c r="A22" s="507"/>
      <c r="B22" s="508"/>
      <c r="C22" s="508"/>
      <c r="D22" s="508"/>
      <c r="E22" s="508"/>
      <c r="F22" s="508"/>
      <c r="G22" s="508"/>
      <c r="H22" s="508"/>
      <c r="I22" s="509"/>
    </row>
    <row r="23" spans="1:9" ht="51" customHeight="1" x14ac:dyDescent="0.25">
      <c r="A23" s="521" t="s">
        <v>40</v>
      </c>
      <c r="B23" s="521"/>
      <c r="C23" s="521"/>
      <c r="D23" s="521"/>
      <c r="E23" s="521"/>
      <c r="F23" s="521"/>
      <c r="G23" s="521"/>
      <c r="H23" s="521"/>
      <c r="I23" s="521"/>
    </row>
    <row r="24" spans="1:9" ht="180" customHeight="1" x14ac:dyDescent="0.25">
      <c r="A24" s="504" t="s">
        <v>41</v>
      </c>
      <c r="B24" s="505"/>
      <c r="C24" s="505"/>
      <c r="D24" s="505"/>
      <c r="E24" s="505"/>
      <c r="F24" s="505"/>
      <c r="G24" s="505"/>
      <c r="H24" s="505"/>
      <c r="I24" s="506"/>
    </row>
    <row r="25" spans="1:9" ht="201" customHeight="1" x14ac:dyDescent="0.25">
      <c r="A25" s="24" t="s">
        <v>42</v>
      </c>
      <c r="B25" s="503" t="s">
        <v>43</v>
      </c>
      <c r="C25" s="503"/>
      <c r="D25" s="503"/>
      <c r="E25" s="503"/>
      <c r="F25" s="503"/>
      <c r="G25" s="503"/>
      <c r="H25" s="503"/>
      <c r="I25" s="503"/>
    </row>
    <row r="26" spans="1:9" ht="120.75" customHeight="1" x14ac:dyDescent="0.25">
      <c r="A26" s="24" t="s">
        <v>44</v>
      </c>
      <c r="B26" s="503" t="s">
        <v>45</v>
      </c>
      <c r="C26" s="503"/>
      <c r="D26" s="503"/>
      <c r="E26" s="503"/>
      <c r="F26" s="503"/>
      <c r="G26" s="503"/>
      <c r="H26" s="503"/>
      <c r="I26" s="503"/>
    </row>
    <row r="27" spans="1:9" ht="87" customHeight="1" x14ac:dyDescent="0.25">
      <c r="A27" s="24" t="s">
        <v>46</v>
      </c>
      <c r="B27" s="503" t="s">
        <v>47</v>
      </c>
      <c r="C27" s="503"/>
      <c r="D27" s="503"/>
      <c r="E27" s="503"/>
      <c r="F27" s="503"/>
      <c r="G27" s="503"/>
      <c r="H27" s="503"/>
      <c r="I27" s="503"/>
    </row>
    <row r="28" spans="1:9" ht="45.75" customHeight="1" x14ac:dyDescent="0.25">
      <c r="A28" s="24" t="s">
        <v>48</v>
      </c>
      <c r="B28" s="503" t="s">
        <v>49</v>
      </c>
      <c r="C28" s="503"/>
      <c r="D28" s="503"/>
      <c r="E28" s="503"/>
      <c r="F28" s="503"/>
      <c r="G28" s="503"/>
      <c r="H28" s="503"/>
      <c r="I28" s="503"/>
    </row>
    <row r="29" spans="1:9" x14ac:dyDescent="0.25">
      <c r="A29" s="510"/>
      <c r="B29" s="510"/>
      <c r="C29" s="510"/>
      <c r="D29" s="510"/>
      <c r="E29" s="510"/>
      <c r="F29" s="510"/>
      <c r="G29" s="510"/>
      <c r="H29" s="510"/>
      <c r="I29" s="510"/>
    </row>
    <row r="30" spans="1:9" ht="45" customHeight="1" x14ac:dyDescent="0.25">
      <c r="A30" s="515" t="s">
        <v>50</v>
      </c>
      <c r="B30" s="515"/>
      <c r="C30" s="515"/>
      <c r="D30" s="515"/>
      <c r="E30" s="515"/>
      <c r="F30" s="515"/>
      <c r="G30" s="515"/>
      <c r="H30" s="515"/>
      <c r="I30" s="515"/>
    </row>
    <row r="31" spans="1:9" ht="42" customHeight="1" x14ac:dyDescent="0.25">
      <c r="A31" s="516" t="s">
        <v>51</v>
      </c>
      <c r="B31" s="516"/>
      <c r="C31" s="497" t="s">
        <v>52</v>
      </c>
      <c r="D31" s="498"/>
      <c r="E31" s="498"/>
      <c r="F31" s="498"/>
      <c r="G31" s="498"/>
      <c r="H31" s="499"/>
      <c r="I31" s="20"/>
    </row>
    <row r="32" spans="1:9" ht="43.5" customHeight="1" x14ac:dyDescent="0.25">
      <c r="A32" s="516" t="s">
        <v>53</v>
      </c>
      <c r="B32" s="516"/>
      <c r="C32" s="497" t="s">
        <v>54</v>
      </c>
      <c r="D32" s="498"/>
      <c r="E32" s="498"/>
      <c r="F32" s="498"/>
      <c r="G32" s="498"/>
      <c r="H32" s="499"/>
      <c r="I32" s="20"/>
    </row>
    <row r="33" spans="1:9" ht="40.5" customHeight="1" x14ac:dyDescent="0.25">
      <c r="A33" s="516" t="s">
        <v>55</v>
      </c>
      <c r="B33" s="516"/>
      <c r="C33" s="497" t="s">
        <v>56</v>
      </c>
      <c r="D33" s="498"/>
      <c r="E33" s="498"/>
      <c r="F33" s="498"/>
      <c r="G33" s="498"/>
      <c r="H33" s="499"/>
      <c r="I33" s="20"/>
    </row>
    <row r="34" spans="1:9" ht="75.75" customHeight="1" x14ac:dyDescent="0.25">
      <c r="A34" s="514" t="s">
        <v>57</v>
      </c>
      <c r="B34" s="514"/>
      <c r="C34" s="500" t="s">
        <v>58</v>
      </c>
      <c r="D34" s="501"/>
      <c r="E34" s="501"/>
      <c r="F34" s="501"/>
      <c r="G34" s="501"/>
      <c r="H34" s="502"/>
      <c r="I34" s="20"/>
    </row>
    <row r="35" spans="1:9" ht="57.75" customHeight="1" x14ac:dyDescent="0.25">
      <c r="A35" s="514" t="s">
        <v>59</v>
      </c>
      <c r="B35" s="514"/>
      <c r="C35" s="497" t="s">
        <v>60</v>
      </c>
      <c r="D35" s="498"/>
      <c r="E35" s="498"/>
      <c r="F35" s="498"/>
      <c r="G35" s="498"/>
      <c r="H35" s="499"/>
      <c r="I35" s="20"/>
    </row>
    <row r="36" spans="1:9" ht="73.5" customHeight="1" x14ac:dyDescent="0.25">
      <c r="A36" s="514" t="s">
        <v>61</v>
      </c>
      <c r="B36" s="514"/>
      <c r="C36" s="497" t="s">
        <v>62</v>
      </c>
      <c r="D36" s="498"/>
      <c r="E36" s="498"/>
      <c r="F36" s="498"/>
      <c r="G36" s="498"/>
      <c r="H36" s="499"/>
      <c r="I36" s="20"/>
    </row>
    <row r="37" spans="1:9" ht="67.5" customHeight="1" x14ac:dyDescent="0.25">
      <c r="A37" s="514" t="s">
        <v>63</v>
      </c>
      <c r="B37" s="514"/>
      <c r="C37" s="497" t="s">
        <v>64</v>
      </c>
      <c r="D37" s="498"/>
      <c r="E37" s="498"/>
      <c r="F37" s="498"/>
      <c r="G37" s="498"/>
      <c r="H37" s="499"/>
      <c r="I37" s="20"/>
    </row>
    <row r="38" spans="1:9" ht="45.75" customHeight="1" x14ac:dyDescent="0.25">
      <c r="A38" s="514" t="s">
        <v>65</v>
      </c>
      <c r="B38" s="514"/>
      <c r="C38" s="497" t="s">
        <v>66</v>
      </c>
      <c r="D38" s="498"/>
      <c r="E38" s="498"/>
      <c r="F38" s="498"/>
      <c r="G38" s="498"/>
      <c r="H38" s="499"/>
      <c r="I38" s="20"/>
    </row>
    <row r="39" spans="1:9" ht="39.75" customHeight="1" x14ac:dyDescent="0.25">
      <c r="A39" s="514" t="s">
        <v>67</v>
      </c>
      <c r="B39" s="514"/>
      <c r="C39" s="497" t="s">
        <v>68</v>
      </c>
      <c r="D39" s="498"/>
      <c r="E39" s="498"/>
      <c r="F39" s="498"/>
      <c r="G39" s="498"/>
      <c r="H39" s="499"/>
      <c r="I39" s="20"/>
    </row>
    <row r="40" spans="1:9" ht="52.5" customHeight="1" x14ac:dyDescent="0.25">
      <c r="A40" s="522" t="s">
        <v>69</v>
      </c>
      <c r="B40" s="522"/>
      <c r="C40" s="497" t="s">
        <v>70</v>
      </c>
      <c r="D40" s="498"/>
      <c r="E40" s="498"/>
      <c r="F40" s="498"/>
      <c r="G40" s="498"/>
      <c r="H40" s="499"/>
      <c r="I40" s="20"/>
    </row>
    <row r="42" spans="1:9" ht="42.75" customHeight="1" x14ac:dyDescent="0.25">
      <c r="A42" s="523" t="s">
        <v>71</v>
      </c>
      <c r="B42" s="523"/>
      <c r="C42" s="523"/>
      <c r="D42" s="523"/>
      <c r="E42" s="523"/>
      <c r="F42" s="523"/>
      <c r="G42" s="523"/>
      <c r="H42" s="523"/>
    </row>
    <row r="43" spans="1:9" ht="53.25" customHeight="1" x14ac:dyDescent="0.25">
      <c r="A43" s="518" t="s">
        <v>72</v>
      </c>
      <c r="B43" s="518"/>
      <c r="C43" s="497" t="s">
        <v>73</v>
      </c>
      <c r="D43" s="498"/>
      <c r="E43" s="498"/>
      <c r="F43" s="498"/>
      <c r="G43" s="498"/>
      <c r="H43" s="499"/>
    </row>
    <row r="44" spans="1:9" ht="69" customHeight="1" x14ac:dyDescent="0.25">
      <c r="A44" s="518" t="s">
        <v>74</v>
      </c>
      <c r="B44" s="518"/>
      <c r="C44" s="500" t="s">
        <v>75</v>
      </c>
      <c r="D44" s="501"/>
      <c r="E44" s="501"/>
      <c r="F44" s="501"/>
      <c r="G44" s="501"/>
      <c r="H44" s="502"/>
    </row>
    <row r="45" spans="1:9" ht="56.25" customHeight="1" x14ac:dyDescent="0.25">
      <c r="A45" s="518" t="s">
        <v>76</v>
      </c>
      <c r="B45" s="518"/>
      <c r="C45" s="497" t="s">
        <v>77</v>
      </c>
      <c r="D45" s="498"/>
      <c r="E45" s="498"/>
      <c r="F45" s="498"/>
      <c r="G45" s="498"/>
      <c r="H45" s="499"/>
    </row>
    <row r="46" spans="1:9" ht="51.75" customHeight="1" x14ac:dyDescent="0.25">
      <c r="A46" s="518" t="s">
        <v>78</v>
      </c>
      <c r="B46" s="518"/>
      <c r="C46" s="497" t="s">
        <v>79</v>
      </c>
      <c r="D46" s="498"/>
      <c r="E46" s="498"/>
      <c r="F46" s="498"/>
      <c r="G46" s="498"/>
      <c r="H46" s="499"/>
    </row>
    <row r="47" spans="1:9" ht="48.75" customHeight="1" x14ac:dyDescent="0.25">
      <c r="A47" s="518" t="s">
        <v>80</v>
      </c>
      <c r="B47" s="518"/>
      <c r="C47" s="497" t="s">
        <v>81</v>
      </c>
      <c r="D47" s="498"/>
      <c r="E47" s="498"/>
      <c r="F47" s="498"/>
      <c r="G47" s="498"/>
      <c r="H47" s="499"/>
    </row>
    <row r="48" spans="1:9" x14ac:dyDescent="0.25">
      <c r="A48" s="520"/>
      <c r="B48" s="520"/>
      <c r="C48" s="520"/>
      <c r="D48" s="520"/>
      <c r="E48" s="520"/>
      <c r="F48" s="520"/>
      <c r="G48" s="520"/>
      <c r="H48" s="520"/>
    </row>
    <row r="49" spans="1:8" ht="34.5" customHeight="1" x14ac:dyDescent="0.25">
      <c r="A49" s="519" t="s">
        <v>82</v>
      </c>
      <c r="B49" s="519"/>
      <c r="C49" s="519"/>
      <c r="D49" s="519"/>
      <c r="E49" s="519"/>
      <c r="F49" s="519"/>
      <c r="G49" s="519"/>
      <c r="H49" s="519"/>
    </row>
    <row r="50" spans="1:8" ht="44.25" customHeight="1" x14ac:dyDescent="0.25">
      <c r="A50" s="518" t="s">
        <v>83</v>
      </c>
      <c r="B50" s="518"/>
      <c r="C50" s="497" t="s">
        <v>84</v>
      </c>
      <c r="D50" s="498"/>
      <c r="E50" s="498"/>
      <c r="F50" s="498"/>
      <c r="G50" s="498"/>
      <c r="H50" s="499"/>
    </row>
    <row r="51" spans="1:8" ht="90" customHeight="1" x14ac:dyDescent="0.25">
      <c r="A51" s="518" t="s">
        <v>85</v>
      </c>
      <c r="B51" s="518"/>
      <c r="C51" s="500" t="s">
        <v>86</v>
      </c>
      <c r="D51" s="498"/>
      <c r="E51" s="498"/>
      <c r="F51" s="498"/>
      <c r="G51" s="498"/>
      <c r="H51" s="499"/>
    </row>
    <row r="52" spans="1:8" ht="40.5" customHeight="1" x14ac:dyDescent="0.25">
      <c r="A52" s="518" t="s">
        <v>87</v>
      </c>
      <c r="B52" s="518"/>
      <c r="C52" s="497" t="s">
        <v>88</v>
      </c>
      <c r="D52" s="498"/>
      <c r="E52" s="498"/>
      <c r="F52" s="498"/>
      <c r="G52" s="498"/>
      <c r="H52" s="499"/>
    </row>
    <row r="53" spans="1:8" ht="32.25" customHeight="1" x14ac:dyDescent="0.25">
      <c r="A53" s="518" t="s">
        <v>89</v>
      </c>
      <c r="B53" s="518"/>
      <c r="C53" s="497" t="s">
        <v>90</v>
      </c>
      <c r="D53" s="498"/>
      <c r="E53" s="498"/>
      <c r="F53" s="498"/>
      <c r="G53" s="498"/>
      <c r="H53" s="499"/>
    </row>
    <row r="54" spans="1:8" ht="51.75" customHeight="1" x14ac:dyDescent="0.25">
      <c r="A54" s="517" t="s">
        <v>91</v>
      </c>
      <c r="B54" s="517"/>
      <c r="C54" s="497" t="s">
        <v>92</v>
      </c>
      <c r="D54" s="498"/>
      <c r="E54" s="498"/>
      <c r="F54" s="498"/>
      <c r="G54" s="498"/>
      <c r="H54" s="499"/>
    </row>
    <row r="55" spans="1:8" ht="65.25" customHeight="1" x14ac:dyDescent="0.25">
      <c r="A55" s="517" t="s">
        <v>93</v>
      </c>
      <c r="B55" s="517"/>
      <c r="C55" s="497" t="s">
        <v>94</v>
      </c>
      <c r="D55" s="498"/>
      <c r="E55" s="498"/>
      <c r="F55" s="498"/>
      <c r="G55" s="498"/>
      <c r="H55" s="499"/>
    </row>
    <row r="56" spans="1:8" ht="40.5" customHeight="1" x14ac:dyDescent="0.25">
      <c r="A56" s="517" t="s">
        <v>95</v>
      </c>
      <c r="B56" s="517"/>
      <c r="C56" s="497" t="s">
        <v>96</v>
      </c>
      <c r="D56" s="498"/>
      <c r="E56" s="498"/>
      <c r="F56" s="498"/>
      <c r="G56" s="498"/>
      <c r="H56" s="499"/>
    </row>
    <row r="57" spans="1:8" ht="60" customHeight="1" x14ac:dyDescent="0.25">
      <c r="A57" s="517" t="s">
        <v>97</v>
      </c>
      <c r="B57" s="517"/>
      <c r="C57" s="497" t="s">
        <v>98</v>
      </c>
      <c r="D57" s="498"/>
      <c r="E57" s="498"/>
      <c r="F57" s="498"/>
      <c r="G57" s="498"/>
      <c r="H57" s="499"/>
    </row>
    <row r="58" spans="1:8" ht="51.75" customHeight="1" x14ac:dyDescent="0.25">
      <c r="A58" s="517" t="s">
        <v>99</v>
      </c>
      <c r="B58" s="517"/>
      <c r="C58" s="497" t="s">
        <v>100</v>
      </c>
      <c r="D58" s="498"/>
      <c r="E58" s="498"/>
      <c r="F58" s="498"/>
      <c r="G58" s="498"/>
      <c r="H58" s="499"/>
    </row>
    <row r="59" spans="1:8" ht="54.75" customHeight="1" x14ac:dyDescent="0.25">
      <c r="A59" s="524" t="s">
        <v>101</v>
      </c>
      <c r="B59" s="524"/>
      <c r="C59" s="497" t="s">
        <v>102</v>
      </c>
      <c r="D59" s="498"/>
      <c r="E59" s="498"/>
      <c r="F59" s="498"/>
      <c r="G59" s="498"/>
      <c r="H59" s="499"/>
    </row>
    <row r="61" spans="1:8" s="20" customFormat="1" ht="182.25" customHeight="1" x14ac:dyDescent="0.25">
      <c r="A61" s="512" t="s">
        <v>103</v>
      </c>
      <c r="B61" s="513"/>
      <c r="C61" s="513"/>
      <c r="D61" s="513"/>
      <c r="E61" s="513"/>
      <c r="F61" s="513"/>
      <c r="G61" s="513"/>
      <c r="H61" s="513"/>
    </row>
    <row r="62" spans="1:8" s="20" customFormat="1" ht="64.5" customHeight="1" x14ac:dyDescent="0.25">
      <c r="A62" s="511" t="s">
        <v>104</v>
      </c>
      <c r="B62" s="511"/>
      <c r="C62" s="500" t="s">
        <v>105</v>
      </c>
      <c r="D62" s="501"/>
      <c r="E62" s="501"/>
      <c r="F62" s="501"/>
      <c r="G62" s="501"/>
      <c r="H62" s="502"/>
    </row>
    <row r="63" spans="1:8" s="20" customFormat="1" ht="69.75" customHeight="1" x14ac:dyDescent="0.25">
      <c r="A63" s="511" t="s">
        <v>106</v>
      </c>
      <c r="B63" s="511"/>
      <c r="C63" s="500" t="s">
        <v>107</v>
      </c>
      <c r="D63" s="501"/>
      <c r="E63" s="501"/>
      <c r="F63" s="501"/>
      <c r="G63" s="501"/>
      <c r="H63" s="502"/>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221"/>
  <sheetViews>
    <sheetView tabSelected="1" topLeftCell="E7" zoomScale="30" zoomScaleNormal="30" workbookViewId="0">
      <pane xSplit="12" ySplit="2" topLeftCell="Q9" activePane="bottomRight" state="frozen"/>
      <selection activeCell="E7" sqref="E7"/>
      <selection pane="topRight" activeCell="Q7" sqref="Q7"/>
      <selection pane="bottomLeft" activeCell="E9" sqref="E9"/>
      <selection pane="bottomRight" activeCell="S9" sqref="S9:S49"/>
    </sheetView>
  </sheetViews>
  <sheetFormatPr baseColWidth="10" defaultColWidth="11.42578125" defaultRowHeight="26.25" x14ac:dyDescent="0.4"/>
  <cols>
    <col min="1" max="1" width="17.42578125" style="32" customWidth="1"/>
    <col min="2" max="2" width="16.5703125" style="32" customWidth="1"/>
    <col min="3" max="3" width="18" style="32" customWidth="1"/>
    <col min="4" max="4" width="20.28515625" style="32" customWidth="1"/>
    <col min="5" max="5" width="23.28515625" style="32" customWidth="1"/>
    <col min="6" max="6" width="21" style="32" customWidth="1"/>
    <col min="7" max="7" width="17.5703125" style="32" customWidth="1"/>
    <col min="8" max="8" width="21.7109375" style="32" customWidth="1"/>
    <col min="9" max="9" width="21.42578125" style="32" customWidth="1"/>
    <col min="10" max="10" width="19.7109375" style="874" customWidth="1"/>
    <col min="11" max="11" width="21.85546875" style="874" customWidth="1"/>
    <col min="12" max="12" width="17.28515625" style="874" customWidth="1"/>
    <col min="13" max="13" width="17.85546875" style="874" customWidth="1"/>
    <col min="14" max="14" width="28.28515625" style="863" customWidth="1"/>
    <col min="15" max="15" width="15.5703125" style="268" customWidth="1"/>
    <col min="16" max="16" width="17.7109375" style="268" customWidth="1"/>
    <col min="17" max="17" width="22" style="268" customWidth="1"/>
    <col min="18" max="18" width="31" style="268" customWidth="1"/>
    <col min="19" max="19" width="33.5703125" style="974" customWidth="1"/>
    <col min="20" max="20" width="37" style="930" customWidth="1"/>
    <col min="21" max="21" width="23.28515625" style="262" customWidth="1"/>
    <col min="22" max="22" width="24.7109375" style="263" customWidth="1"/>
    <col min="23" max="23" width="28.85546875" style="264" customWidth="1"/>
    <col min="24" max="24" width="52.85546875" style="265" customWidth="1"/>
    <col min="25" max="25" width="21.42578125" style="265" customWidth="1"/>
    <col min="26" max="26" width="37" style="266" customWidth="1"/>
    <col min="27" max="27" width="22.7109375" style="266" customWidth="1"/>
    <col min="28" max="28" width="78.140625" style="32" customWidth="1"/>
    <col min="29" max="29" width="53.140625" style="32" customWidth="1"/>
    <col min="30" max="31" width="25.7109375" style="32" customWidth="1"/>
    <col min="32" max="32" width="39.85546875" style="206" customWidth="1"/>
    <col min="33" max="33" width="39.85546875" style="207" customWidth="1"/>
    <col min="34" max="34" width="22.5703125" style="32" customWidth="1"/>
    <col min="35" max="35" width="29.42578125" style="32" customWidth="1"/>
    <col min="36" max="36" width="22" style="32" hidden="1" customWidth="1"/>
    <col min="37" max="37" width="30.5703125" style="32" customWidth="1"/>
    <col min="38" max="38" width="23.42578125" style="32" customWidth="1"/>
    <col min="39" max="39" width="39.140625" style="32" customWidth="1"/>
    <col min="40" max="40" width="37.42578125" style="32" customWidth="1"/>
    <col min="41" max="41" width="39.7109375" style="32" customWidth="1"/>
    <col min="42" max="42" width="28.5703125" style="32" customWidth="1"/>
    <col min="43" max="43" width="25.7109375" style="32" customWidth="1"/>
    <col min="44" max="44" width="28.28515625" style="32" customWidth="1"/>
    <col min="45" max="45" width="63.85546875" style="32" customWidth="1"/>
    <col min="46" max="46" width="26.140625" style="32" customWidth="1"/>
    <col min="47" max="47" width="18.85546875" style="32" customWidth="1"/>
    <col min="48" max="48" width="25.5703125" style="32" customWidth="1"/>
    <col min="49" max="49" width="117.5703125" style="32" customWidth="1"/>
    <col min="50" max="50" width="26" style="32" customWidth="1"/>
    <col min="51" max="51" width="27" style="32" customWidth="1"/>
    <col min="52" max="16384" width="11.42578125" style="32"/>
  </cols>
  <sheetData>
    <row r="1" spans="1:51" x14ac:dyDescent="0.4">
      <c r="B1" s="629" t="s">
        <v>108</v>
      </c>
      <c r="C1" s="629"/>
      <c r="D1" s="626" t="s">
        <v>109</v>
      </c>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8"/>
      <c r="AS1" s="33" t="s">
        <v>110</v>
      </c>
    </row>
    <row r="2" spans="1:51" x14ac:dyDescent="0.4">
      <c r="B2" s="629"/>
      <c r="C2" s="629"/>
      <c r="D2" s="626" t="s">
        <v>111</v>
      </c>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8"/>
      <c r="AS2" s="33" t="s">
        <v>112</v>
      </c>
    </row>
    <row r="3" spans="1:51" x14ac:dyDescent="0.4">
      <c r="B3" s="629"/>
      <c r="C3" s="629"/>
      <c r="D3" s="626" t="s">
        <v>113</v>
      </c>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7"/>
      <c r="AQ3" s="627"/>
      <c r="AR3" s="628"/>
      <c r="AS3" s="33" t="s">
        <v>114</v>
      </c>
    </row>
    <row r="4" spans="1:51" x14ac:dyDescent="0.4">
      <c r="B4" s="629"/>
      <c r="C4" s="629"/>
      <c r="D4" s="626" t="s">
        <v>115</v>
      </c>
      <c r="E4" s="627"/>
      <c r="F4" s="627"/>
      <c r="G4" s="627"/>
      <c r="H4" s="627"/>
      <c r="I4" s="627"/>
      <c r="J4" s="627"/>
      <c r="K4" s="627"/>
      <c r="L4" s="627"/>
      <c r="M4" s="627"/>
      <c r="N4" s="627"/>
      <c r="O4" s="627"/>
      <c r="P4" s="627"/>
      <c r="Q4" s="627"/>
      <c r="R4" s="627"/>
      <c r="S4" s="627"/>
      <c r="T4" s="627"/>
      <c r="U4" s="627"/>
      <c r="V4" s="627"/>
      <c r="W4" s="627"/>
      <c r="X4" s="627"/>
      <c r="Y4" s="627"/>
      <c r="Z4" s="627"/>
      <c r="AA4" s="627"/>
      <c r="AB4" s="627"/>
      <c r="AC4" s="627"/>
      <c r="AD4" s="627"/>
      <c r="AE4" s="627"/>
      <c r="AF4" s="627"/>
      <c r="AG4" s="627"/>
      <c r="AH4" s="627"/>
      <c r="AI4" s="627"/>
      <c r="AJ4" s="627"/>
      <c r="AK4" s="627"/>
      <c r="AL4" s="627"/>
      <c r="AM4" s="627"/>
      <c r="AN4" s="627"/>
      <c r="AO4" s="627"/>
      <c r="AP4" s="627"/>
      <c r="AQ4" s="627"/>
      <c r="AR4" s="628"/>
      <c r="AS4" s="33" t="s">
        <v>116</v>
      </c>
    </row>
    <row r="5" spans="1:51" x14ac:dyDescent="0.4">
      <c r="B5" s="625" t="s">
        <v>117</v>
      </c>
      <c r="C5" s="625"/>
      <c r="D5" s="642" t="s">
        <v>118</v>
      </c>
      <c r="E5" s="643"/>
      <c r="F5" s="643"/>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643"/>
      <c r="AG5" s="643"/>
      <c r="AH5" s="643"/>
      <c r="AI5" s="643"/>
      <c r="AJ5" s="643"/>
      <c r="AK5" s="643"/>
      <c r="AL5" s="643"/>
      <c r="AM5" s="643"/>
      <c r="AN5" s="643"/>
      <c r="AO5" s="643"/>
      <c r="AP5" s="643"/>
      <c r="AQ5" s="643"/>
      <c r="AR5" s="644"/>
      <c r="AS5" s="27"/>
    </row>
    <row r="6" spans="1:51" ht="83.25" customHeight="1" x14ac:dyDescent="0.4">
      <c r="A6" s="649" t="s">
        <v>1</v>
      </c>
      <c r="B6" s="649"/>
      <c r="C6" s="649"/>
      <c r="D6" s="649"/>
      <c r="E6" s="649"/>
      <c r="F6" s="649"/>
      <c r="G6" s="649"/>
      <c r="H6" s="649"/>
      <c r="I6" s="649"/>
      <c r="J6" s="649"/>
      <c r="K6" s="649"/>
      <c r="L6" s="649"/>
      <c r="M6" s="649"/>
      <c r="N6" s="649"/>
      <c r="O6" s="649"/>
      <c r="P6" s="649"/>
      <c r="Q6" s="649"/>
      <c r="R6" s="649"/>
      <c r="S6" s="649"/>
      <c r="T6" s="649"/>
      <c r="U6" s="629" t="s">
        <v>119</v>
      </c>
      <c r="V6" s="629"/>
      <c r="W6" s="629"/>
      <c r="X6" s="629"/>
      <c r="Y6" s="629" t="s">
        <v>50</v>
      </c>
      <c r="Z6" s="629"/>
      <c r="AA6" s="629"/>
      <c r="AB6" s="629"/>
      <c r="AC6" s="629"/>
      <c r="AD6" s="629"/>
      <c r="AE6" s="629"/>
      <c r="AF6" s="629"/>
      <c r="AG6" s="629"/>
      <c r="AH6" s="629"/>
      <c r="AI6" s="649" t="s">
        <v>71</v>
      </c>
      <c r="AJ6" s="649"/>
      <c r="AK6" s="649"/>
      <c r="AL6" s="649"/>
      <c r="AM6" s="649"/>
      <c r="AN6" s="649"/>
      <c r="AO6" s="649"/>
      <c r="AP6" s="649"/>
      <c r="AQ6" s="649"/>
      <c r="AR6" s="650" t="s">
        <v>82</v>
      </c>
      <c r="AS6" s="651"/>
      <c r="AT6" s="651"/>
      <c r="AU6" s="651"/>
      <c r="AV6" s="652"/>
      <c r="AW6" s="34"/>
      <c r="AX6" s="653" t="s">
        <v>120</v>
      </c>
      <c r="AY6" s="653"/>
    </row>
    <row r="7" spans="1:51" s="35" customFormat="1" ht="96" customHeight="1" x14ac:dyDescent="0.35">
      <c r="A7" s="654" t="s">
        <v>2</v>
      </c>
      <c r="B7" s="630" t="s">
        <v>4</v>
      </c>
      <c r="C7" s="630" t="s">
        <v>6</v>
      </c>
      <c r="D7" s="630" t="s">
        <v>8</v>
      </c>
      <c r="E7" s="630" t="s">
        <v>10</v>
      </c>
      <c r="F7" s="630" t="s">
        <v>12</v>
      </c>
      <c r="G7" s="646" t="s">
        <v>14</v>
      </c>
      <c r="H7" s="646" t="s">
        <v>16</v>
      </c>
      <c r="I7" s="850" t="s">
        <v>713</v>
      </c>
      <c r="J7" s="850" t="s">
        <v>121</v>
      </c>
      <c r="K7" s="850" t="s">
        <v>22</v>
      </c>
      <c r="L7" s="850" t="s">
        <v>24</v>
      </c>
      <c r="M7" s="850" t="s">
        <v>26</v>
      </c>
      <c r="N7" s="850" t="s">
        <v>28</v>
      </c>
      <c r="O7" s="646" t="s">
        <v>122</v>
      </c>
      <c r="P7" s="646"/>
      <c r="Q7" s="666" t="s">
        <v>32</v>
      </c>
      <c r="R7" s="645" t="s">
        <v>34</v>
      </c>
      <c r="S7" s="898" t="s">
        <v>714</v>
      </c>
      <c r="T7" s="901" t="s">
        <v>715</v>
      </c>
      <c r="U7" s="648" t="s">
        <v>42</v>
      </c>
      <c r="V7" s="648" t="s">
        <v>44</v>
      </c>
      <c r="W7" s="648" t="s">
        <v>46</v>
      </c>
      <c r="X7" s="648" t="s">
        <v>48</v>
      </c>
      <c r="Y7" s="645" t="s">
        <v>51</v>
      </c>
      <c r="Z7" s="645" t="s">
        <v>53</v>
      </c>
      <c r="AA7" s="645" t="s">
        <v>55</v>
      </c>
      <c r="AB7" s="664" t="s">
        <v>57</v>
      </c>
      <c r="AC7" s="664" t="s">
        <v>59</v>
      </c>
      <c r="AD7" s="636" t="s">
        <v>716</v>
      </c>
      <c r="AE7" s="636" t="s">
        <v>63</v>
      </c>
      <c r="AF7" s="636" t="s">
        <v>65</v>
      </c>
      <c r="AG7" s="636" t="s">
        <v>67</v>
      </c>
      <c r="AH7" s="638" t="s">
        <v>69</v>
      </c>
      <c r="AI7" s="638" t="s">
        <v>72</v>
      </c>
      <c r="AJ7" s="617" t="s">
        <v>74</v>
      </c>
      <c r="AK7" s="617" t="s">
        <v>76</v>
      </c>
      <c r="AL7" s="640" t="s">
        <v>78</v>
      </c>
      <c r="AM7" s="640" t="s">
        <v>80</v>
      </c>
      <c r="AN7" s="617" t="s">
        <v>83</v>
      </c>
      <c r="AO7" s="640" t="s">
        <v>85</v>
      </c>
      <c r="AP7" s="640" t="s">
        <v>87</v>
      </c>
      <c r="AQ7" s="632" t="s">
        <v>89</v>
      </c>
      <c r="AR7" s="634" t="s">
        <v>91</v>
      </c>
      <c r="AS7" s="656" t="s">
        <v>93</v>
      </c>
      <c r="AT7" s="658" t="s">
        <v>95</v>
      </c>
      <c r="AU7" s="660" t="s">
        <v>97</v>
      </c>
      <c r="AV7" s="656" t="s">
        <v>99</v>
      </c>
      <c r="AW7" s="662" t="s">
        <v>717</v>
      </c>
      <c r="AX7" s="667" t="s">
        <v>104</v>
      </c>
      <c r="AY7" s="667" t="s">
        <v>106</v>
      </c>
    </row>
    <row r="8" spans="1:51" s="35" customFormat="1" ht="123.75" customHeight="1" thickBot="1" x14ac:dyDescent="0.4">
      <c r="A8" s="655"/>
      <c r="B8" s="631"/>
      <c r="C8" s="631"/>
      <c r="D8" s="631"/>
      <c r="E8" s="631"/>
      <c r="F8" s="631"/>
      <c r="G8" s="647"/>
      <c r="H8" s="647"/>
      <c r="I8" s="851"/>
      <c r="J8" s="864"/>
      <c r="K8" s="851"/>
      <c r="L8" s="851"/>
      <c r="M8" s="851"/>
      <c r="N8" s="851"/>
      <c r="O8" s="36" t="s">
        <v>123</v>
      </c>
      <c r="P8" s="36" t="s">
        <v>124</v>
      </c>
      <c r="Q8" s="646"/>
      <c r="R8" s="630"/>
      <c r="S8" s="850"/>
      <c r="T8" s="902"/>
      <c r="U8" s="648"/>
      <c r="V8" s="648"/>
      <c r="W8" s="648"/>
      <c r="X8" s="648"/>
      <c r="Y8" s="630"/>
      <c r="Z8" s="630"/>
      <c r="AA8" s="630"/>
      <c r="AB8" s="665"/>
      <c r="AC8" s="665"/>
      <c r="AD8" s="637"/>
      <c r="AE8" s="637"/>
      <c r="AF8" s="637"/>
      <c r="AG8" s="637"/>
      <c r="AH8" s="639"/>
      <c r="AI8" s="639"/>
      <c r="AJ8" s="618"/>
      <c r="AK8" s="618"/>
      <c r="AL8" s="641"/>
      <c r="AM8" s="641"/>
      <c r="AN8" s="618"/>
      <c r="AO8" s="641"/>
      <c r="AP8" s="641"/>
      <c r="AQ8" s="633"/>
      <c r="AR8" s="635"/>
      <c r="AS8" s="657"/>
      <c r="AT8" s="659"/>
      <c r="AU8" s="661"/>
      <c r="AV8" s="657"/>
      <c r="AW8" s="663"/>
      <c r="AX8" s="668"/>
      <c r="AY8" s="668"/>
    </row>
    <row r="9" spans="1:51" ht="99.75" customHeight="1" x14ac:dyDescent="0.4">
      <c r="A9" s="814" t="s">
        <v>125</v>
      </c>
      <c r="B9" s="671" t="s">
        <v>126</v>
      </c>
      <c r="C9" s="671" t="s">
        <v>127</v>
      </c>
      <c r="D9" s="546" t="s">
        <v>128</v>
      </c>
      <c r="E9" s="546" t="s">
        <v>129</v>
      </c>
      <c r="F9" s="546" t="s">
        <v>130</v>
      </c>
      <c r="G9" s="619"/>
      <c r="H9" s="619"/>
      <c r="I9" s="799"/>
      <c r="J9" s="865" t="s">
        <v>131</v>
      </c>
      <c r="K9" s="875" t="s">
        <v>132</v>
      </c>
      <c r="L9" s="852" t="s">
        <v>133</v>
      </c>
      <c r="M9" s="852" t="s">
        <v>134</v>
      </c>
      <c r="N9" s="852" t="s">
        <v>135</v>
      </c>
      <c r="O9" s="557"/>
      <c r="P9" s="557" t="s">
        <v>136</v>
      </c>
      <c r="Q9" s="606" t="s">
        <v>137</v>
      </c>
      <c r="R9" s="692">
        <v>3.0200000000000001E-2</v>
      </c>
      <c r="S9" s="931">
        <v>3.0200000000000001E-2</v>
      </c>
      <c r="T9" s="903" t="s">
        <v>934</v>
      </c>
      <c r="U9" s="802" t="s">
        <v>138</v>
      </c>
      <c r="V9" s="824" t="s">
        <v>139</v>
      </c>
      <c r="W9" s="603" t="s">
        <v>140</v>
      </c>
      <c r="X9" s="553" t="s">
        <v>141</v>
      </c>
      <c r="Y9" s="563" t="s">
        <v>142</v>
      </c>
      <c r="Z9" s="573">
        <v>2020130010065</v>
      </c>
      <c r="AA9" s="577" t="s">
        <v>143</v>
      </c>
      <c r="AB9" s="39" t="s">
        <v>144</v>
      </c>
      <c r="AC9" s="40" t="s">
        <v>145</v>
      </c>
      <c r="AD9" s="490" t="s">
        <v>896</v>
      </c>
      <c r="AE9" s="320">
        <v>0.2</v>
      </c>
      <c r="AF9" s="490" t="s">
        <v>896</v>
      </c>
      <c r="AG9" s="490" t="s">
        <v>896</v>
      </c>
      <c r="AH9" s="490" t="s">
        <v>896</v>
      </c>
      <c r="AI9" s="490" t="s">
        <v>896</v>
      </c>
      <c r="AJ9" s="43"/>
      <c r="AK9" s="590" t="s">
        <v>146</v>
      </c>
      <c r="AL9" s="550" t="s">
        <v>855</v>
      </c>
      <c r="AM9" s="584" t="s">
        <v>858</v>
      </c>
      <c r="AN9" s="677">
        <v>87434791669</v>
      </c>
      <c r="AO9" s="584" t="s">
        <v>743</v>
      </c>
      <c r="AP9" s="584" t="s">
        <v>856</v>
      </c>
      <c r="AQ9" s="584" t="s">
        <v>857</v>
      </c>
      <c r="AR9" s="490" t="s">
        <v>896</v>
      </c>
      <c r="AS9" s="490" t="s">
        <v>896</v>
      </c>
      <c r="AT9" s="490" t="s">
        <v>896</v>
      </c>
      <c r="AU9" s="490" t="s">
        <v>896</v>
      </c>
      <c r="AV9" s="490" t="s">
        <v>896</v>
      </c>
      <c r="AW9" s="274"/>
      <c r="AX9" s="222"/>
      <c r="AY9" s="222"/>
    </row>
    <row r="10" spans="1:51" ht="77.25" customHeight="1" x14ac:dyDescent="0.4">
      <c r="A10" s="815"/>
      <c r="B10" s="672"/>
      <c r="C10" s="672"/>
      <c r="D10" s="547"/>
      <c r="E10" s="547"/>
      <c r="F10" s="547"/>
      <c r="G10" s="620"/>
      <c r="H10" s="620"/>
      <c r="I10" s="800"/>
      <c r="J10" s="866"/>
      <c r="K10" s="876"/>
      <c r="L10" s="853"/>
      <c r="M10" s="853"/>
      <c r="N10" s="853"/>
      <c r="O10" s="551"/>
      <c r="P10" s="551"/>
      <c r="Q10" s="582"/>
      <c r="R10" s="693"/>
      <c r="S10" s="932"/>
      <c r="T10" s="904"/>
      <c r="U10" s="803"/>
      <c r="V10" s="825"/>
      <c r="W10" s="604"/>
      <c r="X10" s="554"/>
      <c r="Y10" s="564"/>
      <c r="Z10" s="574"/>
      <c r="AA10" s="547"/>
      <c r="AB10" s="47" t="s">
        <v>147</v>
      </c>
      <c r="AC10" s="48" t="s">
        <v>148</v>
      </c>
      <c r="AD10" s="486" t="s">
        <v>896</v>
      </c>
      <c r="AE10" s="311">
        <v>0.02</v>
      </c>
      <c r="AF10" s="486" t="s">
        <v>896</v>
      </c>
      <c r="AG10" s="486" t="s">
        <v>896</v>
      </c>
      <c r="AH10" s="486" t="s">
        <v>896</v>
      </c>
      <c r="AI10" s="486" t="s">
        <v>896</v>
      </c>
      <c r="AJ10" s="43"/>
      <c r="AK10" s="591"/>
      <c r="AL10" s="551"/>
      <c r="AM10" s="585"/>
      <c r="AN10" s="678"/>
      <c r="AO10" s="585"/>
      <c r="AP10" s="585"/>
      <c r="AQ10" s="585"/>
      <c r="AR10" s="490" t="s">
        <v>896</v>
      </c>
      <c r="AS10" s="486" t="s">
        <v>896</v>
      </c>
      <c r="AT10" s="486" t="s">
        <v>896</v>
      </c>
      <c r="AU10" s="486" t="s">
        <v>896</v>
      </c>
      <c r="AV10" s="486" t="s">
        <v>896</v>
      </c>
      <c r="AW10" s="275"/>
      <c r="AX10" s="43"/>
      <c r="AY10" s="43"/>
    </row>
    <row r="11" spans="1:51" ht="84.75" customHeight="1" x14ac:dyDescent="0.4">
      <c r="A11" s="815"/>
      <c r="B11" s="672"/>
      <c r="C11" s="672"/>
      <c r="D11" s="547"/>
      <c r="E11" s="547"/>
      <c r="F11" s="547"/>
      <c r="G11" s="620"/>
      <c r="H11" s="620"/>
      <c r="I11" s="800"/>
      <c r="J11" s="866"/>
      <c r="K11" s="876"/>
      <c r="L11" s="853"/>
      <c r="M11" s="853"/>
      <c r="N11" s="853"/>
      <c r="O11" s="551"/>
      <c r="P11" s="551"/>
      <c r="Q11" s="582"/>
      <c r="R11" s="693"/>
      <c r="S11" s="932"/>
      <c r="T11" s="904"/>
      <c r="U11" s="803"/>
      <c r="V11" s="825"/>
      <c r="W11" s="604"/>
      <c r="X11" s="554"/>
      <c r="Y11" s="564"/>
      <c r="Z11" s="574"/>
      <c r="AA11" s="547"/>
      <c r="AB11" s="47" t="s">
        <v>149</v>
      </c>
      <c r="AC11" s="48" t="s">
        <v>150</v>
      </c>
      <c r="AD11" s="486" t="s">
        <v>896</v>
      </c>
      <c r="AE11" s="311">
        <v>0.02</v>
      </c>
      <c r="AF11" s="486" t="s">
        <v>896</v>
      </c>
      <c r="AG11" s="486" t="s">
        <v>896</v>
      </c>
      <c r="AH11" s="486" t="s">
        <v>896</v>
      </c>
      <c r="AI11" s="486" t="s">
        <v>896</v>
      </c>
      <c r="AJ11" s="43"/>
      <c r="AK11" s="591"/>
      <c r="AL11" s="551"/>
      <c r="AM11" s="585"/>
      <c r="AN11" s="678"/>
      <c r="AO11" s="585"/>
      <c r="AP11" s="585"/>
      <c r="AQ11" s="585"/>
      <c r="AR11" s="490" t="s">
        <v>896</v>
      </c>
      <c r="AS11" s="486" t="s">
        <v>896</v>
      </c>
      <c r="AT11" s="486" t="s">
        <v>896</v>
      </c>
      <c r="AU11" s="486" t="s">
        <v>896</v>
      </c>
      <c r="AV11" s="486" t="s">
        <v>896</v>
      </c>
      <c r="AW11" s="275"/>
      <c r="AX11" s="43"/>
      <c r="AY11" s="43"/>
    </row>
    <row r="12" spans="1:51" ht="75.75" customHeight="1" x14ac:dyDescent="0.4">
      <c r="A12" s="815"/>
      <c r="B12" s="672"/>
      <c r="C12" s="672"/>
      <c r="D12" s="547"/>
      <c r="E12" s="547"/>
      <c r="F12" s="547"/>
      <c r="G12" s="620"/>
      <c r="H12" s="620"/>
      <c r="I12" s="800"/>
      <c r="J12" s="866"/>
      <c r="K12" s="876"/>
      <c r="L12" s="853"/>
      <c r="M12" s="853"/>
      <c r="N12" s="853"/>
      <c r="O12" s="551"/>
      <c r="P12" s="551"/>
      <c r="Q12" s="582"/>
      <c r="R12" s="693"/>
      <c r="S12" s="932"/>
      <c r="T12" s="904"/>
      <c r="U12" s="803"/>
      <c r="V12" s="825"/>
      <c r="W12" s="604"/>
      <c r="X12" s="554"/>
      <c r="Y12" s="564"/>
      <c r="Z12" s="574"/>
      <c r="AA12" s="547"/>
      <c r="AB12" s="47" t="s">
        <v>151</v>
      </c>
      <c r="AC12" s="48" t="s">
        <v>152</v>
      </c>
      <c r="AD12" s="48">
        <v>45378</v>
      </c>
      <c r="AE12" s="311">
        <v>0.2</v>
      </c>
      <c r="AF12" s="49" t="s">
        <v>908</v>
      </c>
      <c r="AG12" s="55" t="s">
        <v>923</v>
      </c>
      <c r="AH12" s="51">
        <f>5*20</f>
        <v>100</v>
      </c>
      <c r="AI12" s="213" t="s">
        <v>924</v>
      </c>
      <c r="AJ12" s="43"/>
      <c r="AK12" s="591"/>
      <c r="AL12" s="551"/>
      <c r="AM12" s="585"/>
      <c r="AN12" s="678"/>
      <c r="AO12" s="585"/>
      <c r="AP12" s="585"/>
      <c r="AQ12" s="585"/>
      <c r="AR12" s="52" t="s">
        <v>748</v>
      </c>
      <c r="AS12" s="53" t="s">
        <v>925</v>
      </c>
      <c r="AT12" s="53" t="s">
        <v>891</v>
      </c>
      <c r="AU12" s="54" t="s">
        <v>926</v>
      </c>
      <c r="AV12" s="49" t="s">
        <v>908</v>
      </c>
      <c r="AW12" s="275"/>
      <c r="AX12" s="43"/>
      <c r="AY12" s="43"/>
    </row>
    <row r="13" spans="1:51" ht="76.5" customHeight="1" x14ac:dyDescent="0.4">
      <c r="A13" s="815"/>
      <c r="B13" s="672"/>
      <c r="C13" s="672"/>
      <c r="D13" s="547"/>
      <c r="E13" s="547"/>
      <c r="F13" s="547"/>
      <c r="G13" s="620"/>
      <c r="H13" s="620"/>
      <c r="I13" s="800"/>
      <c r="J13" s="866"/>
      <c r="K13" s="876"/>
      <c r="L13" s="853"/>
      <c r="M13" s="853"/>
      <c r="N13" s="853"/>
      <c r="O13" s="551"/>
      <c r="P13" s="551"/>
      <c r="Q13" s="582"/>
      <c r="R13" s="693"/>
      <c r="S13" s="932"/>
      <c r="T13" s="904"/>
      <c r="U13" s="803"/>
      <c r="V13" s="825"/>
      <c r="W13" s="604"/>
      <c r="X13" s="554"/>
      <c r="Y13" s="564"/>
      <c r="Z13" s="574"/>
      <c r="AA13" s="547"/>
      <c r="AB13" s="47" t="s">
        <v>153</v>
      </c>
      <c r="AC13" s="48" t="s">
        <v>154</v>
      </c>
      <c r="AD13" s="48">
        <v>184000</v>
      </c>
      <c r="AE13" s="311">
        <v>0.02</v>
      </c>
      <c r="AF13" s="49" t="s">
        <v>923</v>
      </c>
      <c r="AG13" s="55" t="s">
        <v>899</v>
      </c>
      <c r="AH13" s="51">
        <f>3*20</f>
        <v>60</v>
      </c>
      <c r="AI13" s="55">
        <v>184000</v>
      </c>
      <c r="AJ13" s="43"/>
      <c r="AK13" s="591"/>
      <c r="AL13" s="551"/>
      <c r="AM13" s="585"/>
      <c r="AN13" s="678"/>
      <c r="AO13" s="585"/>
      <c r="AP13" s="585"/>
      <c r="AQ13" s="585"/>
      <c r="AR13" s="52" t="s">
        <v>748</v>
      </c>
      <c r="AS13" s="53" t="s">
        <v>927</v>
      </c>
      <c r="AT13" s="53" t="s">
        <v>928</v>
      </c>
      <c r="AU13" s="54" t="s">
        <v>734</v>
      </c>
      <c r="AV13" s="49" t="s">
        <v>908</v>
      </c>
      <c r="AW13" s="275"/>
      <c r="AX13" s="43"/>
      <c r="AY13" s="43"/>
    </row>
    <row r="14" spans="1:51" ht="74.25" customHeight="1" x14ac:dyDescent="0.4">
      <c r="A14" s="815"/>
      <c r="B14" s="672"/>
      <c r="C14" s="672"/>
      <c r="D14" s="547"/>
      <c r="E14" s="547"/>
      <c r="F14" s="547"/>
      <c r="G14" s="620"/>
      <c r="H14" s="620"/>
      <c r="I14" s="800"/>
      <c r="J14" s="866"/>
      <c r="K14" s="876"/>
      <c r="L14" s="853"/>
      <c r="M14" s="853"/>
      <c r="N14" s="853"/>
      <c r="O14" s="551"/>
      <c r="P14" s="551"/>
      <c r="Q14" s="582"/>
      <c r="R14" s="693"/>
      <c r="S14" s="932"/>
      <c r="T14" s="904"/>
      <c r="U14" s="803"/>
      <c r="V14" s="825"/>
      <c r="W14" s="604"/>
      <c r="X14" s="554"/>
      <c r="Y14" s="564"/>
      <c r="Z14" s="574"/>
      <c r="AA14" s="547"/>
      <c r="AB14" s="47" t="s">
        <v>155</v>
      </c>
      <c r="AC14" s="48" t="s">
        <v>156</v>
      </c>
      <c r="AD14" s="48">
        <v>140701</v>
      </c>
      <c r="AE14" s="311">
        <v>0.2</v>
      </c>
      <c r="AF14" s="49" t="s">
        <v>908</v>
      </c>
      <c r="AG14" s="55" t="s">
        <v>900</v>
      </c>
      <c r="AH14" s="51">
        <f>20*11</f>
        <v>220</v>
      </c>
      <c r="AI14" s="55">
        <v>0</v>
      </c>
      <c r="AJ14" s="43"/>
      <c r="AK14" s="591"/>
      <c r="AL14" s="551"/>
      <c r="AM14" s="680"/>
      <c r="AN14" s="678"/>
      <c r="AO14" s="680"/>
      <c r="AP14" s="585"/>
      <c r="AQ14" s="585"/>
      <c r="AR14" s="52" t="s">
        <v>748</v>
      </c>
      <c r="AS14" s="53" t="s">
        <v>929</v>
      </c>
      <c r="AT14" s="53" t="s">
        <v>916</v>
      </c>
      <c r="AU14" s="54" t="s">
        <v>734</v>
      </c>
      <c r="AV14" s="49" t="s">
        <v>908</v>
      </c>
      <c r="AW14" s="275"/>
      <c r="AX14" s="43"/>
      <c r="AY14" s="43"/>
    </row>
    <row r="15" spans="1:51" ht="56.25" customHeight="1" x14ac:dyDescent="0.4">
      <c r="A15" s="815"/>
      <c r="B15" s="672"/>
      <c r="C15" s="672"/>
      <c r="D15" s="547"/>
      <c r="E15" s="547"/>
      <c r="F15" s="547"/>
      <c r="G15" s="620"/>
      <c r="H15" s="620"/>
      <c r="I15" s="800"/>
      <c r="J15" s="866"/>
      <c r="K15" s="876"/>
      <c r="L15" s="853"/>
      <c r="M15" s="853"/>
      <c r="N15" s="853"/>
      <c r="O15" s="551"/>
      <c r="P15" s="551"/>
      <c r="Q15" s="582"/>
      <c r="R15" s="693"/>
      <c r="S15" s="932"/>
      <c r="T15" s="904"/>
      <c r="U15" s="803"/>
      <c r="V15" s="825"/>
      <c r="W15" s="604"/>
      <c r="X15" s="554"/>
      <c r="Y15" s="564"/>
      <c r="Z15" s="574"/>
      <c r="AA15" s="547"/>
      <c r="AB15" s="47" t="s">
        <v>157</v>
      </c>
      <c r="AC15" s="48" t="s">
        <v>158</v>
      </c>
      <c r="AD15" s="486" t="s">
        <v>896</v>
      </c>
      <c r="AE15" s="311">
        <v>0.1</v>
      </c>
      <c r="AF15" s="486" t="s">
        <v>896</v>
      </c>
      <c r="AG15" s="486" t="s">
        <v>896</v>
      </c>
      <c r="AH15" s="486" t="s">
        <v>896</v>
      </c>
      <c r="AI15" s="486">
        <v>0.01</v>
      </c>
      <c r="AJ15" s="43"/>
      <c r="AK15" s="591"/>
      <c r="AL15" s="551"/>
      <c r="AM15" s="673" t="s">
        <v>859</v>
      </c>
      <c r="AN15" s="678"/>
      <c r="AO15" s="673" t="s">
        <v>747</v>
      </c>
      <c r="AP15" s="585"/>
      <c r="AQ15" s="585"/>
      <c r="AR15" s="490" t="s">
        <v>896</v>
      </c>
      <c r="AS15" s="490" t="s">
        <v>896</v>
      </c>
      <c r="AT15" s="490" t="s">
        <v>896</v>
      </c>
      <c r="AU15" s="490" t="s">
        <v>896</v>
      </c>
      <c r="AV15" s="490" t="s">
        <v>896</v>
      </c>
      <c r="AW15" s="275"/>
      <c r="AX15" s="43"/>
      <c r="AY15" s="43"/>
    </row>
    <row r="16" spans="1:51" ht="88.5" customHeight="1" x14ac:dyDescent="0.4">
      <c r="A16" s="815"/>
      <c r="B16" s="672"/>
      <c r="C16" s="672"/>
      <c r="D16" s="547"/>
      <c r="E16" s="547"/>
      <c r="F16" s="547"/>
      <c r="G16" s="620"/>
      <c r="H16" s="620"/>
      <c r="I16" s="800"/>
      <c r="J16" s="866"/>
      <c r="K16" s="876"/>
      <c r="L16" s="853"/>
      <c r="M16" s="853"/>
      <c r="N16" s="853"/>
      <c r="O16" s="551"/>
      <c r="P16" s="551"/>
      <c r="Q16" s="582"/>
      <c r="R16" s="693"/>
      <c r="S16" s="932"/>
      <c r="T16" s="904"/>
      <c r="U16" s="803"/>
      <c r="V16" s="825"/>
      <c r="W16" s="604"/>
      <c r="X16" s="554"/>
      <c r="Y16" s="564"/>
      <c r="Z16" s="574"/>
      <c r="AA16" s="547"/>
      <c r="AB16" s="47" t="s">
        <v>159</v>
      </c>
      <c r="AC16" s="48" t="s">
        <v>148</v>
      </c>
      <c r="AD16" s="486" t="s">
        <v>896</v>
      </c>
      <c r="AE16" s="311">
        <v>0.02</v>
      </c>
      <c r="AF16" s="486" t="s">
        <v>896</v>
      </c>
      <c r="AG16" s="486" t="s">
        <v>896</v>
      </c>
      <c r="AH16" s="486" t="s">
        <v>896</v>
      </c>
      <c r="AI16" s="486" t="s">
        <v>896</v>
      </c>
      <c r="AJ16" s="43"/>
      <c r="AK16" s="591"/>
      <c r="AL16" s="551"/>
      <c r="AM16" s="585"/>
      <c r="AN16" s="678"/>
      <c r="AO16" s="585"/>
      <c r="AP16" s="585"/>
      <c r="AQ16" s="585"/>
      <c r="AR16" s="490" t="s">
        <v>896</v>
      </c>
      <c r="AS16" s="490" t="s">
        <v>896</v>
      </c>
      <c r="AT16" s="490" t="s">
        <v>896</v>
      </c>
      <c r="AU16" s="490" t="s">
        <v>896</v>
      </c>
      <c r="AV16" s="490" t="s">
        <v>896</v>
      </c>
      <c r="AW16" s="275"/>
      <c r="AX16" s="43"/>
      <c r="AY16" s="43"/>
    </row>
    <row r="17" spans="1:51" ht="79.5" customHeight="1" x14ac:dyDescent="0.4">
      <c r="A17" s="815"/>
      <c r="B17" s="672"/>
      <c r="C17" s="672"/>
      <c r="D17" s="547"/>
      <c r="E17" s="547"/>
      <c r="F17" s="547"/>
      <c r="G17" s="620"/>
      <c r="H17" s="620"/>
      <c r="I17" s="800"/>
      <c r="J17" s="866"/>
      <c r="K17" s="876"/>
      <c r="L17" s="853"/>
      <c r="M17" s="853"/>
      <c r="N17" s="853"/>
      <c r="O17" s="551"/>
      <c r="P17" s="551"/>
      <c r="Q17" s="582"/>
      <c r="R17" s="693"/>
      <c r="S17" s="932"/>
      <c r="T17" s="904"/>
      <c r="U17" s="803"/>
      <c r="V17" s="825"/>
      <c r="W17" s="604"/>
      <c r="X17" s="554"/>
      <c r="Y17" s="564"/>
      <c r="Z17" s="574"/>
      <c r="AA17" s="547"/>
      <c r="AB17" s="47" t="s">
        <v>160</v>
      </c>
      <c r="AC17" s="48" t="s">
        <v>161</v>
      </c>
      <c r="AD17" s="486" t="s">
        <v>896</v>
      </c>
      <c r="AE17" s="311">
        <v>0.02</v>
      </c>
      <c r="AF17" s="486" t="s">
        <v>896</v>
      </c>
      <c r="AG17" s="486" t="s">
        <v>896</v>
      </c>
      <c r="AH17" s="486" t="s">
        <v>896</v>
      </c>
      <c r="AI17" s="486" t="s">
        <v>896</v>
      </c>
      <c r="AJ17" s="43"/>
      <c r="AK17" s="591"/>
      <c r="AL17" s="551"/>
      <c r="AM17" s="585"/>
      <c r="AN17" s="678"/>
      <c r="AO17" s="585"/>
      <c r="AP17" s="585"/>
      <c r="AQ17" s="585"/>
      <c r="AR17" s="490" t="s">
        <v>896</v>
      </c>
      <c r="AS17" s="490" t="s">
        <v>896</v>
      </c>
      <c r="AT17" s="490" t="s">
        <v>896</v>
      </c>
      <c r="AU17" s="490" t="s">
        <v>896</v>
      </c>
      <c r="AV17" s="490" t="s">
        <v>896</v>
      </c>
      <c r="AW17" s="275"/>
      <c r="AX17" s="43"/>
      <c r="AY17" s="43"/>
    </row>
    <row r="18" spans="1:51" ht="64.5" customHeight="1" x14ac:dyDescent="0.4">
      <c r="A18" s="815"/>
      <c r="B18" s="672"/>
      <c r="C18" s="672"/>
      <c r="D18" s="547"/>
      <c r="E18" s="547"/>
      <c r="F18" s="547"/>
      <c r="G18" s="620"/>
      <c r="H18" s="620"/>
      <c r="I18" s="800"/>
      <c r="J18" s="866"/>
      <c r="K18" s="876"/>
      <c r="L18" s="853"/>
      <c r="M18" s="853"/>
      <c r="N18" s="853"/>
      <c r="O18" s="551"/>
      <c r="P18" s="551"/>
      <c r="Q18" s="582"/>
      <c r="R18" s="693"/>
      <c r="S18" s="932"/>
      <c r="T18" s="904"/>
      <c r="U18" s="803"/>
      <c r="V18" s="825"/>
      <c r="W18" s="604"/>
      <c r="X18" s="554"/>
      <c r="Y18" s="564"/>
      <c r="Z18" s="574"/>
      <c r="AA18" s="547"/>
      <c r="AB18" s="47" t="s">
        <v>162</v>
      </c>
      <c r="AC18" s="48" t="s">
        <v>163</v>
      </c>
      <c r="AD18" s="486" t="s">
        <v>896</v>
      </c>
      <c r="AE18" s="311">
        <v>0.08</v>
      </c>
      <c r="AF18" s="486" t="s">
        <v>896</v>
      </c>
      <c r="AG18" s="486" t="s">
        <v>896</v>
      </c>
      <c r="AH18" s="486" t="s">
        <v>896</v>
      </c>
      <c r="AI18" s="486" t="s">
        <v>896</v>
      </c>
      <c r="AJ18" s="43"/>
      <c r="AK18" s="591"/>
      <c r="AL18" s="551"/>
      <c r="AM18" s="585"/>
      <c r="AN18" s="678"/>
      <c r="AO18" s="585"/>
      <c r="AP18" s="585"/>
      <c r="AQ18" s="585"/>
      <c r="AR18" s="490" t="s">
        <v>896</v>
      </c>
      <c r="AS18" s="490" t="s">
        <v>896</v>
      </c>
      <c r="AT18" s="490" t="s">
        <v>896</v>
      </c>
      <c r="AU18" s="490" t="s">
        <v>896</v>
      </c>
      <c r="AV18" s="490" t="s">
        <v>896</v>
      </c>
      <c r="AW18" s="275"/>
      <c r="AX18" s="43"/>
      <c r="AY18" s="43"/>
    </row>
    <row r="19" spans="1:51" ht="74.25" customHeight="1" x14ac:dyDescent="0.4">
      <c r="A19" s="815"/>
      <c r="B19" s="672"/>
      <c r="C19" s="672"/>
      <c r="D19" s="547"/>
      <c r="E19" s="547"/>
      <c r="F19" s="547"/>
      <c r="G19" s="620"/>
      <c r="H19" s="620"/>
      <c r="I19" s="800"/>
      <c r="J19" s="866"/>
      <c r="K19" s="876"/>
      <c r="L19" s="853"/>
      <c r="M19" s="853"/>
      <c r="N19" s="853"/>
      <c r="O19" s="551"/>
      <c r="P19" s="551"/>
      <c r="Q19" s="582"/>
      <c r="R19" s="693"/>
      <c r="S19" s="932"/>
      <c r="T19" s="904"/>
      <c r="U19" s="803"/>
      <c r="V19" s="825"/>
      <c r="W19" s="604"/>
      <c r="X19" s="554"/>
      <c r="Y19" s="564"/>
      <c r="Z19" s="574"/>
      <c r="AA19" s="547"/>
      <c r="AB19" s="47" t="s">
        <v>164</v>
      </c>
      <c r="AC19" s="48" t="s">
        <v>165</v>
      </c>
      <c r="AD19" s="486" t="s">
        <v>896</v>
      </c>
      <c r="AE19" s="311">
        <v>0.02</v>
      </c>
      <c r="AF19" s="486" t="s">
        <v>896</v>
      </c>
      <c r="AG19" s="486" t="s">
        <v>896</v>
      </c>
      <c r="AH19" s="486" t="s">
        <v>896</v>
      </c>
      <c r="AI19" s="486" t="s">
        <v>896</v>
      </c>
      <c r="AJ19" s="43"/>
      <c r="AK19" s="591"/>
      <c r="AL19" s="551"/>
      <c r="AM19" s="585"/>
      <c r="AN19" s="678"/>
      <c r="AO19" s="585"/>
      <c r="AP19" s="585"/>
      <c r="AQ19" s="585"/>
      <c r="AR19" s="490" t="s">
        <v>896</v>
      </c>
      <c r="AS19" s="490" t="s">
        <v>896</v>
      </c>
      <c r="AT19" s="490" t="s">
        <v>896</v>
      </c>
      <c r="AU19" s="490" t="s">
        <v>896</v>
      </c>
      <c r="AV19" s="490" t="s">
        <v>896</v>
      </c>
      <c r="AW19" s="275"/>
      <c r="AX19" s="43"/>
      <c r="AY19" s="43"/>
    </row>
    <row r="20" spans="1:51" ht="65.25" customHeight="1" x14ac:dyDescent="0.4">
      <c r="A20" s="815"/>
      <c r="B20" s="672"/>
      <c r="C20" s="672"/>
      <c r="D20" s="547"/>
      <c r="E20" s="547"/>
      <c r="F20" s="547"/>
      <c r="G20" s="620"/>
      <c r="H20" s="620"/>
      <c r="I20" s="800"/>
      <c r="J20" s="866"/>
      <c r="K20" s="876"/>
      <c r="L20" s="853"/>
      <c r="M20" s="853"/>
      <c r="N20" s="853"/>
      <c r="O20" s="551"/>
      <c r="P20" s="551"/>
      <c r="Q20" s="582"/>
      <c r="R20" s="693"/>
      <c r="S20" s="932"/>
      <c r="T20" s="904"/>
      <c r="U20" s="803"/>
      <c r="V20" s="825"/>
      <c r="W20" s="604"/>
      <c r="X20" s="554"/>
      <c r="Y20" s="564"/>
      <c r="Z20" s="574"/>
      <c r="AA20" s="547"/>
      <c r="AB20" s="47" t="s">
        <v>166</v>
      </c>
      <c r="AC20" s="48" t="s">
        <v>167</v>
      </c>
      <c r="AD20" s="486" t="s">
        <v>896</v>
      </c>
      <c r="AE20" s="312">
        <v>0.02</v>
      </c>
      <c r="AF20" s="486" t="s">
        <v>896</v>
      </c>
      <c r="AG20" s="486" t="s">
        <v>896</v>
      </c>
      <c r="AH20" s="486" t="s">
        <v>896</v>
      </c>
      <c r="AI20" s="486" t="s">
        <v>896</v>
      </c>
      <c r="AJ20" s="43"/>
      <c r="AK20" s="591"/>
      <c r="AL20" s="551"/>
      <c r="AM20" s="585"/>
      <c r="AN20" s="678"/>
      <c r="AO20" s="585"/>
      <c r="AP20" s="585"/>
      <c r="AQ20" s="585"/>
      <c r="AR20" s="490" t="s">
        <v>896</v>
      </c>
      <c r="AS20" s="490" t="s">
        <v>896</v>
      </c>
      <c r="AT20" s="490" t="s">
        <v>896</v>
      </c>
      <c r="AU20" s="490" t="s">
        <v>896</v>
      </c>
      <c r="AV20" s="490" t="s">
        <v>896</v>
      </c>
      <c r="AW20" s="275"/>
      <c r="AX20" s="43"/>
      <c r="AY20" s="43"/>
    </row>
    <row r="21" spans="1:51" ht="99.75" customHeight="1" thickBot="1" x14ac:dyDescent="0.45">
      <c r="A21" s="815"/>
      <c r="B21" s="672"/>
      <c r="C21" s="672"/>
      <c r="D21" s="547"/>
      <c r="E21" s="547"/>
      <c r="F21" s="547"/>
      <c r="G21" s="620"/>
      <c r="H21" s="620"/>
      <c r="I21" s="800"/>
      <c r="J21" s="866"/>
      <c r="K21" s="876"/>
      <c r="L21" s="853"/>
      <c r="M21" s="853"/>
      <c r="N21" s="853"/>
      <c r="O21" s="558"/>
      <c r="P21" s="558"/>
      <c r="Q21" s="607"/>
      <c r="R21" s="693"/>
      <c r="S21" s="932"/>
      <c r="T21" s="904"/>
      <c r="U21" s="803"/>
      <c r="V21" s="825"/>
      <c r="W21" s="604"/>
      <c r="X21" s="554"/>
      <c r="Y21" s="565"/>
      <c r="Z21" s="575"/>
      <c r="AA21" s="576"/>
      <c r="AB21" s="58" t="s">
        <v>168</v>
      </c>
      <c r="AC21" s="59" t="s">
        <v>169</v>
      </c>
      <c r="AD21" s="486" t="s">
        <v>896</v>
      </c>
      <c r="AE21" s="313">
        <v>0.08</v>
      </c>
      <c r="AF21" s="489" t="s">
        <v>896</v>
      </c>
      <c r="AG21" s="489" t="s">
        <v>896</v>
      </c>
      <c r="AH21" s="489" t="s">
        <v>896</v>
      </c>
      <c r="AI21" s="489" t="s">
        <v>896</v>
      </c>
      <c r="AJ21" s="43"/>
      <c r="AK21" s="592"/>
      <c r="AL21" s="552"/>
      <c r="AM21" s="586"/>
      <c r="AN21" s="679"/>
      <c r="AO21" s="586"/>
      <c r="AP21" s="586"/>
      <c r="AQ21" s="586"/>
      <c r="AR21" s="489" t="s">
        <v>896</v>
      </c>
      <c r="AS21" s="489" t="s">
        <v>896</v>
      </c>
      <c r="AT21" s="489" t="s">
        <v>896</v>
      </c>
      <c r="AU21" s="489" t="s">
        <v>896</v>
      </c>
      <c r="AV21" s="489" t="s">
        <v>896</v>
      </c>
      <c r="AW21" s="275"/>
      <c r="AX21" s="43"/>
      <c r="AY21" s="43"/>
    </row>
    <row r="22" spans="1:51" ht="61.5" customHeight="1" thickBot="1" x14ac:dyDescent="0.45">
      <c r="A22" s="815"/>
      <c r="B22" s="672"/>
      <c r="C22" s="672"/>
      <c r="D22" s="547"/>
      <c r="E22" s="547"/>
      <c r="F22" s="547"/>
      <c r="G22" s="620"/>
      <c r="H22" s="620"/>
      <c r="I22" s="800"/>
      <c r="J22" s="866"/>
      <c r="K22" s="876"/>
      <c r="L22" s="853"/>
      <c r="M22" s="853"/>
      <c r="N22" s="853"/>
      <c r="O22" s="557"/>
      <c r="P22" s="557" t="s">
        <v>136</v>
      </c>
      <c r="Q22" s="606" t="s">
        <v>170</v>
      </c>
      <c r="R22" s="693"/>
      <c r="S22" s="932"/>
      <c r="T22" s="904"/>
      <c r="U22" s="803"/>
      <c r="V22" s="825"/>
      <c r="W22" s="604"/>
      <c r="X22" s="554"/>
      <c r="Y22" s="563" t="s">
        <v>171</v>
      </c>
      <c r="Z22" s="528" t="s">
        <v>718</v>
      </c>
      <c r="AA22" s="577" t="s">
        <v>172</v>
      </c>
      <c r="AB22" s="39" t="s">
        <v>173</v>
      </c>
      <c r="AC22" s="40" t="s">
        <v>174</v>
      </c>
      <c r="AD22" s="40">
        <v>1</v>
      </c>
      <c r="AE22" s="321">
        <v>0.03</v>
      </c>
      <c r="AF22" s="441" t="s">
        <v>897</v>
      </c>
      <c r="AG22" s="487" t="s">
        <v>898</v>
      </c>
      <c r="AH22" s="488">
        <v>60</v>
      </c>
      <c r="AI22" s="392" t="s">
        <v>896</v>
      </c>
      <c r="AJ22" s="43"/>
      <c r="AK22" s="593" t="s">
        <v>146</v>
      </c>
      <c r="AL22" s="593" t="s">
        <v>855</v>
      </c>
      <c r="AM22" s="543">
        <v>1200000000</v>
      </c>
      <c r="AN22" s="677">
        <f>'[1]2023 INV. PROYEC'!$H$9</f>
        <v>1212682752</v>
      </c>
      <c r="AO22" s="584" t="s">
        <v>743</v>
      </c>
      <c r="AP22" s="543" t="s">
        <v>860</v>
      </c>
      <c r="AQ22" s="543" t="s">
        <v>861</v>
      </c>
      <c r="AR22" s="491" t="s">
        <v>748</v>
      </c>
      <c r="AS22" s="172" t="s">
        <v>921</v>
      </c>
      <c r="AT22" s="457" t="s">
        <v>891</v>
      </c>
      <c r="AU22" s="457" t="s">
        <v>734</v>
      </c>
      <c r="AV22" s="441" t="s">
        <v>897</v>
      </c>
      <c r="AW22" s="275"/>
      <c r="AX22" s="43"/>
      <c r="AY22" s="43"/>
    </row>
    <row r="23" spans="1:51" ht="43.5" customHeight="1" x14ac:dyDescent="0.4">
      <c r="A23" s="815"/>
      <c r="B23" s="672"/>
      <c r="C23" s="672"/>
      <c r="D23" s="547"/>
      <c r="E23" s="547"/>
      <c r="F23" s="547"/>
      <c r="G23" s="620"/>
      <c r="H23" s="620"/>
      <c r="I23" s="800"/>
      <c r="J23" s="866"/>
      <c r="K23" s="876"/>
      <c r="L23" s="853"/>
      <c r="M23" s="853"/>
      <c r="N23" s="853"/>
      <c r="O23" s="551"/>
      <c r="P23" s="551"/>
      <c r="Q23" s="582"/>
      <c r="R23" s="693"/>
      <c r="S23" s="932"/>
      <c r="T23" s="904"/>
      <c r="U23" s="803"/>
      <c r="V23" s="825"/>
      <c r="W23" s="604"/>
      <c r="X23" s="554"/>
      <c r="Y23" s="564"/>
      <c r="Z23" s="529"/>
      <c r="AA23" s="547"/>
      <c r="AB23" s="47" t="s">
        <v>175</v>
      </c>
      <c r="AC23" s="48" t="s">
        <v>176</v>
      </c>
      <c r="AD23" s="48">
        <v>1</v>
      </c>
      <c r="AE23" s="312">
        <v>0.03</v>
      </c>
      <c r="AF23" s="69" t="s">
        <v>897</v>
      </c>
      <c r="AG23" s="67" t="s">
        <v>898</v>
      </c>
      <c r="AH23" s="42">
        <v>60</v>
      </c>
      <c r="AI23" s="70" t="s">
        <v>896</v>
      </c>
      <c r="AJ23" s="43"/>
      <c r="AK23" s="594"/>
      <c r="AL23" s="594"/>
      <c r="AM23" s="526"/>
      <c r="AN23" s="678"/>
      <c r="AO23" s="585"/>
      <c r="AP23" s="526"/>
      <c r="AQ23" s="526"/>
      <c r="AR23" s="484" t="s">
        <v>748</v>
      </c>
      <c r="AS23" s="53" t="s">
        <v>921</v>
      </c>
      <c r="AT23" s="68" t="s">
        <v>891</v>
      </c>
      <c r="AU23" s="68" t="s">
        <v>734</v>
      </c>
      <c r="AV23" s="69" t="s">
        <v>897</v>
      </c>
      <c r="AW23" s="275"/>
      <c r="AX23" s="43"/>
      <c r="AY23" s="43"/>
    </row>
    <row r="24" spans="1:51" ht="63.75" customHeight="1" x14ac:dyDescent="0.4">
      <c r="A24" s="815"/>
      <c r="B24" s="672"/>
      <c r="C24" s="672"/>
      <c r="D24" s="547"/>
      <c r="E24" s="547"/>
      <c r="F24" s="547"/>
      <c r="G24" s="620"/>
      <c r="H24" s="620"/>
      <c r="I24" s="800"/>
      <c r="J24" s="866"/>
      <c r="K24" s="876"/>
      <c r="L24" s="853"/>
      <c r="M24" s="853"/>
      <c r="N24" s="853"/>
      <c r="O24" s="551"/>
      <c r="P24" s="551"/>
      <c r="Q24" s="582"/>
      <c r="R24" s="693"/>
      <c r="S24" s="932"/>
      <c r="T24" s="904"/>
      <c r="U24" s="803"/>
      <c r="V24" s="825"/>
      <c r="W24" s="604"/>
      <c r="X24" s="554"/>
      <c r="Y24" s="564"/>
      <c r="Z24" s="529"/>
      <c r="AA24" s="547"/>
      <c r="AB24" s="47" t="s">
        <v>177</v>
      </c>
      <c r="AC24" s="48" t="s">
        <v>178</v>
      </c>
      <c r="AD24" s="48" t="s">
        <v>896</v>
      </c>
      <c r="AE24" s="312">
        <v>0.1</v>
      </c>
      <c r="AF24" s="48" t="s">
        <v>896</v>
      </c>
      <c r="AG24" s="48" t="s">
        <v>896</v>
      </c>
      <c r="AH24" s="48" t="s">
        <v>896</v>
      </c>
      <c r="AI24" s="70" t="s">
        <v>896</v>
      </c>
      <c r="AJ24" s="43"/>
      <c r="AK24" s="594"/>
      <c r="AL24" s="594"/>
      <c r="AM24" s="526"/>
      <c r="AN24" s="678"/>
      <c r="AO24" s="585"/>
      <c r="AP24" s="526"/>
      <c r="AQ24" s="526"/>
      <c r="AR24" s="48" t="s">
        <v>896</v>
      </c>
      <c r="AS24" s="48" t="s">
        <v>896</v>
      </c>
      <c r="AT24" s="48" t="s">
        <v>896</v>
      </c>
      <c r="AU24" s="48" t="s">
        <v>896</v>
      </c>
      <c r="AV24" s="48" t="s">
        <v>896</v>
      </c>
      <c r="AW24" s="275"/>
      <c r="AX24" s="43"/>
      <c r="AY24" s="43"/>
    </row>
    <row r="25" spans="1:51" ht="45.75" customHeight="1" x14ac:dyDescent="0.4">
      <c r="A25" s="815"/>
      <c r="B25" s="672"/>
      <c r="C25" s="672"/>
      <c r="D25" s="547"/>
      <c r="E25" s="547"/>
      <c r="F25" s="547"/>
      <c r="G25" s="620"/>
      <c r="H25" s="620"/>
      <c r="I25" s="800"/>
      <c r="J25" s="866"/>
      <c r="K25" s="876"/>
      <c r="L25" s="853"/>
      <c r="M25" s="853"/>
      <c r="N25" s="853"/>
      <c r="O25" s="551"/>
      <c r="P25" s="551"/>
      <c r="Q25" s="582"/>
      <c r="R25" s="693"/>
      <c r="S25" s="932"/>
      <c r="T25" s="904"/>
      <c r="U25" s="803"/>
      <c r="V25" s="825"/>
      <c r="W25" s="604"/>
      <c r="X25" s="554"/>
      <c r="Y25" s="564"/>
      <c r="Z25" s="529"/>
      <c r="AA25" s="547"/>
      <c r="AB25" s="47" t="s">
        <v>179</v>
      </c>
      <c r="AC25" s="48" t="s">
        <v>180</v>
      </c>
      <c r="AD25" s="48">
        <v>1200</v>
      </c>
      <c r="AE25" s="312">
        <v>0.3</v>
      </c>
      <c r="AF25" s="69" t="s">
        <v>897</v>
      </c>
      <c r="AG25" s="70" t="s">
        <v>898</v>
      </c>
      <c r="AH25" s="51">
        <v>220</v>
      </c>
      <c r="AI25" s="48">
        <v>1200</v>
      </c>
      <c r="AJ25" s="43"/>
      <c r="AK25" s="594"/>
      <c r="AL25" s="594"/>
      <c r="AM25" s="526"/>
      <c r="AN25" s="678"/>
      <c r="AO25" s="585"/>
      <c r="AP25" s="526"/>
      <c r="AQ25" s="526"/>
      <c r="AR25" s="484" t="s">
        <v>748</v>
      </c>
      <c r="AS25" s="53" t="s">
        <v>921</v>
      </c>
      <c r="AT25" s="68" t="s">
        <v>891</v>
      </c>
      <c r="AU25" s="68" t="s">
        <v>734</v>
      </c>
      <c r="AV25" s="69" t="s">
        <v>897</v>
      </c>
      <c r="AW25" s="275"/>
      <c r="AX25" s="43"/>
      <c r="AY25" s="43"/>
    </row>
    <row r="26" spans="1:51" ht="54.75" customHeight="1" thickBot="1" x14ac:dyDescent="0.45">
      <c r="A26" s="815"/>
      <c r="B26" s="672"/>
      <c r="C26" s="672"/>
      <c r="D26" s="547"/>
      <c r="E26" s="547"/>
      <c r="F26" s="547"/>
      <c r="G26" s="620"/>
      <c r="H26" s="620"/>
      <c r="I26" s="800"/>
      <c r="J26" s="866"/>
      <c r="K26" s="876"/>
      <c r="L26" s="853"/>
      <c r="M26" s="853"/>
      <c r="N26" s="853"/>
      <c r="O26" s="551"/>
      <c r="P26" s="551"/>
      <c r="Q26" s="582"/>
      <c r="R26" s="693"/>
      <c r="S26" s="932"/>
      <c r="T26" s="904"/>
      <c r="U26" s="803"/>
      <c r="V26" s="825"/>
      <c r="W26" s="604"/>
      <c r="X26" s="554"/>
      <c r="Y26" s="564"/>
      <c r="Z26" s="529"/>
      <c r="AA26" s="547"/>
      <c r="AB26" s="47" t="s">
        <v>181</v>
      </c>
      <c r="AC26" s="48" t="s">
        <v>182</v>
      </c>
      <c r="AD26" s="48">
        <v>3</v>
      </c>
      <c r="AE26" s="312">
        <v>0.15</v>
      </c>
      <c r="AF26" s="69" t="s">
        <v>897</v>
      </c>
      <c r="AG26" s="70" t="s">
        <v>898</v>
      </c>
      <c r="AH26" s="51">
        <v>220</v>
      </c>
      <c r="AI26" s="74" t="s">
        <v>896</v>
      </c>
      <c r="AJ26" s="43"/>
      <c r="AK26" s="594"/>
      <c r="AL26" s="594"/>
      <c r="AM26" s="526"/>
      <c r="AN26" s="678"/>
      <c r="AO26" s="585"/>
      <c r="AP26" s="526"/>
      <c r="AQ26" s="526"/>
      <c r="AR26" s="484" t="s">
        <v>748</v>
      </c>
      <c r="AS26" s="53" t="s">
        <v>921</v>
      </c>
      <c r="AT26" s="68" t="s">
        <v>891</v>
      </c>
      <c r="AU26" s="68" t="s">
        <v>922</v>
      </c>
      <c r="AV26" s="69" t="s">
        <v>897</v>
      </c>
      <c r="AW26" s="275"/>
      <c r="AX26" s="43"/>
      <c r="AY26" s="43"/>
    </row>
    <row r="27" spans="1:51" ht="43.5" customHeight="1" x14ac:dyDescent="0.4">
      <c r="A27" s="815"/>
      <c r="B27" s="672"/>
      <c r="C27" s="672"/>
      <c r="D27" s="547"/>
      <c r="E27" s="547"/>
      <c r="F27" s="547"/>
      <c r="G27" s="620"/>
      <c r="H27" s="620"/>
      <c r="I27" s="800"/>
      <c r="J27" s="866"/>
      <c r="K27" s="876"/>
      <c r="L27" s="853"/>
      <c r="M27" s="853"/>
      <c r="N27" s="853"/>
      <c r="O27" s="551"/>
      <c r="P27" s="551"/>
      <c r="Q27" s="582"/>
      <c r="R27" s="693"/>
      <c r="S27" s="932"/>
      <c r="T27" s="904"/>
      <c r="U27" s="803"/>
      <c r="V27" s="825"/>
      <c r="W27" s="604"/>
      <c r="X27" s="554"/>
      <c r="Y27" s="564"/>
      <c r="Z27" s="529"/>
      <c r="AA27" s="547"/>
      <c r="AB27" s="47" t="s">
        <v>183</v>
      </c>
      <c r="AC27" s="48" t="s">
        <v>184</v>
      </c>
      <c r="AD27" s="48" t="s">
        <v>896</v>
      </c>
      <c r="AE27" s="312">
        <v>0.03</v>
      </c>
      <c r="AF27" s="48" t="s">
        <v>896</v>
      </c>
      <c r="AG27" s="48" t="s">
        <v>896</v>
      </c>
      <c r="AH27" s="48" t="s">
        <v>896</v>
      </c>
      <c r="AI27" s="48" t="s">
        <v>896</v>
      </c>
      <c r="AJ27" s="43"/>
      <c r="AK27" s="594"/>
      <c r="AL27" s="594"/>
      <c r="AM27" s="691"/>
      <c r="AN27" s="678"/>
      <c r="AO27" s="680"/>
      <c r="AP27" s="526"/>
      <c r="AQ27" s="526"/>
      <c r="AR27" s="48" t="s">
        <v>896</v>
      </c>
      <c r="AS27" s="48" t="s">
        <v>896</v>
      </c>
      <c r="AT27" s="48" t="s">
        <v>896</v>
      </c>
      <c r="AU27" s="48" t="s">
        <v>896</v>
      </c>
      <c r="AV27" s="48" t="s">
        <v>896</v>
      </c>
      <c r="AW27" s="275"/>
      <c r="AX27" s="43"/>
      <c r="AY27" s="43"/>
    </row>
    <row r="28" spans="1:51" ht="84.75" customHeight="1" x14ac:dyDescent="0.4">
      <c r="A28" s="815"/>
      <c r="B28" s="672"/>
      <c r="C28" s="672"/>
      <c r="D28" s="547"/>
      <c r="E28" s="547"/>
      <c r="F28" s="547"/>
      <c r="G28" s="620"/>
      <c r="H28" s="620"/>
      <c r="I28" s="800"/>
      <c r="J28" s="866"/>
      <c r="K28" s="876"/>
      <c r="L28" s="853"/>
      <c r="M28" s="853"/>
      <c r="N28" s="853"/>
      <c r="O28" s="551"/>
      <c r="P28" s="551"/>
      <c r="Q28" s="582"/>
      <c r="R28" s="693"/>
      <c r="S28" s="932"/>
      <c r="T28" s="904"/>
      <c r="U28" s="803"/>
      <c r="V28" s="825"/>
      <c r="W28" s="604"/>
      <c r="X28" s="554"/>
      <c r="Y28" s="564"/>
      <c r="Z28" s="529"/>
      <c r="AA28" s="547"/>
      <c r="AB28" s="47" t="s">
        <v>185</v>
      </c>
      <c r="AC28" s="48" t="s">
        <v>182</v>
      </c>
      <c r="AD28" s="48">
        <v>3</v>
      </c>
      <c r="AE28" s="312">
        <v>0.15</v>
      </c>
      <c r="AF28" s="69" t="s">
        <v>897</v>
      </c>
      <c r="AG28" s="70" t="s">
        <v>898</v>
      </c>
      <c r="AH28" s="71">
        <v>220</v>
      </c>
      <c r="AI28" s="48" t="s">
        <v>896</v>
      </c>
      <c r="AJ28" s="43"/>
      <c r="AK28" s="594"/>
      <c r="AL28" s="594"/>
      <c r="AM28" s="525">
        <v>12682752</v>
      </c>
      <c r="AN28" s="678"/>
      <c r="AO28" s="673" t="s">
        <v>747</v>
      </c>
      <c r="AP28" s="526"/>
      <c r="AQ28" s="526"/>
      <c r="AR28" s="484" t="s">
        <v>748</v>
      </c>
      <c r="AS28" s="53" t="s">
        <v>921</v>
      </c>
      <c r="AT28" s="68" t="s">
        <v>891</v>
      </c>
      <c r="AU28" s="68" t="s">
        <v>734</v>
      </c>
      <c r="AV28" s="69" t="s">
        <v>897</v>
      </c>
      <c r="AW28" s="275"/>
      <c r="AX28" s="43"/>
      <c r="AY28" s="43"/>
    </row>
    <row r="29" spans="1:51" ht="92.25" customHeight="1" x14ac:dyDescent="0.4">
      <c r="A29" s="815"/>
      <c r="B29" s="672"/>
      <c r="C29" s="672"/>
      <c r="D29" s="547"/>
      <c r="E29" s="547"/>
      <c r="F29" s="547"/>
      <c r="G29" s="620"/>
      <c r="H29" s="620"/>
      <c r="I29" s="800"/>
      <c r="J29" s="866"/>
      <c r="K29" s="876"/>
      <c r="L29" s="853"/>
      <c r="M29" s="853"/>
      <c r="N29" s="853"/>
      <c r="O29" s="551"/>
      <c r="P29" s="551"/>
      <c r="Q29" s="582"/>
      <c r="R29" s="693"/>
      <c r="S29" s="932"/>
      <c r="T29" s="904"/>
      <c r="U29" s="803"/>
      <c r="V29" s="825"/>
      <c r="W29" s="604"/>
      <c r="X29" s="554"/>
      <c r="Y29" s="564"/>
      <c r="Z29" s="529"/>
      <c r="AA29" s="547"/>
      <c r="AB29" s="47" t="s">
        <v>186</v>
      </c>
      <c r="AC29" s="72" t="s">
        <v>150</v>
      </c>
      <c r="AD29" s="48" t="s">
        <v>896</v>
      </c>
      <c r="AE29" s="312">
        <v>0.03</v>
      </c>
      <c r="AF29" s="48" t="s">
        <v>896</v>
      </c>
      <c r="AG29" s="48" t="s">
        <v>896</v>
      </c>
      <c r="AH29" s="48" t="s">
        <v>896</v>
      </c>
      <c r="AI29" s="48" t="s">
        <v>896</v>
      </c>
      <c r="AJ29" s="43"/>
      <c r="AK29" s="594"/>
      <c r="AL29" s="594"/>
      <c r="AM29" s="526"/>
      <c r="AN29" s="678"/>
      <c r="AO29" s="585"/>
      <c r="AP29" s="526"/>
      <c r="AQ29" s="526"/>
      <c r="AR29" s="48" t="s">
        <v>896</v>
      </c>
      <c r="AS29" s="48" t="s">
        <v>896</v>
      </c>
      <c r="AT29" s="48" t="s">
        <v>896</v>
      </c>
      <c r="AU29" s="48" t="s">
        <v>896</v>
      </c>
      <c r="AV29" s="48" t="s">
        <v>896</v>
      </c>
      <c r="AW29" s="275"/>
      <c r="AX29" s="43"/>
      <c r="AY29" s="43"/>
    </row>
    <row r="30" spans="1:51" ht="83.25" customHeight="1" x14ac:dyDescent="0.4">
      <c r="A30" s="815"/>
      <c r="B30" s="672"/>
      <c r="C30" s="672"/>
      <c r="D30" s="547"/>
      <c r="E30" s="547"/>
      <c r="F30" s="547"/>
      <c r="G30" s="620"/>
      <c r="H30" s="620"/>
      <c r="I30" s="800"/>
      <c r="J30" s="866"/>
      <c r="K30" s="876"/>
      <c r="L30" s="853"/>
      <c r="M30" s="853"/>
      <c r="N30" s="853"/>
      <c r="O30" s="551"/>
      <c r="P30" s="551"/>
      <c r="Q30" s="582"/>
      <c r="R30" s="693"/>
      <c r="S30" s="932"/>
      <c r="T30" s="904"/>
      <c r="U30" s="803"/>
      <c r="V30" s="825"/>
      <c r="W30" s="604"/>
      <c r="X30" s="554"/>
      <c r="Y30" s="564"/>
      <c r="Z30" s="529"/>
      <c r="AA30" s="547"/>
      <c r="AB30" s="47" t="s">
        <v>187</v>
      </c>
      <c r="AC30" s="48" t="s">
        <v>188</v>
      </c>
      <c r="AD30" s="48">
        <v>3</v>
      </c>
      <c r="AE30" s="312">
        <v>0.15</v>
      </c>
      <c r="AF30" s="69" t="s">
        <v>897</v>
      </c>
      <c r="AG30" s="70" t="s">
        <v>898</v>
      </c>
      <c r="AH30" s="51">
        <v>220</v>
      </c>
      <c r="AI30" s="48" t="s">
        <v>896</v>
      </c>
      <c r="AJ30" s="43"/>
      <c r="AK30" s="594"/>
      <c r="AL30" s="594"/>
      <c r="AM30" s="526"/>
      <c r="AN30" s="678"/>
      <c r="AO30" s="585"/>
      <c r="AP30" s="526"/>
      <c r="AQ30" s="526"/>
      <c r="AR30" s="484" t="s">
        <v>748</v>
      </c>
      <c r="AS30" s="53" t="s">
        <v>921</v>
      </c>
      <c r="AT30" s="68" t="s">
        <v>891</v>
      </c>
      <c r="AU30" s="68" t="s">
        <v>734</v>
      </c>
      <c r="AV30" s="69" t="s">
        <v>897</v>
      </c>
      <c r="AW30" s="275"/>
      <c r="AX30" s="43"/>
      <c r="AY30" s="43"/>
    </row>
    <row r="31" spans="1:51" ht="72" customHeight="1" thickBot="1" x14ac:dyDescent="0.45">
      <c r="A31" s="815"/>
      <c r="B31" s="672"/>
      <c r="C31" s="672"/>
      <c r="D31" s="547"/>
      <c r="E31" s="547"/>
      <c r="F31" s="547"/>
      <c r="G31" s="620"/>
      <c r="H31" s="620"/>
      <c r="I31" s="800"/>
      <c r="J31" s="866"/>
      <c r="K31" s="876"/>
      <c r="L31" s="853"/>
      <c r="M31" s="853"/>
      <c r="N31" s="853"/>
      <c r="O31" s="558"/>
      <c r="P31" s="558"/>
      <c r="Q31" s="607"/>
      <c r="R31" s="693"/>
      <c r="S31" s="932"/>
      <c r="T31" s="904"/>
      <c r="U31" s="803"/>
      <c r="V31" s="825"/>
      <c r="W31" s="604"/>
      <c r="X31" s="554"/>
      <c r="Y31" s="565"/>
      <c r="Z31" s="549"/>
      <c r="AA31" s="576"/>
      <c r="AB31" s="58" t="s">
        <v>189</v>
      </c>
      <c r="AC31" s="73" t="s">
        <v>190</v>
      </c>
      <c r="AD31" s="48" t="s">
        <v>896</v>
      </c>
      <c r="AE31" s="313">
        <v>0.03</v>
      </c>
      <c r="AF31" s="48" t="s">
        <v>896</v>
      </c>
      <c r="AG31" s="48" t="s">
        <v>896</v>
      </c>
      <c r="AH31" s="48" t="s">
        <v>896</v>
      </c>
      <c r="AI31" s="48" t="s">
        <v>896</v>
      </c>
      <c r="AJ31" s="43"/>
      <c r="AK31" s="595"/>
      <c r="AL31" s="595"/>
      <c r="AM31" s="527"/>
      <c r="AN31" s="679"/>
      <c r="AO31" s="586"/>
      <c r="AP31" s="527"/>
      <c r="AQ31" s="527"/>
      <c r="AR31" s="485" t="s">
        <v>748</v>
      </c>
      <c r="AS31" s="48" t="s">
        <v>896</v>
      </c>
      <c r="AT31" s="48" t="s">
        <v>896</v>
      </c>
      <c r="AU31" s="48" t="s">
        <v>896</v>
      </c>
      <c r="AV31" s="48" t="s">
        <v>896</v>
      </c>
      <c r="AW31" s="275"/>
      <c r="AX31" s="43"/>
      <c r="AY31" s="43"/>
    </row>
    <row r="32" spans="1:51" ht="69" customHeight="1" thickBot="1" x14ac:dyDescent="0.45">
      <c r="A32" s="815"/>
      <c r="B32" s="672"/>
      <c r="C32" s="672"/>
      <c r="D32" s="547"/>
      <c r="E32" s="547"/>
      <c r="F32" s="547"/>
      <c r="G32" s="620"/>
      <c r="H32" s="620"/>
      <c r="I32" s="800"/>
      <c r="J32" s="866"/>
      <c r="K32" s="876"/>
      <c r="L32" s="853"/>
      <c r="M32" s="853"/>
      <c r="N32" s="853"/>
      <c r="O32" s="557"/>
      <c r="P32" s="557" t="s">
        <v>136</v>
      </c>
      <c r="Q32" s="557" t="s">
        <v>191</v>
      </c>
      <c r="R32" s="693"/>
      <c r="S32" s="932"/>
      <c r="T32" s="904"/>
      <c r="U32" s="803"/>
      <c r="V32" s="825"/>
      <c r="W32" s="604"/>
      <c r="X32" s="554"/>
      <c r="Y32" s="688" t="s">
        <v>192</v>
      </c>
      <c r="Z32" s="528">
        <v>2020130010057</v>
      </c>
      <c r="AA32" s="577" t="s">
        <v>193</v>
      </c>
      <c r="AB32" s="77" t="s">
        <v>194</v>
      </c>
      <c r="AC32" s="78" t="s">
        <v>195</v>
      </c>
      <c r="AD32" s="79">
        <v>1</v>
      </c>
      <c r="AE32" s="315">
        <v>0.2</v>
      </c>
      <c r="AF32" s="80">
        <v>45323</v>
      </c>
      <c r="AG32" s="81">
        <v>45657</v>
      </c>
      <c r="AH32" s="387">
        <v>330</v>
      </c>
      <c r="AI32" s="683">
        <v>106</v>
      </c>
      <c r="AJ32" s="619"/>
      <c r="AK32" s="683" t="s">
        <v>196</v>
      </c>
      <c r="AL32" s="683" t="s">
        <v>720</v>
      </c>
      <c r="AM32" s="44" t="s">
        <v>721</v>
      </c>
      <c r="AN32" s="698">
        <f>'[1]2023 INV. PROYEC'!$H$11</f>
        <v>89605464950</v>
      </c>
      <c r="AO32" s="44" t="s">
        <v>725</v>
      </c>
      <c r="AP32" s="584" t="s">
        <v>726</v>
      </c>
      <c r="AQ32" s="550" t="s">
        <v>727</v>
      </c>
      <c r="AR32" s="347" t="s">
        <v>731</v>
      </c>
      <c r="AS32" s="348" t="s">
        <v>732</v>
      </c>
      <c r="AT32" s="349" t="s">
        <v>733</v>
      </c>
      <c r="AU32" s="347" t="s">
        <v>734</v>
      </c>
      <c r="AV32" s="350">
        <v>45323</v>
      </c>
      <c r="AW32" s="276"/>
      <c r="AX32" s="43"/>
      <c r="AY32" s="43"/>
    </row>
    <row r="33" spans="1:51" ht="41.25" customHeight="1" x14ac:dyDescent="0.4">
      <c r="A33" s="815"/>
      <c r="B33" s="672"/>
      <c r="C33" s="672"/>
      <c r="D33" s="547"/>
      <c r="E33" s="547"/>
      <c r="F33" s="547"/>
      <c r="G33" s="620"/>
      <c r="H33" s="620"/>
      <c r="I33" s="800"/>
      <c r="J33" s="866"/>
      <c r="K33" s="876"/>
      <c r="L33" s="853"/>
      <c r="M33" s="853"/>
      <c r="N33" s="853"/>
      <c r="O33" s="551"/>
      <c r="P33" s="551"/>
      <c r="Q33" s="551"/>
      <c r="R33" s="693"/>
      <c r="S33" s="932"/>
      <c r="T33" s="904"/>
      <c r="U33" s="803"/>
      <c r="V33" s="825"/>
      <c r="W33" s="604"/>
      <c r="X33" s="554"/>
      <c r="Y33" s="689"/>
      <c r="Z33" s="529"/>
      <c r="AA33" s="547"/>
      <c r="AB33" s="82" t="s">
        <v>197</v>
      </c>
      <c r="AC33" s="83" t="s">
        <v>198</v>
      </c>
      <c r="AD33" s="84">
        <v>1</v>
      </c>
      <c r="AE33" s="66">
        <v>0.2</v>
      </c>
      <c r="AF33" s="80">
        <v>45323</v>
      </c>
      <c r="AG33" s="86">
        <v>45657</v>
      </c>
      <c r="AH33" s="56">
        <v>330</v>
      </c>
      <c r="AI33" s="684"/>
      <c r="AJ33" s="620"/>
      <c r="AK33" s="684"/>
      <c r="AL33" s="684"/>
      <c r="AM33" s="673" t="s">
        <v>722</v>
      </c>
      <c r="AN33" s="699"/>
      <c r="AO33" s="673" t="s">
        <v>728</v>
      </c>
      <c r="AP33" s="585"/>
      <c r="AQ33" s="551"/>
      <c r="AR33" s="351" t="s">
        <v>731</v>
      </c>
      <c r="AS33" s="352" t="s">
        <v>735</v>
      </c>
      <c r="AT33" s="353" t="s">
        <v>733</v>
      </c>
      <c r="AU33" s="351" t="s">
        <v>734</v>
      </c>
      <c r="AV33" s="354">
        <v>45323</v>
      </c>
      <c r="AW33" s="276"/>
      <c r="AX33" s="43"/>
      <c r="AY33" s="43"/>
    </row>
    <row r="34" spans="1:51" ht="41.25" customHeight="1" x14ac:dyDescent="0.4">
      <c r="A34" s="815"/>
      <c r="B34" s="672"/>
      <c r="C34" s="672"/>
      <c r="D34" s="547"/>
      <c r="E34" s="547"/>
      <c r="F34" s="547"/>
      <c r="G34" s="620"/>
      <c r="H34" s="620"/>
      <c r="I34" s="800"/>
      <c r="J34" s="866"/>
      <c r="K34" s="876"/>
      <c r="L34" s="853"/>
      <c r="M34" s="853"/>
      <c r="N34" s="853"/>
      <c r="O34" s="551"/>
      <c r="P34" s="551"/>
      <c r="Q34" s="551"/>
      <c r="R34" s="693"/>
      <c r="S34" s="932"/>
      <c r="T34" s="904"/>
      <c r="U34" s="803"/>
      <c r="V34" s="825"/>
      <c r="W34" s="604"/>
      <c r="X34" s="554"/>
      <c r="Y34" s="689"/>
      <c r="Z34" s="529"/>
      <c r="AA34" s="547"/>
      <c r="AB34" s="82" t="s">
        <v>199</v>
      </c>
      <c r="AC34" s="82" t="s">
        <v>200</v>
      </c>
      <c r="AD34" s="89">
        <v>12</v>
      </c>
      <c r="AE34" s="66">
        <v>0.2</v>
      </c>
      <c r="AF34" s="85">
        <v>45292</v>
      </c>
      <c r="AG34" s="86">
        <v>45657</v>
      </c>
      <c r="AH34" s="56">
        <v>360</v>
      </c>
      <c r="AI34" s="684"/>
      <c r="AJ34" s="620"/>
      <c r="AK34" s="684"/>
      <c r="AL34" s="684"/>
      <c r="AM34" s="585"/>
      <c r="AN34" s="699"/>
      <c r="AO34" s="585"/>
      <c r="AP34" s="585"/>
      <c r="AQ34" s="551"/>
      <c r="AR34" s="351" t="s">
        <v>736</v>
      </c>
      <c r="AS34" s="355" t="s">
        <v>719</v>
      </c>
      <c r="AT34" s="355" t="s">
        <v>719</v>
      </c>
      <c r="AU34" s="355" t="s">
        <v>719</v>
      </c>
      <c r="AV34" s="356" t="s">
        <v>719</v>
      </c>
      <c r="AW34" s="276"/>
      <c r="AX34" s="43"/>
      <c r="AY34" s="43"/>
    </row>
    <row r="35" spans="1:51" ht="41.25" customHeight="1" x14ac:dyDescent="0.4">
      <c r="A35" s="815"/>
      <c r="B35" s="672"/>
      <c r="C35" s="672"/>
      <c r="D35" s="547"/>
      <c r="E35" s="547"/>
      <c r="F35" s="547"/>
      <c r="G35" s="620"/>
      <c r="H35" s="620"/>
      <c r="I35" s="800"/>
      <c r="J35" s="866"/>
      <c r="K35" s="876"/>
      <c r="L35" s="853"/>
      <c r="M35" s="853"/>
      <c r="N35" s="853"/>
      <c r="O35" s="551"/>
      <c r="P35" s="551"/>
      <c r="Q35" s="551"/>
      <c r="R35" s="693"/>
      <c r="S35" s="932"/>
      <c r="T35" s="904"/>
      <c r="U35" s="803"/>
      <c r="V35" s="825"/>
      <c r="W35" s="604"/>
      <c r="X35" s="554"/>
      <c r="Y35" s="689"/>
      <c r="Z35" s="529"/>
      <c r="AA35" s="547"/>
      <c r="AB35" s="82" t="s">
        <v>201</v>
      </c>
      <c r="AC35" s="82" t="s">
        <v>202</v>
      </c>
      <c r="AD35" s="89">
        <v>81</v>
      </c>
      <c r="AE35" s="66">
        <v>0.2</v>
      </c>
      <c r="AF35" s="85">
        <v>45323</v>
      </c>
      <c r="AG35" s="86">
        <v>45657</v>
      </c>
      <c r="AH35" s="56"/>
      <c r="AI35" s="684"/>
      <c r="AJ35" s="620"/>
      <c r="AK35" s="684"/>
      <c r="AL35" s="684"/>
      <c r="AM35" s="680"/>
      <c r="AN35" s="699"/>
      <c r="AO35" s="680"/>
      <c r="AP35" s="585"/>
      <c r="AQ35" s="551"/>
      <c r="AR35" s="351" t="s">
        <v>736</v>
      </c>
      <c r="AS35" s="355" t="s">
        <v>719</v>
      </c>
      <c r="AT35" s="355" t="s">
        <v>719</v>
      </c>
      <c r="AU35" s="355" t="s">
        <v>719</v>
      </c>
      <c r="AV35" s="356" t="s">
        <v>719</v>
      </c>
      <c r="AW35" s="276"/>
      <c r="AX35" s="43"/>
      <c r="AY35" s="43"/>
    </row>
    <row r="36" spans="1:51" ht="41.25" customHeight="1" x14ac:dyDescent="0.4">
      <c r="A36" s="815"/>
      <c r="B36" s="672"/>
      <c r="C36" s="672"/>
      <c r="D36" s="547"/>
      <c r="E36" s="547"/>
      <c r="F36" s="547"/>
      <c r="G36" s="620"/>
      <c r="H36" s="620"/>
      <c r="I36" s="800"/>
      <c r="J36" s="866"/>
      <c r="K36" s="876"/>
      <c r="L36" s="853"/>
      <c r="M36" s="853"/>
      <c r="N36" s="853"/>
      <c r="O36" s="551"/>
      <c r="P36" s="551"/>
      <c r="Q36" s="551"/>
      <c r="R36" s="693"/>
      <c r="S36" s="932"/>
      <c r="T36" s="904"/>
      <c r="U36" s="803"/>
      <c r="V36" s="825"/>
      <c r="W36" s="604"/>
      <c r="X36" s="554"/>
      <c r="Y36" s="689"/>
      <c r="Z36" s="529"/>
      <c r="AA36" s="547"/>
      <c r="AB36" s="82" t="s">
        <v>203</v>
      </c>
      <c r="AC36" s="82" t="s">
        <v>204</v>
      </c>
      <c r="AD36" s="89">
        <v>1</v>
      </c>
      <c r="AE36" s="316">
        <v>0.05</v>
      </c>
      <c r="AF36" s="85">
        <v>45323</v>
      </c>
      <c r="AG36" s="86">
        <v>45657</v>
      </c>
      <c r="AH36" s="56">
        <v>330</v>
      </c>
      <c r="AI36" s="684"/>
      <c r="AJ36" s="620"/>
      <c r="AK36" s="684"/>
      <c r="AL36" s="684"/>
      <c r="AM36" s="673" t="s">
        <v>723</v>
      </c>
      <c r="AN36" s="699"/>
      <c r="AO36" s="673" t="s">
        <v>729</v>
      </c>
      <c r="AP36" s="585"/>
      <c r="AQ36" s="551"/>
      <c r="AR36" s="351" t="s">
        <v>731</v>
      </c>
      <c r="AS36" s="352" t="s">
        <v>737</v>
      </c>
      <c r="AT36" s="353" t="s">
        <v>733</v>
      </c>
      <c r="AU36" s="351" t="s">
        <v>734</v>
      </c>
      <c r="AV36" s="354">
        <v>45323</v>
      </c>
      <c r="AW36" s="276"/>
      <c r="AX36" s="43"/>
      <c r="AY36" s="43"/>
    </row>
    <row r="37" spans="1:51" ht="41.25" customHeight="1" x14ac:dyDescent="0.4">
      <c r="A37" s="815"/>
      <c r="B37" s="672"/>
      <c r="C37" s="672"/>
      <c r="D37" s="547"/>
      <c r="E37" s="547"/>
      <c r="F37" s="547"/>
      <c r="G37" s="620"/>
      <c r="H37" s="620"/>
      <c r="I37" s="800"/>
      <c r="J37" s="866"/>
      <c r="K37" s="876"/>
      <c r="L37" s="853"/>
      <c r="M37" s="853"/>
      <c r="N37" s="853"/>
      <c r="O37" s="551"/>
      <c r="P37" s="551"/>
      <c r="Q37" s="551"/>
      <c r="R37" s="693"/>
      <c r="S37" s="932"/>
      <c r="T37" s="904"/>
      <c r="U37" s="803"/>
      <c r="V37" s="825"/>
      <c r="W37" s="604"/>
      <c r="X37" s="554"/>
      <c r="Y37" s="689"/>
      <c r="Z37" s="529"/>
      <c r="AA37" s="547"/>
      <c r="AB37" s="82" t="s">
        <v>205</v>
      </c>
      <c r="AC37" s="82" t="s">
        <v>206</v>
      </c>
      <c r="AD37" s="89">
        <v>0</v>
      </c>
      <c r="AE37" s="316">
        <v>0.05</v>
      </c>
      <c r="AF37" s="85" t="s">
        <v>719</v>
      </c>
      <c r="AG37" s="86" t="s">
        <v>719</v>
      </c>
      <c r="AH37" s="56" t="s">
        <v>719</v>
      </c>
      <c r="AI37" s="684"/>
      <c r="AJ37" s="620"/>
      <c r="AK37" s="684"/>
      <c r="AL37" s="684"/>
      <c r="AM37" s="680"/>
      <c r="AN37" s="699"/>
      <c r="AO37" s="680"/>
      <c r="AP37" s="585"/>
      <c r="AQ37" s="551"/>
      <c r="AR37" s="357" t="s">
        <v>738</v>
      </c>
      <c r="AS37" s="358" t="s">
        <v>719</v>
      </c>
      <c r="AT37" s="357" t="s">
        <v>719</v>
      </c>
      <c r="AU37" s="357" t="s">
        <v>719</v>
      </c>
      <c r="AV37" s="359" t="s">
        <v>719</v>
      </c>
      <c r="AW37" s="276"/>
      <c r="AX37" s="43"/>
      <c r="AY37" s="43"/>
    </row>
    <row r="38" spans="1:51" ht="41.25" customHeight="1" x14ac:dyDescent="0.4">
      <c r="A38" s="815"/>
      <c r="B38" s="672"/>
      <c r="C38" s="672"/>
      <c r="D38" s="547"/>
      <c r="E38" s="547"/>
      <c r="F38" s="547"/>
      <c r="G38" s="620"/>
      <c r="H38" s="620"/>
      <c r="I38" s="800"/>
      <c r="J38" s="866"/>
      <c r="K38" s="876"/>
      <c r="L38" s="853"/>
      <c r="M38" s="853"/>
      <c r="N38" s="853"/>
      <c r="O38" s="551"/>
      <c r="P38" s="551"/>
      <c r="Q38" s="551"/>
      <c r="R38" s="693"/>
      <c r="S38" s="932"/>
      <c r="T38" s="904"/>
      <c r="U38" s="803"/>
      <c r="V38" s="825"/>
      <c r="W38" s="604"/>
      <c r="X38" s="554"/>
      <c r="Y38" s="689"/>
      <c r="Z38" s="529"/>
      <c r="AA38" s="547"/>
      <c r="AB38" s="82" t="s">
        <v>207</v>
      </c>
      <c r="AC38" s="82" t="s">
        <v>202</v>
      </c>
      <c r="AD38" s="89">
        <v>0</v>
      </c>
      <c r="AE38" s="316">
        <v>0.01</v>
      </c>
      <c r="AF38" s="85" t="s">
        <v>719</v>
      </c>
      <c r="AG38" s="86" t="s">
        <v>719</v>
      </c>
      <c r="AH38" s="56" t="s">
        <v>719</v>
      </c>
      <c r="AI38" s="684"/>
      <c r="AJ38" s="620"/>
      <c r="AK38" s="684"/>
      <c r="AL38" s="684"/>
      <c r="AM38" s="673" t="s">
        <v>724</v>
      </c>
      <c r="AN38" s="699"/>
      <c r="AO38" s="673" t="s">
        <v>730</v>
      </c>
      <c r="AP38" s="585"/>
      <c r="AQ38" s="551"/>
      <c r="AR38" s="351" t="s">
        <v>736</v>
      </c>
      <c r="AS38" s="355" t="s">
        <v>719</v>
      </c>
      <c r="AT38" s="355" t="s">
        <v>719</v>
      </c>
      <c r="AU38" s="355" t="s">
        <v>719</v>
      </c>
      <c r="AV38" s="356" t="s">
        <v>719</v>
      </c>
      <c r="AW38" s="276"/>
      <c r="AX38" s="43"/>
      <c r="AY38" s="43"/>
    </row>
    <row r="39" spans="1:51" ht="41.25" customHeight="1" x14ac:dyDescent="0.4">
      <c r="A39" s="815"/>
      <c r="B39" s="672"/>
      <c r="C39" s="672"/>
      <c r="D39" s="547"/>
      <c r="E39" s="547"/>
      <c r="F39" s="547"/>
      <c r="G39" s="620"/>
      <c r="H39" s="620"/>
      <c r="I39" s="800"/>
      <c r="J39" s="866"/>
      <c r="K39" s="876"/>
      <c r="L39" s="853"/>
      <c r="M39" s="853"/>
      <c r="N39" s="853"/>
      <c r="O39" s="551"/>
      <c r="P39" s="551"/>
      <c r="Q39" s="551"/>
      <c r="R39" s="693"/>
      <c r="S39" s="932"/>
      <c r="T39" s="904"/>
      <c r="U39" s="803"/>
      <c r="V39" s="825"/>
      <c r="W39" s="604"/>
      <c r="X39" s="554"/>
      <c r="Y39" s="689"/>
      <c r="Z39" s="529"/>
      <c r="AA39" s="547"/>
      <c r="AB39" s="82" t="s">
        <v>209</v>
      </c>
      <c r="AC39" s="82" t="s">
        <v>202</v>
      </c>
      <c r="AD39" s="89">
        <v>0</v>
      </c>
      <c r="AE39" s="316">
        <v>0.01</v>
      </c>
      <c r="AF39" s="85" t="s">
        <v>719</v>
      </c>
      <c r="AG39" s="86" t="s">
        <v>719</v>
      </c>
      <c r="AH39" s="56" t="s">
        <v>719</v>
      </c>
      <c r="AI39" s="684"/>
      <c r="AJ39" s="620"/>
      <c r="AK39" s="684"/>
      <c r="AL39" s="684"/>
      <c r="AM39" s="585"/>
      <c r="AN39" s="699"/>
      <c r="AO39" s="585"/>
      <c r="AP39" s="585"/>
      <c r="AQ39" s="551"/>
      <c r="AR39" s="351" t="s">
        <v>736</v>
      </c>
      <c r="AS39" s="355" t="s">
        <v>719</v>
      </c>
      <c r="AT39" s="355" t="s">
        <v>719</v>
      </c>
      <c r="AU39" s="355" t="s">
        <v>719</v>
      </c>
      <c r="AV39" s="356" t="s">
        <v>719</v>
      </c>
      <c r="AW39" s="276"/>
      <c r="AX39" s="43"/>
      <c r="AY39" s="43"/>
    </row>
    <row r="40" spans="1:51" ht="41.25" customHeight="1" x14ac:dyDescent="0.4">
      <c r="A40" s="815"/>
      <c r="B40" s="672"/>
      <c r="C40" s="672"/>
      <c r="D40" s="547"/>
      <c r="E40" s="547"/>
      <c r="F40" s="547"/>
      <c r="G40" s="620"/>
      <c r="H40" s="620"/>
      <c r="I40" s="800"/>
      <c r="J40" s="866"/>
      <c r="K40" s="876"/>
      <c r="L40" s="853"/>
      <c r="M40" s="853"/>
      <c r="N40" s="853"/>
      <c r="O40" s="551"/>
      <c r="P40" s="551"/>
      <c r="Q40" s="551"/>
      <c r="R40" s="693"/>
      <c r="S40" s="932"/>
      <c r="T40" s="904"/>
      <c r="U40" s="803"/>
      <c r="V40" s="825"/>
      <c r="W40" s="604"/>
      <c r="X40" s="554"/>
      <c r="Y40" s="689"/>
      <c r="Z40" s="529"/>
      <c r="AA40" s="547"/>
      <c r="AB40" s="82" t="s">
        <v>210</v>
      </c>
      <c r="AC40" s="82" t="s">
        <v>211</v>
      </c>
      <c r="AD40" s="89">
        <v>6</v>
      </c>
      <c r="AE40" s="316">
        <v>0.05</v>
      </c>
      <c r="AF40" s="85">
        <v>45323</v>
      </c>
      <c r="AG40" s="86">
        <v>45657</v>
      </c>
      <c r="AH40" s="56">
        <v>330</v>
      </c>
      <c r="AI40" s="684"/>
      <c r="AJ40" s="620"/>
      <c r="AK40" s="684"/>
      <c r="AL40" s="684"/>
      <c r="AM40" s="585"/>
      <c r="AN40" s="699"/>
      <c r="AO40" s="585"/>
      <c r="AP40" s="585"/>
      <c r="AQ40" s="551"/>
      <c r="AR40" s="351" t="s">
        <v>731</v>
      </c>
      <c r="AS40" s="352" t="s">
        <v>739</v>
      </c>
      <c r="AT40" s="353" t="s">
        <v>733</v>
      </c>
      <c r="AU40" s="351" t="s">
        <v>740</v>
      </c>
      <c r="AV40" s="354">
        <v>44958</v>
      </c>
      <c r="AW40" s="276"/>
      <c r="AX40" s="43"/>
      <c r="AY40" s="43"/>
    </row>
    <row r="41" spans="1:51" ht="41.25" customHeight="1" x14ac:dyDescent="0.4">
      <c r="A41" s="815"/>
      <c r="B41" s="672"/>
      <c r="C41" s="672"/>
      <c r="D41" s="547"/>
      <c r="E41" s="547"/>
      <c r="F41" s="547"/>
      <c r="G41" s="620"/>
      <c r="H41" s="620"/>
      <c r="I41" s="800"/>
      <c r="J41" s="866"/>
      <c r="K41" s="876"/>
      <c r="L41" s="853"/>
      <c r="M41" s="853"/>
      <c r="N41" s="853"/>
      <c r="O41" s="551"/>
      <c r="P41" s="551"/>
      <c r="Q41" s="551"/>
      <c r="R41" s="693"/>
      <c r="S41" s="932"/>
      <c r="T41" s="904"/>
      <c r="U41" s="803"/>
      <c r="V41" s="825"/>
      <c r="W41" s="604"/>
      <c r="X41" s="554"/>
      <c r="Y41" s="689"/>
      <c r="Z41" s="529"/>
      <c r="AA41" s="547"/>
      <c r="AB41" s="82" t="s">
        <v>212</v>
      </c>
      <c r="AC41" s="82" t="s">
        <v>202</v>
      </c>
      <c r="AD41" s="89">
        <v>0</v>
      </c>
      <c r="AE41" s="66">
        <v>0.01</v>
      </c>
      <c r="AF41" s="85" t="s">
        <v>719</v>
      </c>
      <c r="AG41" s="86" t="s">
        <v>719</v>
      </c>
      <c r="AH41" s="56"/>
      <c r="AI41" s="684"/>
      <c r="AJ41" s="620"/>
      <c r="AK41" s="684"/>
      <c r="AL41" s="684"/>
      <c r="AM41" s="585"/>
      <c r="AN41" s="699"/>
      <c r="AO41" s="585"/>
      <c r="AP41" s="585"/>
      <c r="AQ41" s="551"/>
      <c r="AR41" s="351" t="s">
        <v>736</v>
      </c>
      <c r="AS41" s="355" t="s">
        <v>719</v>
      </c>
      <c r="AT41" s="355" t="s">
        <v>719</v>
      </c>
      <c r="AU41" s="355" t="s">
        <v>719</v>
      </c>
      <c r="AV41" s="356" t="s">
        <v>719</v>
      </c>
      <c r="AW41" s="276"/>
      <c r="AX41" s="43"/>
      <c r="AY41" s="43"/>
    </row>
    <row r="42" spans="1:51" ht="41.25" customHeight="1" x14ac:dyDescent="0.4">
      <c r="A42" s="815"/>
      <c r="B42" s="672"/>
      <c r="C42" s="672"/>
      <c r="D42" s="547"/>
      <c r="E42" s="547"/>
      <c r="F42" s="547"/>
      <c r="G42" s="620"/>
      <c r="H42" s="620"/>
      <c r="I42" s="800"/>
      <c r="J42" s="866"/>
      <c r="K42" s="876"/>
      <c r="L42" s="853"/>
      <c r="M42" s="853"/>
      <c r="N42" s="853"/>
      <c r="O42" s="551"/>
      <c r="P42" s="551"/>
      <c r="Q42" s="551"/>
      <c r="R42" s="693"/>
      <c r="S42" s="932"/>
      <c r="T42" s="904"/>
      <c r="U42" s="803"/>
      <c r="V42" s="825"/>
      <c r="W42" s="604"/>
      <c r="X42" s="554"/>
      <c r="Y42" s="689"/>
      <c r="Z42" s="529"/>
      <c r="AA42" s="547"/>
      <c r="AB42" s="82" t="s">
        <v>213</v>
      </c>
      <c r="AC42" s="82" t="s">
        <v>214</v>
      </c>
      <c r="AD42" s="89">
        <v>51</v>
      </c>
      <c r="AE42" s="66">
        <v>0.2</v>
      </c>
      <c r="AF42" s="85">
        <v>45323</v>
      </c>
      <c r="AG42" s="86">
        <v>45657</v>
      </c>
      <c r="AH42" s="56">
        <v>330</v>
      </c>
      <c r="AI42" s="684"/>
      <c r="AJ42" s="620"/>
      <c r="AK42" s="684"/>
      <c r="AL42" s="684"/>
      <c r="AM42" s="585"/>
      <c r="AN42" s="699"/>
      <c r="AO42" s="585"/>
      <c r="AP42" s="585"/>
      <c r="AQ42" s="551"/>
      <c r="AR42" s="351" t="s">
        <v>731</v>
      </c>
      <c r="AS42" s="352" t="s">
        <v>741</v>
      </c>
      <c r="AT42" s="353" t="s">
        <v>733</v>
      </c>
      <c r="AU42" s="351" t="s">
        <v>740</v>
      </c>
      <c r="AV42" s="354">
        <v>44956</v>
      </c>
      <c r="AW42" s="276"/>
      <c r="AX42" s="43"/>
      <c r="AY42" s="43"/>
    </row>
    <row r="43" spans="1:51" ht="47.25" customHeight="1" thickBot="1" x14ac:dyDescent="0.45">
      <c r="A43" s="815"/>
      <c r="B43" s="672"/>
      <c r="C43" s="672"/>
      <c r="D43" s="547"/>
      <c r="E43" s="547"/>
      <c r="F43" s="547"/>
      <c r="G43" s="620"/>
      <c r="H43" s="620"/>
      <c r="I43" s="800"/>
      <c r="J43" s="866"/>
      <c r="K43" s="876"/>
      <c r="L43" s="853"/>
      <c r="M43" s="853"/>
      <c r="N43" s="853"/>
      <c r="O43" s="558"/>
      <c r="P43" s="558"/>
      <c r="Q43" s="558"/>
      <c r="R43" s="693"/>
      <c r="S43" s="932"/>
      <c r="T43" s="904"/>
      <c r="U43" s="803"/>
      <c r="V43" s="825"/>
      <c r="W43" s="604"/>
      <c r="X43" s="554"/>
      <c r="Y43" s="690"/>
      <c r="Z43" s="549"/>
      <c r="AA43" s="576"/>
      <c r="AB43" s="90" t="s">
        <v>215</v>
      </c>
      <c r="AC43" s="90" t="s">
        <v>216</v>
      </c>
      <c r="AD43" s="91">
        <v>0</v>
      </c>
      <c r="AE43" s="317">
        <v>0.02</v>
      </c>
      <c r="AF43" s="92" t="s">
        <v>719</v>
      </c>
      <c r="AG43" s="93" t="s">
        <v>719</v>
      </c>
      <c r="AH43" s="388"/>
      <c r="AI43" s="685"/>
      <c r="AJ43" s="621"/>
      <c r="AK43" s="685"/>
      <c r="AL43" s="685"/>
      <c r="AM43" s="586"/>
      <c r="AN43" s="700"/>
      <c r="AO43" s="586"/>
      <c r="AP43" s="586"/>
      <c r="AQ43" s="552"/>
      <c r="AR43" s="360" t="s">
        <v>736</v>
      </c>
      <c r="AS43" s="361" t="s">
        <v>719</v>
      </c>
      <c r="AT43" s="362" t="s">
        <v>719</v>
      </c>
      <c r="AU43" s="362" t="s">
        <v>719</v>
      </c>
      <c r="AV43" s="363" t="s">
        <v>719</v>
      </c>
      <c r="AW43" s="276"/>
      <c r="AX43" s="43"/>
      <c r="AY43" s="43"/>
    </row>
    <row r="44" spans="1:51" ht="92.25" customHeight="1" x14ac:dyDescent="0.4">
      <c r="A44" s="815"/>
      <c r="B44" s="672"/>
      <c r="C44" s="672"/>
      <c r="D44" s="547"/>
      <c r="E44" s="547"/>
      <c r="F44" s="547"/>
      <c r="G44" s="620"/>
      <c r="H44" s="620"/>
      <c r="I44" s="800"/>
      <c r="J44" s="866"/>
      <c r="K44" s="876"/>
      <c r="L44" s="853"/>
      <c r="M44" s="853"/>
      <c r="N44" s="853"/>
      <c r="O44" s="557"/>
      <c r="P44" s="557" t="s">
        <v>136</v>
      </c>
      <c r="Q44" s="557" t="s">
        <v>191</v>
      </c>
      <c r="R44" s="693"/>
      <c r="S44" s="932"/>
      <c r="T44" s="904"/>
      <c r="U44" s="803"/>
      <c r="V44" s="825"/>
      <c r="W44" s="604"/>
      <c r="X44" s="554"/>
      <c r="Y44" s="563" t="s">
        <v>217</v>
      </c>
      <c r="Z44" s="528">
        <v>2020130010052</v>
      </c>
      <c r="AA44" s="577" t="s">
        <v>218</v>
      </c>
      <c r="AB44" s="94" t="s">
        <v>219</v>
      </c>
      <c r="AC44" s="438" t="s">
        <v>220</v>
      </c>
      <c r="AD44" s="95">
        <v>12</v>
      </c>
      <c r="AE44" s="41">
        <v>0.6</v>
      </c>
      <c r="AF44" s="96">
        <v>45292</v>
      </c>
      <c r="AG44" s="96">
        <v>45627</v>
      </c>
      <c r="AH44" s="443">
        <v>334</v>
      </c>
      <c r="AI44" s="446">
        <v>5914</v>
      </c>
      <c r="AJ44" s="205"/>
      <c r="AK44" s="596" t="s">
        <v>221</v>
      </c>
      <c r="AL44" s="596" t="s">
        <v>838</v>
      </c>
      <c r="AM44" s="596" t="s">
        <v>848</v>
      </c>
      <c r="AN44" s="732">
        <f>'[1]2023 INV. PROYEC'!$H$12</f>
        <v>482300235015</v>
      </c>
      <c r="AO44" s="596" t="s">
        <v>734</v>
      </c>
      <c r="AP44" s="577" t="s">
        <v>218</v>
      </c>
      <c r="AQ44" s="584" t="s">
        <v>849</v>
      </c>
      <c r="AR44" s="97" t="s">
        <v>738</v>
      </c>
      <c r="AS44" s="98" t="s">
        <v>719</v>
      </c>
      <c r="AT44" s="379" t="s">
        <v>719</v>
      </c>
      <c r="AU44" s="379" t="s">
        <v>719</v>
      </c>
      <c r="AV44" s="99" t="s">
        <v>719</v>
      </c>
      <c r="AW44" s="277"/>
      <c r="AX44" s="43"/>
      <c r="AY44" s="43"/>
    </row>
    <row r="45" spans="1:51" ht="40.5" customHeight="1" x14ac:dyDescent="0.4">
      <c r="A45" s="815"/>
      <c r="B45" s="672"/>
      <c r="C45" s="672"/>
      <c r="D45" s="547"/>
      <c r="E45" s="547"/>
      <c r="F45" s="547"/>
      <c r="G45" s="620"/>
      <c r="H45" s="620"/>
      <c r="I45" s="800"/>
      <c r="J45" s="866"/>
      <c r="K45" s="876"/>
      <c r="L45" s="853"/>
      <c r="M45" s="853"/>
      <c r="N45" s="853"/>
      <c r="O45" s="551"/>
      <c r="P45" s="551"/>
      <c r="Q45" s="551"/>
      <c r="R45" s="693"/>
      <c r="S45" s="932"/>
      <c r="T45" s="904"/>
      <c r="U45" s="803"/>
      <c r="V45" s="825"/>
      <c r="W45" s="604"/>
      <c r="X45" s="554"/>
      <c r="Y45" s="564"/>
      <c r="Z45" s="529"/>
      <c r="AA45" s="547"/>
      <c r="AB45" s="89" t="s">
        <v>222</v>
      </c>
      <c r="AC45" s="439" t="s">
        <v>223</v>
      </c>
      <c r="AD45" s="100">
        <v>3</v>
      </c>
      <c r="AE45" s="311">
        <v>0.1</v>
      </c>
      <c r="AF45" s="107">
        <v>45292</v>
      </c>
      <c r="AG45" s="107">
        <v>45627</v>
      </c>
      <c r="AH45" s="442">
        <v>334</v>
      </c>
      <c r="AI45" s="30">
        <v>340</v>
      </c>
      <c r="AJ45" s="205"/>
      <c r="AK45" s="597"/>
      <c r="AL45" s="597"/>
      <c r="AM45" s="597"/>
      <c r="AN45" s="733"/>
      <c r="AO45" s="597"/>
      <c r="AP45" s="547"/>
      <c r="AQ45" s="585"/>
      <c r="AR45" s="72" t="s">
        <v>748</v>
      </c>
      <c r="AS45" s="72" t="s">
        <v>839</v>
      </c>
      <c r="AT45" s="102" t="s">
        <v>840</v>
      </c>
      <c r="AU45" s="103">
        <f>+AD45</f>
        <v>3</v>
      </c>
      <c r="AV45" s="104" t="s">
        <v>846</v>
      </c>
      <c r="AW45" s="276"/>
      <c r="AX45" s="43"/>
      <c r="AY45" s="43"/>
    </row>
    <row r="46" spans="1:51" ht="42" customHeight="1" x14ac:dyDescent="0.4">
      <c r="A46" s="815"/>
      <c r="B46" s="672"/>
      <c r="C46" s="672"/>
      <c r="D46" s="547"/>
      <c r="E46" s="547"/>
      <c r="F46" s="547"/>
      <c r="G46" s="620"/>
      <c r="H46" s="620"/>
      <c r="I46" s="800"/>
      <c r="J46" s="866"/>
      <c r="K46" s="876"/>
      <c r="L46" s="853"/>
      <c r="M46" s="853"/>
      <c r="N46" s="853"/>
      <c r="O46" s="551"/>
      <c r="P46" s="551"/>
      <c r="Q46" s="551"/>
      <c r="R46" s="693"/>
      <c r="S46" s="932"/>
      <c r="T46" s="904"/>
      <c r="U46" s="803"/>
      <c r="V46" s="825"/>
      <c r="W46" s="604"/>
      <c r="X46" s="554"/>
      <c r="Y46" s="564"/>
      <c r="Z46" s="529"/>
      <c r="AA46" s="547"/>
      <c r="AB46" s="89" t="s">
        <v>224</v>
      </c>
      <c r="AC46" s="439" t="s">
        <v>225</v>
      </c>
      <c r="AD46" s="100">
        <v>10</v>
      </c>
      <c r="AE46" s="311">
        <v>0.05</v>
      </c>
      <c r="AF46" s="107">
        <v>45292</v>
      </c>
      <c r="AG46" s="107">
        <v>45627</v>
      </c>
      <c r="AH46" s="442">
        <v>334</v>
      </c>
      <c r="AI46" s="30">
        <v>30</v>
      </c>
      <c r="AJ46" s="205"/>
      <c r="AK46" s="597"/>
      <c r="AL46" s="597"/>
      <c r="AM46" s="686"/>
      <c r="AN46" s="733"/>
      <c r="AO46" s="686"/>
      <c r="AP46" s="547"/>
      <c r="AQ46" s="585"/>
      <c r="AR46" s="72" t="s">
        <v>738</v>
      </c>
      <c r="AS46" s="72" t="s">
        <v>719</v>
      </c>
      <c r="AT46" s="105" t="s">
        <v>719</v>
      </c>
      <c r="AU46" s="105" t="s">
        <v>719</v>
      </c>
      <c r="AV46" s="106" t="s">
        <v>719</v>
      </c>
      <c r="AW46" s="276"/>
      <c r="AX46" s="43"/>
      <c r="AY46" s="43"/>
    </row>
    <row r="47" spans="1:51" ht="88.5" customHeight="1" x14ac:dyDescent="0.4">
      <c r="A47" s="815"/>
      <c r="B47" s="672"/>
      <c r="C47" s="672"/>
      <c r="D47" s="547"/>
      <c r="E47" s="547"/>
      <c r="F47" s="547"/>
      <c r="G47" s="620"/>
      <c r="H47" s="620"/>
      <c r="I47" s="800"/>
      <c r="J47" s="866"/>
      <c r="K47" s="876"/>
      <c r="L47" s="853"/>
      <c r="M47" s="853"/>
      <c r="N47" s="853"/>
      <c r="O47" s="551"/>
      <c r="P47" s="551"/>
      <c r="Q47" s="551"/>
      <c r="R47" s="693"/>
      <c r="S47" s="932"/>
      <c r="T47" s="904"/>
      <c r="U47" s="803"/>
      <c r="V47" s="825"/>
      <c r="W47" s="604"/>
      <c r="X47" s="554"/>
      <c r="Y47" s="564"/>
      <c r="Z47" s="529"/>
      <c r="AA47" s="547"/>
      <c r="AB47" s="89" t="s">
        <v>226</v>
      </c>
      <c r="AC47" s="439" t="s">
        <v>227</v>
      </c>
      <c r="AD47" s="100">
        <v>3</v>
      </c>
      <c r="AE47" s="311">
        <v>0.05</v>
      </c>
      <c r="AF47" s="107">
        <v>45292</v>
      </c>
      <c r="AG47" s="107">
        <v>45627</v>
      </c>
      <c r="AH47" s="442">
        <v>334</v>
      </c>
      <c r="AI47" s="30">
        <v>100</v>
      </c>
      <c r="AJ47" s="205"/>
      <c r="AK47" s="597"/>
      <c r="AL47" s="597"/>
      <c r="AM47" s="681" t="s">
        <v>847</v>
      </c>
      <c r="AN47" s="733"/>
      <c r="AO47" s="681" t="s">
        <v>740</v>
      </c>
      <c r="AP47" s="547"/>
      <c r="AQ47" s="585"/>
      <c r="AR47" s="72" t="s">
        <v>738</v>
      </c>
      <c r="AS47" s="72" t="s">
        <v>719</v>
      </c>
      <c r="AT47" s="105" t="s">
        <v>719</v>
      </c>
      <c r="AU47" s="105" t="s">
        <v>719</v>
      </c>
      <c r="AV47" s="106" t="s">
        <v>719</v>
      </c>
      <c r="AW47" s="277"/>
      <c r="AX47" s="43"/>
      <c r="AY47" s="43"/>
    </row>
    <row r="48" spans="1:51" ht="83.25" customHeight="1" x14ac:dyDescent="0.4">
      <c r="A48" s="815"/>
      <c r="B48" s="672"/>
      <c r="C48" s="672"/>
      <c r="D48" s="547"/>
      <c r="E48" s="547"/>
      <c r="F48" s="547"/>
      <c r="G48" s="620"/>
      <c r="H48" s="620"/>
      <c r="I48" s="800"/>
      <c r="J48" s="866"/>
      <c r="K48" s="876"/>
      <c r="L48" s="853"/>
      <c r="M48" s="853"/>
      <c r="N48" s="853"/>
      <c r="O48" s="551"/>
      <c r="P48" s="551"/>
      <c r="Q48" s="551"/>
      <c r="R48" s="693"/>
      <c r="S48" s="932"/>
      <c r="T48" s="904"/>
      <c r="U48" s="803"/>
      <c r="V48" s="825"/>
      <c r="W48" s="604"/>
      <c r="X48" s="554"/>
      <c r="Y48" s="564"/>
      <c r="Z48" s="529"/>
      <c r="AA48" s="547"/>
      <c r="AB48" s="89" t="s">
        <v>228</v>
      </c>
      <c r="AC48" s="439" t="s">
        <v>229</v>
      </c>
      <c r="AD48" s="100">
        <v>15</v>
      </c>
      <c r="AE48" s="311">
        <v>0.1</v>
      </c>
      <c r="AF48" s="101">
        <v>45323</v>
      </c>
      <c r="AG48" s="101">
        <v>45627</v>
      </c>
      <c r="AH48" s="442">
        <v>303</v>
      </c>
      <c r="AI48" s="30">
        <v>771</v>
      </c>
      <c r="AJ48" s="205"/>
      <c r="AK48" s="597"/>
      <c r="AL48" s="597"/>
      <c r="AM48" s="597"/>
      <c r="AN48" s="733"/>
      <c r="AO48" s="597"/>
      <c r="AP48" s="547"/>
      <c r="AQ48" s="585"/>
      <c r="AR48" s="72" t="s">
        <v>748</v>
      </c>
      <c r="AS48" s="72" t="s">
        <v>841</v>
      </c>
      <c r="AT48" s="105" t="s">
        <v>842</v>
      </c>
      <c r="AU48" s="105" t="s">
        <v>734</v>
      </c>
      <c r="AV48" s="104" t="s">
        <v>846</v>
      </c>
      <c r="AW48" s="276"/>
      <c r="AX48" s="43"/>
      <c r="AY48" s="43"/>
    </row>
    <row r="49" spans="1:51" ht="115.5" customHeight="1" thickBot="1" x14ac:dyDescent="0.45">
      <c r="A49" s="815"/>
      <c r="B49" s="672"/>
      <c r="C49" s="672"/>
      <c r="D49" s="547"/>
      <c r="E49" s="547"/>
      <c r="F49" s="547"/>
      <c r="G49" s="620"/>
      <c r="H49" s="620"/>
      <c r="I49" s="800"/>
      <c r="J49" s="866"/>
      <c r="K49" s="877"/>
      <c r="L49" s="854"/>
      <c r="M49" s="854"/>
      <c r="N49" s="854"/>
      <c r="O49" s="558"/>
      <c r="P49" s="558"/>
      <c r="Q49" s="558"/>
      <c r="R49" s="694"/>
      <c r="S49" s="933"/>
      <c r="T49" s="905"/>
      <c r="U49" s="803"/>
      <c r="V49" s="825"/>
      <c r="W49" s="604"/>
      <c r="X49" s="554"/>
      <c r="Y49" s="565"/>
      <c r="Z49" s="549"/>
      <c r="AA49" s="576"/>
      <c r="AB49" s="91" t="s">
        <v>230</v>
      </c>
      <c r="AC49" s="440" t="s">
        <v>231</v>
      </c>
      <c r="AD49" s="109">
        <v>1</v>
      </c>
      <c r="AE49" s="318">
        <v>0.1</v>
      </c>
      <c r="AF49" s="110">
        <v>45323</v>
      </c>
      <c r="AG49" s="110">
        <v>45627</v>
      </c>
      <c r="AH49" s="444">
        <v>303</v>
      </c>
      <c r="AI49" s="31">
        <v>70</v>
      </c>
      <c r="AJ49" s="205"/>
      <c r="AK49" s="598"/>
      <c r="AL49" s="598"/>
      <c r="AM49" s="598"/>
      <c r="AN49" s="734"/>
      <c r="AO49" s="598"/>
      <c r="AP49" s="576"/>
      <c r="AQ49" s="586"/>
      <c r="AR49" s="73" t="s">
        <v>748</v>
      </c>
      <c r="AS49" s="73" t="s">
        <v>843</v>
      </c>
      <c r="AT49" s="111" t="s">
        <v>844</v>
      </c>
      <c r="AU49" s="111" t="s">
        <v>845</v>
      </c>
      <c r="AV49" s="496" t="s">
        <v>846</v>
      </c>
      <c r="AW49" s="276"/>
      <c r="AX49" s="43"/>
      <c r="AY49" s="43"/>
    </row>
    <row r="50" spans="1:51" ht="78" customHeight="1" thickBot="1" x14ac:dyDescent="0.45">
      <c r="A50" s="815"/>
      <c r="B50" s="672"/>
      <c r="C50" s="672"/>
      <c r="D50" s="547"/>
      <c r="E50" s="547"/>
      <c r="F50" s="547"/>
      <c r="G50" s="620"/>
      <c r="H50" s="620"/>
      <c r="I50" s="800"/>
      <c r="J50" s="866"/>
      <c r="K50" s="875" t="s">
        <v>232</v>
      </c>
      <c r="L50" s="852" t="s">
        <v>233</v>
      </c>
      <c r="M50" s="852" t="s">
        <v>234</v>
      </c>
      <c r="N50" s="852" t="s">
        <v>235</v>
      </c>
      <c r="O50" s="557"/>
      <c r="P50" s="557" t="s">
        <v>136</v>
      </c>
      <c r="Q50" s="557" t="s">
        <v>236</v>
      </c>
      <c r="R50" s="557">
        <v>1200</v>
      </c>
      <c r="S50" s="934">
        <v>400</v>
      </c>
      <c r="T50" s="796">
        <v>1481</v>
      </c>
      <c r="U50" s="803"/>
      <c r="V50" s="825"/>
      <c r="W50" s="604"/>
      <c r="X50" s="554"/>
      <c r="Y50" s="563" t="s">
        <v>237</v>
      </c>
      <c r="Z50" s="530" t="s">
        <v>238</v>
      </c>
      <c r="AA50" s="577" t="s">
        <v>239</v>
      </c>
      <c r="AB50" s="39" t="s">
        <v>240</v>
      </c>
      <c r="AC50" s="40" t="s">
        <v>241</v>
      </c>
      <c r="AD50" s="40">
        <v>400</v>
      </c>
      <c r="AE50" s="314">
        <v>0.3</v>
      </c>
      <c r="AF50" s="495" t="s">
        <v>897</v>
      </c>
      <c r="AG50" s="113" t="s">
        <v>900</v>
      </c>
      <c r="AH50" s="42">
        <f>20*10</f>
        <v>200</v>
      </c>
      <c r="AI50" s="113">
        <v>400</v>
      </c>
      <c r="AJ50" s="43"/>
      <c r="AK50" s="587" t="s">
        <v>146</v>
      </c>
      <c r="AL50" s="587" t="s">
        <v>855</v>
      </c>
      <c r="AM50" s="543" t="s">
        <v>734</v>
      </c>
      <c r="AN50" s="677">
        <f>'[1]2023 INV. PROYEC'!$H$8</f>
        <v>1000000000</v>
      </c>
      <c r="AO50" s="543" t="s">
        <v>743</v>
      </c>
      <c r="AP50" s="543" t="s">
        <v>862</v>
      </c>
      <c r="AQ50" s="543" t="s">
        <v>863</v>
      </c>
      <c r="AR50" s="65" t="s">
        <v>748</v>
      </c>
      <c r="AS50" s="53" t="s">
        <v>932</v>
      </c>
      <c r="AT50" s="68" t="s">
        <v>891</v>
      </c>
      <c r="AU50" s="87" t="s">
        <v>734</v>
      </c>
      <c r="AV50" s="392" t="s">
        <v>897</v>
      </c>
      <c r="AW50" s="278"/>
      <c r="AX50" s="43"/>
      <c r="AY50" s="43"/>
    </row>
    <row r="51" spans="1:51" ht="72.75" customHeight="1" x14ac:dyDescent="0.4">
      <c r="A51" s="815"/>
      <c r="B51" s="672"/>
      <c r="C51" s="672"/>
      <c r="D51" s="547"/>
      <c r="E51" s="547"/>
      <c r="F51" s="547"/>
      <c r="G51" s="620"/>
      <c r="H51" s="620"/>
      <c r="I51" s="800"/>
      <c r="J51" s="866"/>
      <c r="K51" s="876"/>
      <c r="L51" s="853"/>
      <c r="M51" s="853"/>
      <c r="N51" s="853"/>
      <c r="O51" s="551"/>
      <c r="P51" s="551"/>
      <c r="Q51" s="551"/>
      <c r="R51" s="551"/>
      <c r="S51" s="935"/>
      <c r="T51" s="797"/>
      <c r="U51" s="803"/>
      <c r="V51" s="825"/>
      <c r="W51" s="604"/>
      <c r="X51" s="554"/>
      <c r="Y51" s="564"/>
      <c r="Z51" s="531"/>
      <c r="AA51" s="547"/>
      <c r="AB51" s="47" t="s">
        <v>242</v>
      </c>
      <c r="AC51" s="48" t="s">
        <v>178</v>
      </c>
      <c r="AD51" s="48">
        <v>16</v>
      </c>
      <c r="AE51" s="312">
        <v>0.1</v>
      </c>
      <c r="AF51" s="495" t="s">
        <v>897</v>
      </c>
      <c r="AG51" s="113" t="s">
        <v>900</v>
      </c>
      <c r="AH51" s="51">
        <f>8*20</f>
        <v>160</v>
      </c>
      <c r="AI51" s="70" t="s">
        <v>896</v>
      </c>
      <c r="AJ51" s="43"/>
      <c r="AK51" s="588"/>
      <c r="AL51" s="588"/>
      <c r="AM51" s="526"/>
      <c r="AN51" s="678"/>
      <c r="AO51" s="526"/>
      <c r="AP51" s="526"/>
      <c r="AQ51" s="526"/>
      <c r="AR51" s="68" t="s">
        <v>748</v>
      </c>
      <c r="AS51" s="53" t="s">
        <v>933</v>
      </c>
      <c r="AT51" s="68" t="s">
        <v>891</v>
      </c>
      <c r="AU51" s="87" t="s">
        <v>734</v>
      </c>
      <c r="AV51" s="70" t="s">
        <v>897</v>
      </c>
      <c r="AW51" s="279"/>
      <c r="AX51" s="43"/>
      <c r="AY51" s="43"/>
    </row>
    <row r="52" spans="1:51" ht="57.75" customHeight="1" thickBot="1" x14ac:dyDescent="0.45">
      <c r="A52" s="815"/>
      <c r="B52" s="672"/>
      <c r="C52" s="672"/>
      <c r="D52" s="547"/>
      <c r="E52" s="547"/>
      <c r="F52" s="547"/>
      <c r="G52" s="620"/>
      <c r="H52" s="620"/>
      <c r="I52" s="800"/>
      <c r="J52" s="866"/>
      <c r="K52" s="876"/>
      <c r="L52" s="853"/>
      <c r="M52" s="853"/>
      <c r="N52" s="853"/>
      <c r="O52" s="551"/>
      <c r="P52" s="551"/>
      <c r="Q52" s="551"/>
      <c r="R52" s="551"/>
      <c r="S52" s="935"/>
      <c r="T52" s="797"/>
      <c r="U52" s="803"/>
      <c r="V52" s="825"/>
      <c r="W52" s="604"/>
      <c r="X52" s="554"/>
      <c r="Y52" s="564"/>
      <c r="Z52" s="531"/>
      <c r="AA52" s="547"/>
      <c r="AB52" s="47" t="s">
        <v>243</v>
      </c>
      <c r="AC52" s="72" t="s">
        <v>169</v>
      </c>
      <c r="AD52" s="48" t="s">
        <v>896</v>
      </c>
      <c r="AE52" s="312">
        <v>0.06</v>
      </c>
      <c r="AF52" s="48" t="s">
        <v>896</v>
      </c>
      <c r="AG52" s="48" t="s">
        <v>896</v>
      </c>
      <c r="AH52" s="48" t="s">
        <v>896</v>
      </c>
      <c r="AI52" s="70" t="s">
        <v>896</v>
      </c>
      <c r="AJ52" s="43"/>
      <c r="AK52" s="588"/>
      <c r="AL52" s="588"/>
      <c r="AM52" s="526"/>
      <c r="AN52" s="678"/>
      <c r="AO52" s="526"/>
      <c r="AP52" s="526"/>
      <c r="AQ52" s="526"/>
      <c r="AR52" s="70" t="s">
        <v>896</v>
      </c>
      <c r="AS52" s="70" t="s">
        <v>896</v>
      </c>
      <c r="AT52" s="48" t="s">
        <v>896</v>
      </c>
      <c r="AU52" s="87" t="s">
        <v>734</v>
      </c>
      <c r="AV52" s="48" t="s">
        <v>896</v>
      </c>
      <c r="AW52" s="275"/>
      <c r="AX52" s="43"/>
      <c r="AY52" s="43"/>
    </row>
    <row r="53" spans="1:51" ht="44.25" customHeight="1" x14ac:dyDescent="0.4">
      <c r="A53" s="815"/>
      <c r="B53" s="672"/>
      <c r="C53" s="672"/>
      <c r="D53" s="547"/>
      <c r="E53" s="547"/>
      <c r="F53" s="547"/>
      <c r="G53" s="620"/>
      <c r="H53" s="620"/>
      <c r="I53" s="800"/>
      <c r="J53" s="866"/>
      <c r="K53" s="876"/>
      <c r="L53" s="853"/>
      <c r="M53" s="853"/>
      <c r="N53" s="853"/>
      <c r="O53" s="551"/>
      <c r="P53" s="551"/>
      <c r="Q53" s="551"/>
      <c r="R53" s="551"/>
      <c r="S53" s="935"/>
      <c r="T53" s="797"/>
      <c r="U53" s="803"/>
      <c r="V53" s="825"/>
      <c r="W53" s="604"/>
      <c r="X53" s="554"/>
      <c r="Y53" s="564"/>
      <c r="Z53" s="531"/>
      <c r="AA53" s="547"/>
      <c r="AB53" s="47" t="s">
        <v>244</v>
      </c>
      <c r="AC53" s="48" t="s">
        <v>150</v>
      </c>
      <c r="AD53" s="48">
        <v>1</v>
      </c>
      <c r="AE53" s="312">
        <v>7.0000000000000007E-2</v>
      </c>
      <c r="AF53" s="495" t="s">
        <v>897</v>
      </c>
      <c r="AG53" s="113" t="s">
        <v>900</v>
      </c>
      <c r="AH53" s="42">
        <f>20*10</f>
        <v>200</v>
      </c>
      <c r="AI53" s="70" t="s">
        <v>896</v>
      </c>
      <c r="AJ53" s="43"/>
      <c r="AK53" s="588"/>
      <c r="AL53" s="588"/>
      <c r="AM53" s="526"/>
      <c r="AN53" s="678"/>
      <c r="AO53" s="526"/>
      <c r="AP53" s="526"/>
      <c r="AQ53" s="526"/>
      <c r="AR53" s="68" t="s">
        <v>748</v>
      </c>
      <c r="AS53" s="53" t="s">
        <v>933</v>
      </c>
      <c r="AT53" s="68" t="s">
        <v>891</v>
      </c>
      <c r="AU53" s="87" t="s">
        <v>734</v>
      </c>
      <c r="AV53" s="70" t="s">
        <v>897</v>
      </c>
      <c r="AW53" s="275"/>
      <c r="AX53" s="43"/>
      <c r="AY53" s="43"/>
    </row>
    <row r="54" spans="1:51" ht="56.25" customHeight="1" x14ac:dyDescent="0.4">
      <c r="A54" s="815"/>
      <c r="B54" s="672"/>
      <c r="C54" s="672"/>
      <c r="D54" s="547"/>
      <c r="E54" s="547"/>
      <c r="F54" s="547"/>
      <c r="G54" s="620"/>
      <c r="H54" s="620"/>
      <c r="I54" s="800"/>
      <c r="J54" s="866"/>
      <c r="K54" s="876"/>
      <c r="L54" s="853"/>
      <c r="M54" s="853"/>
      <c r="N54" s="853"/>
      <c r="O54" s="551"/>
      <c r="P54" s="551"/>
      <c r="Q54" s="551"/>
      <c r="R54" s="551"/>
      <c r="S54" s="935"/>
      <c r="T54" s="797"/>
      <c r="U54" s="803"/>
      <c r="V54" s="825"/>
      <c r="W54" s="604"/>
      <c r="X54" s="554"/>
      <c r="Y54" s="564"/>
      <c r="Z54" s="531"/>
      <c r="AA54" s="547"/>
      <c r="AB54" s="47" t="s">
        <v>245</v>
      </c>
      <c r="AC54" s="48" t="s">
        <v>246</v>
      </c>
      <c r="AD54" s="48" t="s">
        <v>896</v>
      </c>
      <c r="AE54" s="312">
        <v>0.3</v>
      </c>
      <c r="AF54" s="48" t="s">
        <v>896</v>
      </c>
      <c r="AG54" s="48" t="s">
        <v>896</v>
      </c>
      <c r="AH54" s="48" t="s">
        <v>896</v>
      </c>
      <c r="AI54" s="48" t="s">
        <v>896</v>
      </c>
      <c r="AJ54" s="43"/>
      <c r="AK54" s="588"/>
      <c r="AL54" s="588"/>
      <c r="AM54" s="526"/>
      <c r="AN54" s="678"/>
      <c r="AO54" s="526"/>
      <c r="AP54" s="526"/>
      <c r="AQ54" s="526"/>
      <c r="AR54" s="68" t="s">
        <v>896</v>
      </c>
      <c r="AS54" s="48" t="s">
        <v>896</v>
      </c>
      <c r="AT54" s="48" t="s">
        <v>896</v>
      </c>
      <c r="AU54" s="87" t="s">
        <v>734</v>
      </c>
      <c r="AV54" s="48" t="s">
        <v>896</v>
      </c>
      <c r="AW54" s="279"/>
      <c r="AX54" s="43"/>
      <c r="AY54" s="43"/>
    </row>
    <row r="55" spans="1:51" ht="61.5" customHeight="1" thickBot="1" x14ac:dyDescent="0.45">
      <c r="A55" s="815"/>
      <c r="B55" s="672"/>
      <c r="C55" s="672"/>
      <c r="D55" s="547"/>
      <c r="E55" s="547"/>
      <c r="F55" s="547"/>
      <c r="G55" s="620"/>
      <c r="H55" s="620"/>
      <c r="I55" s="800"/>
      <c r="J55" s="866"/>
      <c r="K55" s="876"/>
      <c r="L55" s="853"/>
      <c r="M55" s="853"/>
      <c r="N55" s="853"/>
      <c r="O55" s="551"/>
      <c r="P55" s="551"/>
      <c r="Q55" s="551"/>
      <c r="R55" s="551"/>
      <c r="S55" s="935"/>
      <c r="T55" s="797"/>
      <c r="U55" s="803"/>
      <c r="V55" s="825"/>
      <c r="W55" s="604"/>
      <c r="X55" s="554"/>
      <c r="Y55" s="564"/>
      <c r="Z55" s="531"/>
      <c r="AA55" s="547"/>
      <c r="AB55" s="47" t="s">
        <v>247</v>
      </c>
      <c r="AC55" s="48" t="s">
        <v>178</v>
      </c>
      <c r="AD55" s="48">
        <v>13</v>
      </c>
      <c r="AE55" s="312">
        <v>0.1</v>
      </c>
      <c r="AF55" s="69" t="s">
        <v>930</v>
      </c>
      <c r="AG55" s="70" t="s">
        <v>931</v>
      </c>
      <c r="AH55" s="51">
        <f>8*20</f>
        <v>160</v>
      </c>
      <c r="AI55" s="50" t="s">
        <v>896</v>
      </c>
      <c r="AJ55" s="43"/>
      <c r="AK55" s="588"/>
      <c r="AL55" s="588"/>
      <c r="AM55" s="526"/>
      <c r="AN55" s="678"/>
      <c r="AO55" s="526"/>
      <c r="AP55" s="526"/>
      <c r="AQ55" s="526"/>
      <c r="AR55" s="68" t="s">
        <v>748</v>
      </c>
      <c r="AS55" s="53" t="s">
        <v>933</v>
      </c>
      <c r="AT55" s="68" t="s">
        <v>891</v>
      </c>
      <c r="AU55" s="87" t="s">
        <v>734</v>
      </c>
      <c r="AV55" s="70" t="s">
        <v>930</v>
      </c>
      <c r="AW55" s="279"/>
      <c r="AX55" s="43"/>
      <c r="AY55" s="43"/>
    </row>
    <row r="56" spans="1:51" ht="51" customHeight="1" thickBot="1" x14ac:dyDescent="0.45">
      <c r="A56" s="815"/>
      <c r="B56" s="672"/>
      <c r="C56" s="672"/>
      <c r="D56" s="547"/>
      <c r="E56" s="547"/>
      <c r="F56" s="547"/>
      <c r="G56" s="620"/>
      <c r="H56" s="620"/>
      <c r="I56" s="800"/>
      <c r="J56" s="866"/>
      <c r="K56" s="877"/>
      <c r="L56" s="854"/>
      <c r="M56" s="854"/>
      <c r="N56" s="854"/>
      <c r="O56" s="558"/>
      <c r="P56" s="558"/>
      <c r="Q56" s="558"/>
      <c r="R56" s="558"/>
      <c r="S56" s="936"/>
      <c r="T56" s="798"/>
      <c r="U56" s="803"/>
      <c r="V56" s="825"/>
      <c r="W56" s="604"/>
      <c r="X56" s="554"/>
      <c r="Y56" s="565"/>
      <c r="Z56" s="532"/>
      <c r="AA56" s="576"/>
      <c r="AB56" s="58" t="s">
        <v>248</v>
      </c>
      <c r="AC56" s="59" t="s">
        <v>188</v>
      </c>
      <c r="AD56" s="59">
        <v>3</v>
      </c>
      <c r="AE56" s="313">
        <v>7.0000000000000007E-2</v>
      </c>
      <c r="AF56" s="495" t="s">
        <v>897</v>
      </c>
      <c r="AG56" s="113" t="s">
        <v>900</v>
      </c>
      <c r="AH56" s="42">
        <f>20*10</f>
        <v>200</v>
      </c>
      <c r="AI56" s="75" t="s">
        <v>896</v>
      </c>
      <c r="AJ56" s="43"/>
      <c r="AK56" s="589"/>
      <c r="AL56" s="589"/>
      <c r="AM56" s="527"/>
      <c r="AN56" s="679"/>
      <c r="AO56" s="527"/>
      <c r="AP56" s="527"/>
      <c r="AQ56" s="527"/>
      <c r="AR56" s="76" t="s">
        <v>748</v>
      </c>
      <c r="AS56" s="62" t="s">
        <v>933</v>
      </c>
      <c r="AT56" s="76" t="s">
        <v>891</v>
      </c>
      <c r="AU56" s="466" t="s">
        <v>734</v>
      </c>
      <c r="AV56" s="74" t="s">
        <v>897</v>
      </c>
      <c r="AW56" s="280"/>
      <c r="AX56" s="43"/>
      <c r="AY56" s="43"/>
    </row>
    <row r="57" spans="1:51" ht="97.5" customHeight="1" x14ac:dyDescent="0.4">
      <c r="A57" s="815"/>
      <c r="B57" s="672"/>
      <c r="C57" s="672"/>
      <c r="D57" s="547"/>
      <c r="E57" s="547"/>
      <c r="F57" s="547"/>
      <c r="G57" s="620"/>
      <c r="H57" s="620"/>
      <c r="I57" s="800"/>
      <c r="J57" s="866"/>
      <c r="K57" s="875" t="s">
        <v>249</v>
      </c>
      <c r="L57" s="852" t="s">
        <v>233</v>
      </c>
      <c r="M57" s="852">
        <v>0</v>
      </c>
      <c r="N57" s="852" t="s">
        <v>250</v>
      </c>
      <c r="O57" s="557"/>
      <c r="P57" s="557" t="s">
        <v>136</v>
      </c>
      <c r="Q57" s="557" t="s">
        <v>251</v>
      </c>
      <c r="R57" s="557">
        <v>45</v>
      </c>
      <c r="S57" s="937">
        <v>45</v>
      </c>
      <c r="T57" s="796">
        <v>104</v>
      </c>
      <c r="U57" s="803"/>
      <c r="V57" s="825"/>
      <c r="W57" s="604"/>
      <c r="X57" s="554"/>
      <c r="Y57" s="563" t="s">
        <v>252</v>
      </c>
      <c r="Z57" s="528">
        <v>2020130010117</v>
      </c>
      <c r="AA57" s="577" t="s">
        <v>253</v>
      </c>
      <c r="AB57" s="39" t="s">
        <v>254</v>
      </c>
      <c r="AC57" s="40" t="s">
        <v>148</v>
      </c>
      <c r="AD57" s="40" t="s">
        <v>896</v>
      </c>
      <c r="AE57" s="314">
        <v>0.02</v>
      </c>
      <c r="AF57" s="40" t="s">
        <v>896</v>
      </c>
      <c r="AG57" s="40" t="s">
        <v>896</v>
      </c>
      <c r="AH57" s="40" t="s">
        <v>896</v>
      </c>
      <c r="AI57" s="40" t="s">
        <v>896</v>
      </c>
      <c r="AJ57" s="43"/>
      <c r="AK57" s="543" t="s">
        <v>146</v>
      </c>
      <c r="AL57" s="543" t="s">
        <v>855</v>
      </c>
      <c r="AM57" s="543">
        <v>500000000</v>
      </c>
      <c r="AN57" s="677">
        <f>'[1]2023 INV. PROYEC'!$H$7</f>
        <v>2327460289</v>
      </c>
      <c r="AO57" s="543" t="s">
        <v>743</v>
      </c>
      <c r="AP57" s="543" t="s">
        <v>864</v>
      </c>
      <c r="AQ57" s="543" t="s">
        <v>865</v>
      </c>
      <c r="AR57" s="50" t="s">
        <v>896</v>
      </c>
      <c r="AS57" s="122" t="s">
        <v>896</v>
      </c>
      <c r="AT57" s="122" t="s">
        <v>896</v>
      </c>
      <c r="AU57" s="122" t="s">
        <v>896</v>
      </c>
      <c r="AV57" s="122" t="s">
        <v>896</v>
      </c>
      <c r="AW57" s="275"/>
      <c r="AX57" s="43"/>
      <c r="AY57" s="43"/>
    </row>
    <row r="58" spans="1:51" ht="54.75" customHeight="1" x14ac:dyDescent="0.4">
      <c r="A58" s="815"/>
      <c r="B58" s="672"/>
      <c r="C58" s="672"/>
      <c r="D58" s="547"/>
      <c r="E58" s="547"/>
      <c r="F58" s="547"/>
      <c r="G58" s="620"/>
      <c r="H58" s="620"/>
      <c r="I58" s="800"/>
      <c r="J58" s="866"/>
      <c r="K58" s="876"/>
      <c r="L58" s="853"/>
      <c r="M58" s="853"/>
      <c r="N58" s="853"/>
      <c r="O58" s="551"/>
      <c r="P58" s="551"/>
      <c r="Q58" s="551"/>
      <c r="R58" s="551"/>
      <c r="S58" s="938"/>
      <c r="T58" s="797"/>
      <c r="U58" s="803"/>
      <c r="V58" s="825"/>
      <c r="W58" s="604"/>
      <c r="X58" s="554"/>
      <c r="Y58" s="564"/>
      <c r="Z58" s="529"/>
      <c r="AA58" s="547"/>
      <c r="AB58" s="47" t="s">
        <v>255</v>
      </c>
      <c r="AC58" s="48" t="s">
        <v>256</v>
      </c>
      <c r="AD58" s="48">
        <v>6</v>
      </c>
      <c r="AE58" s="312">
        <v>0.25</v>
      </c>
      <c r="AF58" s="118" t="s">
        <v>897</v>
      </c>
      <c r="AG58" s="119" t="s">
        <v>898</v>
      </c>
      <c r="AH58" s="114">
        <v>220</v>
      </c>
      <c r="AI58" s="48">
        <v>67260</v>
      </c>
      <c r="AJ58" s="43"/>
      <c r="AK58" s="526"/>
      <c r="AL58" s="526"/>
      <c r="AM58" s="526"/>
      <c r="AN58" s="678"/>
      <c r="AO58" s="526"/>
      <c r="AP58" s="526"/>
      <c r="AQ58" s="526"/>
      <c r="AR58" s="120" t="s">
        <v>731</v>
      </c>
      <c r="AS58" s="120" t="s">
        <v>902</v>
      </c>
      <c r="AT58" s="68" t="s">
        <v>891</v>
      </c>
      <c r="AU58" s="68" t="s">
        <v>903</v>
      </c>
      <c r="AV58" s="118" t="s">
        <v>897</v>
      </c>
      <c r="AW58" s="275"/>
      <c r="AX58" s="43"/>
      <c r="AY58" s="43"/>
    </row>
    <row r="59" spans="1:51" ht="91.5" customHeight="1" x14ac:dyDescent="0.4">
      <c r="A59" s="815"/>
      <c r="B59" s="672"/>
      <c r="C59" s="672"/>
      <c r="D59" s="547"/>
      <c r="E59" s="547"/>
      <c r="F59" s="547"/>
      <c r="G59" s="620"/>
      <c r="H59" s="620"/>
      <c r="I59" s="800"/>
      <c r="J59" s="866"/>
      <c r="K59" s="876"/>
      <c r="L59" s="853"/>
      <c r="M59" s="853"/>
      <c r="N59" s="853"/>
      <c r="O59" s="551"/>
      <c r="P59" s="551"/>
      <c r="Q59" s="551"/>
      <c r="R59" s="551"/>
      <c r="S59" s="938"/>
      <c r="T59" s="797"/>
      <c r="U59" s="803"/>
      <c r="V59" s="825"/>
      <c r="W59" s="604"/>
      <c r="X59" s="554"/>
      <c r="Y59" s="564"/>
      <c r="Z59" s="529"/>
      <c r="AA59" s="547"/>
      <c r="AB59" s="47" t="s">
        <v>257</v>
      </c>
      <c r="AC59" s="48" t="s">
        <v>178</v>
      </c>
      <c r="AD59" s="48">
        <v>15</v>
      </c>
      <c r="AE59" s="312">
        <v>0.1</v>
      </c>
      <c r="AF59" s="118" t="s">
        <v>899</v>
      </c>
      <c r="AG59" s="119" t="s">
        <v>898</v>
      </c>
      <c r="AH59" s="114">
        <v>140</v>
      </c>
      <c r="AI59" s="50" t="s">
        <v>896</v>
      </c>
      <c r="AJ59" s="43"/>
      <c r="AK59" s="526"/>
      <c r="AL59" s="526"/>
      <c r="AM59" s="526"/>
      <c r="AN59" s="678"/>
      <c r="AO59" s="526"/>
      <c r="AP59" s="526"/>
      <c r="AQ59" s="526"/>
      <c r="AR59" s="120" t="s">
        <v>731</v>
      </c>
      <c r="AS59" s="121" t="s">
        <v>904</v>
      </c>
      <c r="AT59" s="50" t="s">
        <v>905</v>
      </c>
      <c r="AU59" s="68" t="s">
        <v>903</v>
      </c>
      <c r="AV59" s="118" t="s">
        <v>899</v>
      </c>
      <c r="AW59" s="275"/>
      <c r="AX59" s="43"/>
      <c r="AY59" s="43"/>
    </row>
    <row r="60" spans="1:51" ht="61.5" customHeight="1" x14ac:dyDescent="0.4">
      <c r="A60" s="815"/>
      <c r="B60" s="672"/>
      <c r="C60" s="672"/>
      <c r="D60" s="547"/>
      <c r="E60" s="547"/>
      <c r="F60" s="547"/>
      <c r="G60" s="620"/>
      <c r="H60" s="620"/>
      <c r="I60" s="800"/>
      <c r="J60" s="866"/>
      <c r="K60" s="876"/>
      <c r="L60" s="853"/>
      <c r="M60" s="853"/>
      <c r="N60" s="853"/>
      <c r="O60" s="551"/>
      <c r="P60" s="551"/>
      <c r="Q60" s="551"/>
      <c r="R60" s="551"/>
      <c r="S60" s="938"/>
      <c r="T60" s="797"/>
      <c r="U60" s="803"/>
      <c r="V60" s="825"/>
      <c r="W60" s="604"/>
      <c r="X60" s="554"/>
      <c r="Y60" s="564"/>
      <c r="Z60" s="529"/>
      <c r="AA60" s="547"/>
      <c r="AB60" s="47" t="s">
        <v>258</v>
      </c>
      <c r="AC60" s="48" t="s">
        <v>188</v>
      </c>
      <c r="AD60" s="48">
        <v>3</v>
      </c>
      <c r="AE60" s="312">
        <v>0.25</v>
      </c>
      <c r="AF60" s="118" t="s">
        <v>897</v>
      </c>
      <c r="AG60" s="119" t="s">
        <v>900</v>
      </c>
      <c r="AH60" s="114">
        <v>220</v>
      </c>
      <c r="AI60" s="50" t="s">
        <v>896</v>
      </c>
      <c r="AJ60" s="43"/>
      <c r="AK60" s="526"/>
      <c r="AL60" s="526"/>
      <c r="AM60" s="526"/>
      <c r="AN60" s="678"/>
      <c r="AO60" s="526"/>
      <c r="AP60" s="526"/>
      <c r="AQ60" s="526"/>
      <c r="AR60" s="120" t="s">
        <v>731</v>
      </c>
      <c r="AS60" s="120" t="s">
        <v>906</v>
      </c>
      <c r="AT60" s="68" t="s">
        <v>891</v>
      </c>
      <c r="AU60" s="68" t="s">
        <v>903</v>
      </c>
      <c r="AV60" s="118" t="s">
        <v>897</v>
      </c>
      <c r="AW60" s="275"/>
      <c r="AX60" s="43"/>
      <c r="AY60" s="43"/>
    </row>
    <row r="61" spans="1:51" ht="57.75" customHeight="1" x14ac:dyDescent="0.4">
      <c r="A61" s="815"/>
      <c r="B61" s="672"/>
      <c r="C61" s="672"/>
      <c r="D61" s="547"/>
      <c r="E61" s="547"/>
      <c r="F61" s="547"/>
      <c r="G61" s="620"/>
      <c r="H61" s="620"/>
      <c r="I61" s="800"/>
      <c r="J61" s="866"/>
      <c r="K61" s="876"/>
      <c r="L61" s="853"/>
      <c r="M61" s="853"/>
      <c r="N61" s="853"/>
      <c r="O61" s="551"/>
      <c r="P61" s="551"/>
      <c r="Q61" s="551"/>
      <c r="R61" s="551"/>
      <c r="S61" s="938"/>
      <c r="T61" s="797"/>
      <c r="U61" s="803"/>
      <c r="V61" s="825"/>
      <c r="W61" s="604"/>
      <c r="X61" s="554"/>
      <c r="Y61" s="564"/>
      <c r="Z61" s="529"/>
      <c r="AA61" s="547"/>
      <c r="AB61" s="123" t="s">
        <v>259</v>
      </c>
      <c r="AC61" s="48" t="s">
        <v>184</v>
      </c>
      <c r="AD61" s="48" t="s">
        <v>896</v>
      </c>
      <c r="AE61" s="312">
        <v>0.02</v>
      </c>
      <c r="AF61" s="50" t="s">
        <v>896</v>
      </c>
      <c r="AG61" s="50" t="s">
        <v>896</v>
      </c>
      <c r="AH61" s="50" t="s">
        <v>896</v>
      </c>
      <c r="AI61" s="50" t="s">
        <v>896</v>
      </c>
      <c r="AJ61" s="43"/>
      <c r="AK61" s="526"/>
      <c r="AL61" s="526"/>
      <c r="AM61" s="526"/>
      <c r="AN61" s="678"/>
      <c r="AO61" s="526"/>
      <c r="AP61" s="526"/>
      <c r="AQ61" s="526"/>
      <c r="AR61" s="50" t="s">
        <v>896</v>
      </c>
      <c r="AS61" s="50" t="s">
        <v>896</v>
      </c>
      <c r="AT61" s="50" t="s">
        <v>896</v>
      </c>
      <c r="AU61" s="50" t="s">
        <v>896</v>
      </c>
      <c r="AV61" s="50" t="s">
        <v>896</v>
      </c>
      <c r="AW61" s="275"/>
      <c r="AX61" s="43"/>
      <c r="AY61" s="43"/>
    </row>
    <row r="62" spans="1:51" ht="56.25" customHeight="1" x14ac:dyDescent="0.4">
      <c r="A62" s="815"/>
      <c r="B62" s="672"/>
      <c r="C62" s="672"/>
      <c r="D62" s="547"/>
      <c r="E62" s="547"/>
      <c r="F62" s="547"/>
      <c r="G62" s="620"/>
      <c r="H62" s="620"/>
      <c r="I62" s="800"/>
      <c r="J62" s="866"/>
      <c r="K62" s="876"/>
      <c r="L62" s="853"/>
      <c r="M62" s="853"/>
      <c r="N62" s="853"/>
      <c r="O62" s="551"/>
      <c r="P62" s="551"/>
      <c r="Q62" s="551"/>
      <c r="R62" s="551"/>
      <c r="S62" s="938"/>
      <c r="T62" s="797"/>
      <c r="U62" s="803"/>
      <c r="V62" s="825"/>
      <c r="W62" s="604"/>
      <c r="X62" s="554"/>
      <c r="Y62" s="564"/>
      <c r="Z62" s="529"/>
      <c r="AA62" s="547"/>
      <c r="AB62" s="123" t="s">
        <v>260</v>
      </c>
      <c r="AC62" s="48" t="s">
        <v>184</v>
      </c>
      <c r="AD62" s="48" t="s">
        <v>896</v>
      </c>
      <c r="AE62" s="312">
        <v>0.02</v>
      </c>
      <c r="AF62" s="50" t="s">
        <v>896</v>
      </c>
      <c r="AG62" s="50" t="s">
        <v>896</v>
      </c>
      <c r="AH62" s="50" t="s">
        <v>896</v>
      </c>
      <c r="AI62" s="50" t="s">
        <v>896</v>
      </c>
      <c r="AJ62" s="43"/>
      <c r="AK62" s="526"/>
      <c r="AL62" s="526"/>
      <c r="AM62" s="691"/>
      <c r="AN62" s="678"/>
      <c r="AO62" s="691"/>
      <c r="AP62" s="526"/>
      <c r="AQ62" s="526"/>
      <c r="AR62" s="50" t="s">
        <v>896</v>
      </c>
      <c r="AS62" s="50" t="s">
        <v>896</v>
      </c>
      <c r="AT62" s="50" t="s">
        <v>896</v>
      </c>
      <c r="AU62" s="50" t="s">
        <v>896</v>
      </c>
      <c r="AV62" s="50" t="s">
        <v>896</v>
      </c>
      <c r="AW62" s="275"/>
      <c r="AX62" s="43"/>
      <c r="AY62" s="43"/>
    </row>
    <row r="63" spans="1:51" ht="60" customHeight="1" x14ac:dyDescent="0.4">
      <c r="A63" s="815"/>
      <c r="B63" s="672"/>
      <c r="C63" s="672"/>
      <c r="D63" s="547"/>
      <c r="E63" s="547"/>
      <c r="F63" s="547"/>
      <c r="G63" s="620"/>
      <c r="H63" s="620"/>
      <c r="I63" s="800"/>
      <c r="J63" s="866"/>
      <c r="K63" s="876"/>
      <c r="L63" s="853"/>
      <c r="M63" s="853"/>
      <c r="N63" s="853"/>
      <c r="O63" s="551"/>
      <c r="P63" s="551"/>
      <c r="Q63" s="551"/>
      <c r="R63" s="551"/>
      <c r="S63" s="938"/>
      <c r="T63" s="797"/>
      <c r="U63" s="803"/>
      <c r="V63" s="825"/>
      <c r="W63" s="604"/>
      <c r="X63" s="554"/>
      <c r="Y63" s="564"/>
      <c r="Z63" s="529"/>
      <c r="AA63" s="547"/>
      <c r="AB63" s="123" t="s">
        <v>261</v>
      </c>
      <c r="AC63" s="48" t="s">
        <v>184</v>
      </c>
      <c r="AD63" s="48" t="s">
        <v>896</v>
      </c>
      <c r="AE63" s="312">
        <v>0.02</v>
      </c>
      <c r="AF63" s="50" t="s">
        <v>896</v>
      </c>
      <c r="AG63" s="50" t="s">
        <v>896</v>
      </c>
      <c r="AH63" s="50" t="s">
        <v>896</v>
      </c>
      <c r="AI63" s="50" t="s">
        <v>896</v>
      </c>
      <c r="AJ63" s="43"/>
      <c r="AK63" s="526"/>
      <c r="AL63" s="526"/>
      <c r="AM63" s="525">
        <v>1827460289</v>
      </c>
      <c r="AN63" s="678"/>
      <c r="AO63" s="525" t="s">
        <v>747</v>
      </c>
      <c r="AP63" s="526"/>
      <c r="AQ63" s="526"/>
      <c r="AR63" s="50" t="s">
        <v>896</v>
      </c>
      <c r="AS63" s="50" t="s">
        <v>896</v>
      </c>
      <c r="AT63" s="50" t="s">
        <v>896</v>
      </c>
      <c r="AU63" s="50" t="s">
        <v>896</v>
      </c>
      <c r="AV63" s="50" t="s">
        <v>896</v>
      </c>
      <c r="AW63" s="275"/>
      <c r="AX63" s="43"/>
      <c r="AY63" s="43"/>
    </row>
    <row r="64" spans="1:51" ht="98.25" customHeight="1" x14ac:dyDescent="0.4">
      <c r="A64" s="815"/>
      <c r="B64" s="672"/>
      <c r="C64" s="672"/>
      <c r="D64" s="547"/>
      <c r="E64" s="547"/>
      <c r="F64" s="547"/>
      <c r="G64" s="620"/>
      <c r="H64" s="620"/>
      <c r="I64" s="800"/>
      <c r="J64" s="866"/>
      <c r="K64" s="876"/>
      <c r="L64" s="853"/>
      <c r="M64" s="853"/>
      <c r="N64" s="853"/>
      <c r="O64" s="551"/>
      <c r="P64" s="551"/>
      <c r="Q64" s="551"/>
      <c r="R64" s="551"/>
      <c r="S64" s="938"/>
      <c r="T64" s="797"/>
      <c r="U64" s="803"/>
      <c r="V64" s="825"/>
      <c r="W64" s="604"/>
      <c r="X64" s="554"/>
      <c r="Y64" s="564"/>
      <c r="Z64" s="529"/>
      <c r="AA64" s="547"/>
      <c r="AB64" s="47" t="s">
        <v>262</v>
      </c>
      <c r="AC64" s="48" t="s">
        <v>263</v>
      </c>
      <c r="AD64" s="48">
        <v>3</v>
      </c>
      <c r="AE64" s="312">
        <v>0.1</v>
      </c>
      <c r="AF64" s="118" t="s">
        <v>901</v>
      </c>
      <c r="AG64" s="119" t="s">
        <v>900</v>
      </c>
      <c r="AH64" s="114">
        <v>160</v>
      </c>
      <c r="AI64" s="50" t="s">
        <v>896</v>
      </c>
      <c r="AJ64" s="43"/>
      <c r="AK64" s="526"/>
      <c r="AL64" s="526"/>
      <c r="AM64" s="526"/>
      <c r="AN64" s="678"/>
      <c r="AO64" s="526"/>
      <c r="AP64" s="526"/>
      <c r="AQ64" s="526"/>
      <c r="AR64" s="120" t="s">
        <v>731</v>
      </c>
      <c r="AS64" s="120" t="s">
        <v>906</v>
      </c>
      <c r="AT64" s="68" t="s">
        <v>891</v>
      </c>
      <c r="AU64" s="68" t="s">
        <v>903</v>
      </c>
      <c r="AV64" s="118" t="s">
        <v>897</v>
      </c>
      <c r="AW64" s="275"/>
      <c r="AX64" s="43"/>
      <c r="AY64" s="43"/>
    </row>
    <row r="65" spans="1:51" ht="44.25" customHeight="1" x14ac:dyDescent="0.4">
      <c r="A65" s="815"/>
      <c r="B65" s="672"/>
      <c r="C65" s="672"/>
      <c r="D65" s="547"/>
      <c r="E65" s="547"/>
      <c r="F65" s="547"/>
      <c r="G65" s="620"/>
      <c r="H65" s="620"/>
      <c r="I65" s="800"/>
      <c r="J65" s="866"/>
      <c r="K65" s="876"/>
      <c r="L65" s="853"/>
      <c r="M65" s="853"/>
      <c r="N65" s="853"/>
      <c r="O65" s="551"/>
      <c r="P65" s="551"/>
      <c r="Q65" s="551"/>
      <c r="R65" s="551"/>
      <c r="S65" s="938"/>
      <c r="T65" s="797"/>
      <c r="U65" s="803"/>
      <c r="V65" s="825"/>
      <c r="W65" s="604"/>
      <c r="X65" s="554"/>
      <c r="Y65" s="564"/>
      <c r="Z65" s="529"/>
      <c r="AA65" s="547"/>
      <c r="AB65" s="47" t="s">
        <v>264</v>
      </c>
      <c r="AC65" s="48" t="s">
        <v>265</v>
      </c>
      <c r="AD65" s="48">
        <v>67260</v>
      </c>
      <c r="AE65" s="312">
        <v>0.1</v>
      </c>
      <c r="AF65" s="118" t="s">
        <v>897</v>
      </c>
      <c r="AG65" s="119" t="s">
        <v>900</v>
      </c>
      <c r="AH65" s="114">
        <v>220</v>
      </c>
      <c r="AI65" s="48">
        <v>67260</v>
      </c>
      <c r="AJ65" s="43"/>
      <c r="AK65" s="526"/>
      <c r="AL65" s="526"/>
      <c r="AM65" s="526"/>
      <c r="AN65" s="678"/>
      <c r="AO65" s="526"/>
      <c r="AP65" s="526"/>
      <c r="AQ65" s="526"/>
      <c r="AR65" s="120" t="s">
        <v>731</v>
      </c>
      <c r="AS65" s="120" t="s">
        <v>906</v>
      </c>
      <c r="AT65" s="68" t="s">
        <v>891</v>
      </c>
      <c r="AU65" s="68" t="s">
        <v>903</v>
      </c>
      <c r="AV65" s="118" t="s">
        <v>897</v>
      </c>
      <c r="AW65" s="275"/>
      <c r="AX65" s="43"/>
      <c r="AY65" s="43"/>
    </row>
    <row r="66" spans="1:51" ht="65.25" customHeight="1" x14ac:dyDescent="0.4">
      <c r="A66" s="815"/>
      <c r="B66" s="672"/>
      <c r="C66" s="672"/>
      <c r="D66" s="547"/>
      <c r="E66" s="547"/>
      <c r="F66" s="547"/>
      <c r="G66" s="620"/>
      <c r="H66" s="620"/>
      <c r="I66" s="800"/>
      <c r="J66" s="866"/>
      <c r="K66" s="876"/>
      <c r="L66" s="853"/>
      <c r="M66" s="853"/>
      <c r="N66" s="853"/>
      <c r="O66" s="551"/>
      <c r="P66" s="551"/>
      <c r="Q66" s="551"/>
      <c r="R66" s="551"/>
      <c r="S66" s="938"/>
      <c r="T66" s="797"/>
      <c r="U66" s="803"/>
      <c r="V66" s="825"/>
      <c r="W66" s="604"/>
      <c r="X66" s="554"/>
      <c r="Y66" s="564"/>
      <c r="Z66" s="529"/>
      <c r="AA66" s="547"/>
      <c r="AB66" s="47" t="s">
        <v>266</v>
      </c>
      <c r="AC66" s="48" t="s">
        <v>267</v>
      </c>
      <c r="AD66" s="48" t="s">
        <v>896</v>
      </c>
      <c r="AE66" s="312">
        <v>0.02</v>
      </c>
      <c r="AF66" s="50" t="s">
        <v>896</v>
      </c>
      <c r="AG66" s="50" t="s">
        <v>896</v>
      </c>
      <c r="AH66" s="50" t="s">
        <v>896</v>
      </c>
      <c r="AI66" s="50" t="s">
        <v>896</v>
      </c>
      <c r="AJ66" s="43"/>
      <c r="AK66" s="526"/>
      <c r="AL66" s="526"/>
      <c r="AM66" s="526"/>
      <c r="AN66" s="678"/>
      <c r="AO66" s="526"/>
      <c r="AP66" s="526"/>
      <c r="AQ66" s="526"/>
      <c r="AR66" s="50" t="s">
        <v>896</v>
      </c>
      <c r="AS66" s="50" t="s">
        <v>896</v>
      </c>
      <c r="AT66" s="50" t="s">
        <v>896</v>
      </c>
      <c r="AU66" s="50" t="s">
        <v>896</v>
      </c>
      <c r="AV66" s="50" t="s">
        <v>896</v>
      </c>
      <c r="AW66" s="275"/>
      <c r="AX66" s="43"/>
      <c r="AY66" s="43"/>
    </row>
    <row r="67" spans="1:51" ht="72.75" customHeight="1" thickBot="1" x14ac:dyDescent="0.45">
      <c r="A67" s="815"/>
      <c r="B67" s="672"/>
      <c r="C67" s="672"/>
      <c r="D67" s="547"/>
      <c r="E67" s="547"/>
      <c r="F67" s="547"/>
      <c r="G67" s="620"/>
      <c r="H67" s="620"/>
      <c r="I67" s="800"/>
      <c r="J67" s="866"/>
      <c r="K67" s="877"/>
      <c r="L67" s="854"/>
      <c r="M67" s="854"/>
      <c r="N67" s="854"/>
      <c r="O67" s="558"/>
      <c r="P67" s="558"/>
      <c r="Q67" s="558"/>
      <c r="R67" s="558"/>
      <c r="S67" s="939"/>
      <c r="T67" s="798"/>
      <c r="U67" s="803"/>
      <c r="V67" s="825"/>
      <c r="W67" s="604"/>
      <c r="X67" s="554"/>
      <c r="Y67" s="565"/>
      <c r="Z67" s="549"/>
      <c r="AA67" s="576"/>
      <c r="AB67" s="58" t="s">
        <v>268</v>
      </c>
      <c r="AC67" s="59" t="s">
        <v>269</v>
      </c>
      <c r="AD67" s="153" t="s">
        <v>896</v>
      </c>
      <c r="AE67" s="313">
        <v>0.1</v>
      </c>
      <c r="AF67" s="50" t="s">
        <v>896</v>
      </c>
      <c r="AG67" s="50" t="s">
        <v>896</v>
      </c>
      <c r="AH67" s="50" t="s">
        <v>896</v>
      </c>
      <c r="AI67" s="50" t="s">
        <v>896</v>
      </c>
      <c r="AJ67" s="43"/>
      <c r="AK67" s="527"/>
      <c r="AL67" s="527"/>
      <c r="AM67" s="527"/>
      <c r="AN67" s="679"/>
      <c r="AO67" s="527"/>
      <c r="AP67" s="527"/>
      <c r="AQ67" s="527"/>
      <c r="AR67" s="50" t="s">
        <v>896</v>
      </c>
      <c r="AS67" s="50" t="s">
        <v>896</v>
      </c>
      <c r="AT67" s="50" t="s">
        <v>896</v>
      </c>
      <c r="AU67" s="50" t="s">
        <v>896</v>
      </c>
      <c r="AV67" s="50" t="s">
        <v>896</v>
      </c>
      <c r="AW67" s="275"/>
      <c r="AX67" s="43"/>
      <c r="AY67" s="43"/>
    </row>
    <row r="68" spans="1:51" ht="54.75" customHeight="1" x14ac:dyDescent="0.4">
      <c r="A68" s="815"/>
      <c r="B68" s="672"/>
      <c r="C68" s="672"/>
      <c r="D68" s="547"/>
      <c r="E68" s="547"/>
      <c r="F68" s="547"/>
      <c r="G68" s="620"/>
      <c r="H68" s="620"/>
      <c r="I68" s="800"/>
      <c r="J68" s="866"/>
      <c r="K68" s="875" t="s">
        <v>270</v>
      </c>
      <c r="L68" s="852" t="s">
        <v>271</v>
      </c>
      <c r="M68" s="852" t="s">
        <v>272</v>
      </c>
      <c r="N68" s="852" t="s">
        <v>273</v>
      </c>
      <c r="O68" s="557"/>
      <c r="P68" s="557" t="s">
        <v>136</v>
      </c>
      <c r="Q68" s="606" t="s">
        <v>191</v>
      </c>
      <c r="R68" s="695">
        <v>100000</v>
      </c>
      <c r="S68" s="940">
        <v>100000</v>
      </c>
      <c r="T68" s="816">
        <v>485436</v>
      </c>
      <c r="U68" s="803"/>
      <c r="V68" s="825"/>
      <c r="W68" s="604"/>
      <c r="X68" s="554"/>
      <c r="Y68" s="563" t="s">
        <v>274</v>
      </c>
      <c r="Z68" s="528">
        <v>2020130010082</v>
      </c>
      <c r="AA68" s="577" t="s">
        <v>275</v>
      </c>
      <c r="AB68" s="39" t="s">
        <v>276</v>
      </c>
      <c r="AC68" s="112" t="s">
        <v>277</v>
      </c>
      <c r="AD68" s="112" t="s">
        <v>719</v>
      </c>
      <c r="AE68" s="63">
        <v>0.03</v>
      </c>
      <c r="AF68" s="115" t="s">
        <v>719</v>
      </c>
      <c r="AG68" s="115" t="s">
        <v>719</v>
      </c>
      <c r="AH68" s="115" t="s">
        <v>719</v>
      </c>
      <c r="AI68" s="115" t="s">
        <v>719</v>
      </c>
      <c r="AJ68" s="43"/>
      <c r="AK68" s="543" t="s">
        <v>146</v>
      </c>
      <c r="AL68" s="543" t="s">
        <v>855</v>
      </c>
      <c r="AM68" s="543" t="s">
        <v>734</v>
      </c>
      <c r="AN68" s="677">
        <f>'[1]2023 INV. PROYEC'!$H$5</f>
        <v>4000000000</v>
      </c>
      <c r="AO68" s="543" t="s">
        <v>743</v>
      </c>
      <c r="AP68" s="543" t="s">
        <v>866</v>
      </c>
      <c r="AQ68" s="543" t="s">
        <v>795</v>
      </c>
      <c r="AR68" s="112" t="s">
        <v>719</v>
      </c>
      <c r="AS68" s="112" t="s">
        <v>719</v>
      </c>
      <c r="AT68" s="112" t="s">
        <v>719</v>
      </c>
      <c r="AU68" s="112" t="s">
        <v>719</v>
      </c>
      <c r="AV68" s="112" t="s">
        <v>719</v>
      </c>
      <c r="AW68" s="275"/>
      <c r="AX68" s="43"/>
      <c r="AY68" s="43"/>
    </row>
    <row r="69" spans="1:51" ht="57.75" customHeight="1" x14ac:dyDescent="0.4">
      <c r="A69" s="815"/>
      <c r="B69" s="672"/>
      <c r="C69" s="672"/>
      <c r="D69" s="547"/>
      <c r="E69" s="547"/>
      <c r="F69" s="547"/>
      <c r="G69" s="620"/>
      <c r="H69" s="620"/>
      <c r="I69" s="800"/>
      <c r="J69" s="866"/>
      <c r="K69" s="876"/>
      <c r="L69" s="853"/>
      <c r="M69" s="853"/>
      <c r="N69" s="853"/>
      <c r="O69" s="551"/>
      <c r="P69" s="551"/>
      <c r="Q69" s="582"/>
      <c r="R69" s="696"/>
      <c r="S69" s="941"/>
      <c r="T69" s="817"/>
      <c r="U69" s="803"/>
      <c r="V69" s="825"/>
      <c r="W69" s="604"/>
      <c r="X69" s="554"/>
      <c r="Y69" s="564"/>
      <c r="Z69" s="529"/>
      <c r="AA69" s="547"/>
      <c r="AB69" s="47" t="s">
        <v>278</v>
      </c>
      <c r="AC69" s="115" t="s">
        <v>265</v>
      </c>
      <c r="AD69" s="115">
        <v>4188</v>
      </c>
      <c r="AE69" s="66">
        <v>0.15</v>
      </c>
      <c r="AF69" s="482" t="s">
        <v>895</v>
      </c>
      <c r="AG69" s="483" t="s">
        <v>917</v>
      </c>
      <c r="AH69" s="51">
        <v>180</v>
      </c>
      <c r="AI69" s="55">
        <v>4188</v>
      </c>
      <c r="AJ69" s="43"/>
      <c r="AK69" s="526"/>
      <c r="AL69" s="526"/>
      <c r="AM69" s="526"/>
      <c r="AN69" s="678"/>
      <c r="AO69" s="526"/>
      <c r="AP69" s="526"/>
      <c r="AQ69" s="526"/>
      <c r="AR69" s="115" t="s">
        <v>748</v>
      </c>
      <c r="AS69" s="120" t="s">
        <v>919</v>
      </c>
      <c r="AT69" s="50" t="s">
        <v>905</v>
      </c>
      <c r="AU69" s="50" t="s">
        <v>734</v>
      </c>
      <c r="AV69" s="213" t="s">
        <v>895</v>
      </c>
      <c r="AW69" s="275"/>
      <c r="AX69" s="43"/>
      <c r="AY69" s="43"/>
    </row>
    <row r="70" spans="1:51" ht="57.75" customHeight="1" x14ac:dyDescent="0.4">
      <c r="A70" s="815"/>
      <c r="B70" s="672"/>
      <c r="C70" s="672"/>
      <c r="D70" s="547"/>
      <c r="E70" s="547"/>
      <c r="F70" s="547"/>
      <c r="G70" s="620"/>
      <c r="H70" s="620"/>
      <c r="I70" s="800"/>
      <c r="J70" s="866"/>
      <c r="K70" s="876"/>
      <c r="L70" s="853"/>
      <c r="M70" s="853"/>
      <c r="N70" s="853"/>
      <c r="O70" s="551"/>
      <c r="P70" s="551"/>
      <c r="Q70" s="582"/>
      <c r="R70" s="696"/>
      <c r="S70" s="941"/>
      <c r="T70" s="817"/>
      <c r="U70" s="803"/>
      <c r="V70" s="825"/>
      <c r="W70" s="604"/>
      <c r="X70" s="554"/>
      <c r="Y70" s="564"/>
      <c r="Z70" s="529"/>
      <c r="AA70" s="547"/>
      <c r="AB70" s="47" t="s">
        <v>279</v>
      </c>
      <c r="AC70" s="115" t="s">
        <v>265</v>
      </c>
      <c r="AD70" s="115">
        <v>13432</v>
      </c>
      <c r="AE70" s="66">
        <v>0.15</v>
      </c>
      <c r="AF70" s="482" t="s">
        <v>895</v>
      </c>
      <c r="AG70" s="483" t="s">
        <v>917</v>
      </c>
      <c r="AH70" s="51">
        <v>180</v>
      </c>
      <c r="AI70" s="55">
        <v>13432</v>
      </c>
      <c r="AJ70" s="43"/>
      <c r="AK70" s="526"/>
      <c r="AL70" s="526"/>
      <c r="AM70" s="526"/>
      <c r="AN70" s="678"/>
      <c r="AO70" s="526"/>
      <c r="AP70" s="526"/>
      <c r="AQ70" s="526"/>
      <c r="AR70" s="125" t="s">
        <v>896</v>
      </c>
      <c r="AS70" s="125" t="s">
        <v>914</v>
      </c>
      <c r="AT70" s="125" t="s">
        <v>896</v>
      </c>
      <c r="AU70" s="125" t="s">
        <v>896</v>
      </c>
      <c r="AV70" s="115" t="s">
        <v>719</v>
      </c>
      <c r="AW70" s="275"/>
      <c r="AX70" s="43"/>
      <c r="AY70" s="43"/>
    </row>
    <row r="71" spans="1:51" ht="60" customHeight="1" x14ac:dyDescent="0.4">
      <c r="A71" s="815"/>
      <c r="B71" s="672"/>
      <c r="C71" s="672"/>
      <c r="D71" s="547"/>
      <c r="E71" s="547"/>
      <c r="F71" s="547"/>
      <c r="G71" s="620"/>
      <c r="H71" s="620"/>
      <c r="I71" s="800"/>
      <c r="J71" s="866"/>
      <c r="K71" s="876"/>
      <c r="L71" s="853"/>
      <c r="M71" s="853"/>
      <c r="N71" s="853"/>
      <c r="O71" s="551"/>
      <c r="P71" s="551"/>
      <c r="Q71" s="582"/>
      <c r="R71" s="696"/>
      <c r="S71" s="941"/>
      <c r="T71" s="817"/>
      <c r="U71" s="803"/>
      <c r="V71" s="825"/>
      <c r="W71" s="604"/>
      <c r="X71" s="554"/>
      <c r="Y71" s="564"/>
      <c r="Z71" s="529"/>
      <c r="AA71" s="547"/>
      <c r="AB71" s="47" t="s">
        <v>280</v>
      </c>
      <c r="AC71" s="115" t="s">
        <v>281</v>
      </c>
      <c r="AD71" s="115">
        <v>1</v>
      </c>
      <c r="AE71" s="66">
        <v>0.15</v>
      </c>
      <c r="AF71" s="482" t="s">
        <v>895</v>
      </c>
      <c r="AG71" s="482" t="s">
        <v>918</v>
      </c>
      <c r="AH71" s="51">
        <v>200</v>
      </c>
      <c r="AI71" s="50" t="s">
        <v>719</v>
      </c>
      <c r="AJ71" s="43"/>
      <c r="AK71" s="526"/>
      <c r="AL71" s="526"/>
      <c r="AM71" s="526"/>
      <c r="AN71" s="678"/>
      <c r="AO71" s="526"/>
      <c r="AP71" s="526"/>
      <c r="AQ71" s="526"/>
      <c r="AR71" s="115">
        <v>1</v>
      </c>
      <c r="AS71" s="120" t="s">
        <v>920</v>
      </c>
      <c r="AT71" s="50" t="s">
        <v>891</v>
      </c>
      <c r="AU71" s="50" t="s">
        <v>734</v>
      </c>
      <c r="AV71" s="213" t="s">
        <v>895</v>
      </c>
      <c r="AW71" s="275"/>
      <c r="AX71" s="43"/>
      <c r="AY71" s="43"/>
    </row>
    <row r="72" spans="1:51" ht="61.5" customHeight="1" x14ac:dyDescent="0.4">
      <c r="A72" s="815"/>
      <c r="B72" s="672"/>
      <c r="C72" s="672"/>
      <c r="D72" s="547"/>
      <c r="E72" s="547"/>
      <c r="F72" s="547"/>
      <c r="G72" s="620"/>
      <c r="H72" s="620"/>
      <c r="I72" s="800"/>
      <c r="J72" s="866"/>
      <c r="K72" s="876"/>
      <c r="L72" s="853"/>
      <c r="M72" s="853"/>
      <c r="N72" s="853"/>
      <c r="O72" s="551"/>
      <c r="P72" s="551"/>
      <c r="Q72" s="582"/>
      <c r="R72" s="696"/>
      <c r="S72" s="941"/>
      <c r="T72" s="817"/>
      <c r="U72" s="803"/>
      <c r="V72" s="825"/>
      <c r="W72" s="604"/>
      <c r="X72" s="554"/>
      <c r="Y72" s="564"/>
      <c r="Z72" s="529"/>
      <c r="AA72" s="547"/>
      <c r="AB72" s="47" t="s">
        <v>282</v>
      </c>
      <c r="AC72" s="115" t="s">
        <v>184</v>
      </c>
      <c r="AD72" s="115" t="s">
        <v>719</v>
      </c>
      <c r="AE72" s="66">
        <v>0.03</v>
      </c>
      <c r="AF72" s="115" t="s">
        <v>719</v>
      </c>
      <c r="AG72" s="115" t="s">
        <v>719</v>
      </c>
      <c r="AH72" s="115" t="s">
        <v>719</v>
      </c>
      <c r="AI72" s="115" t="s">
        <v>719</v>
      </c>
      <c r="AJ72" s="43"/>
      <c r="AK72" s="526"/>
      <c r="AL72" s="526"/>
      <c r="AM72" s="526"/>
      <c r="AN72" s="678"/>
      <c r="AO72" s="526"/>
      <c r="AP72" s="526"/>
      <c r="AQ72" s="526"/>
      <c r="AR72" s="115" t="s">
        <v>719</v>
      </c>
      <c r="AS72" s="125" t="s">
        <v>896</v>
      </c>
      <c r="AT72" s="125" t="s">
        <v>896</v>
      </c>
      <c r="AU72" s="125" t="s">
        <v>896</v>
      </c>
      <c r="AV72" s="115" t="s">
        <v>719</v>
      </c>
      <c r="AW72" s="275"/>
      <c r="AX72" s="43"/>
      <c r="AY72" s="43"/>
    </row>
    <row r="73" spans="1:51" ht="58.5" customHeight="1" x14ac:dyDescent="0.4">
      <c r="A73" s="815"/>
      <c r="B73" s="672"/>
      <c r="C73" s="672"/>
      <c r="D73" s="547"/>
      <c r="E73" s="547"/>
      <c r="F73" s="547"/>
      <c r="G73" s="620"/>
      <c r="H73" s="620"/>
      <c r="I73" s="800"/>
      <c r="J73" s="866"/>
      <c r="K73" s="876"/>
      <c r="L73" s="853"/>
      <c r="M73" s="853"/>
      <c r="N73" s="853"/>
      <c r="O73" s="551"/>
      <c r="P73" s="551"/>
      <c r="Q73" s="582"/>
      <c r="R73" s="696"/>
      <c r="S73" s="941"/>
      <c r="T73" s="817"/>
      <c r="U73" s="803"/>
      <c r="V73" s="825"/>
      <c r="W73" s="604"/>
      <c r="X73" s="554"/>
      <c r="Y73" s="564"/>
      <c r="Z73" s="529"/>
      <c r="AA73" s="547"/>
      <c r="AB73" s="123" t="s">
        <v>283</v>
      </c>
      <c r="AC73" s="115" t="s">
        <v>184</v>
      </c>
      <c r="AD73" s="115" t="s">
        <v>719</v>
      </c>
      <c r="AE73" s="66">
        <v>0.03</v>
      </c>
      <c r="AF73" s="115" t="s">
        <v>719</v>
      </c>
      <c r="AG73" s="115" t="s">
        <v>719</v>
      </c>
      <c r="AH73" s="115" t="s">
        <v>719</v>
      </c>
      <c r="AI73" s="115" t="s">
        <v>719</v>
      </c>
      <c r="AJ73" s="43"/>
      <c r="AK73" s="526"/>
      <c r="AL73" s="526"/>
      <c r="AM73" s="526"/>
      <c r="AN73" s="678"/>
      <c r="AO73" s="526"/>
      <c r="AP73" s="526"/>
      <c r="AQ73" s="526"/>
      <c r="AR73" s="115" t="s">
        <v>719</v>
      </c>
      <c r="AS73" s="125" t="s">
        <v>896</v>
      </c>
      <c r="AT73" s="125" t="s">
        <v>896</v>
      </c>
      <c r="AU73" s="125" t="s">
        <v>896</v>
      </c>
      <c r="AV73" s="115" t="s">
        <v>719</v>
      </c>
      <c r="AW73" s="275"/>
      <c r="AX73" s="43"/>
      <c r="AY73" s="43"/>
    </row>
    <row r="74" spans="1:51" ht="54" customHeight="1" x14ac:dyDescent="0.4">
      <c r="A74" s="815"/>
      <c r="B74" s="672"/>
      <c r="C74" s="672"/>
      <c r="D74" s="547"/>
      <c r="E74" s="547"/>
      <c r="F74" s="547"/>
      <c r="G74" s="620"/>
      <c r="H74" s="620"/>
      <c r="I74" s="800"/>
      <c r="J74" s="866"/>
      <c r="K74" s="876"/>
      <c r="L74" s="853"/>
      <c r="M74" s="853"/>
      <c r="N74" s="853"/>
      <c r="O74" s="551"/>
      <c r="P74" s="551"/>
      <c r="Q74" s="582"/>
      <c r="R74" s="696"/>
      <c r="S74" s="941"/>
      <c r="T74" s="817"/>
      <c r="U74" s="803"/>
      <c r="V74" s="825"/>
      <c r="W74" s="604"/>
      <c r="X74" s="554"/>
      <c r="Y74" s="564"/>
      <c r="Z74" s="529"/>
      <c r="AA74" s="547"/>
      <c r="AB74" s="123" t="s">
        <v>284</v>
      </c>
      <c r="AC74" s="115" t="s">
        <v>184</v>
      </c>
      <c r="AD74" s="115" t="s">
        <v>719</v>
      </c>
      <c r="AE74" s="66">
        <v>0.03</v>
      </c>
      <c r="AF74" s="115" t="s">
        <v>719</v>
      </c>
      <c r="AG74" s="115" t="s">
        <v>719</v>
      </c>
      <c r="AH74" s="115" t="s">
        <v>719</v>
      </c>
      <c r="AI74" s="115" t="s">
        <v>719</v>
      </c>
      <c r="AJ74" s="43"/>
      <c r="AK74" s="526"/>
      <c r="AL74" s="526"/>
      <c r="AM74" s="526"/>
      <c r="AN74" s="678"/>
      <c r="AO74" s="526"/>
      <c r="AP74" s="526"/>
      <c r="AQ74" s="526"/>
      <c r="AR74" s="115" t="s">
        <v>719</v>
      </c>
      <c r="AS74" s="125" t="s">
        <v>896</v>
      </c>
      <c r="AT74" s="125" t="s">
        <v>896</v>
      </c>
      <c r="AU74" s="125" t="s">
        <v>896</v>
      </c>
      <c r="AV74" s="115" t="s">
        <v>719</v>
      </c>
      <c r="AW74" s="275"/>
      <c r="AX74" s="43"/>
      <c r="AY74" s="43"/>
    </row>
    <row r="75" spans="1:51" ht="99" customHeight="1" x14ac:dyDescent="0.4">
      <c r="A75" s="815"/>
      <c r="B75" s="672"/>
      <c r="C75" s="672"/>
      <c r="D75" s="547"/>
      <c r="E75" s="547"/>
      <c r="F75" s="547"/>
      <c r="G75" s="620"/>
      <c r="H75" s="620"/>
      <c r="I75" s="800"/>
      <c r="J75" s="866"/>
      <c r="K75" s="876"/>
      <c r="L75" s="853"/>
      <c r="M75" s="853"/>
      <c r="N75" s="853"/>
      <c r="O75" s="551"/>
      <c r="P75" s="551"/>
      <c r="Q75" s="582"/>
      <c r="R75" s="696"/>
      <c r="S75" s="941"/>
      <c r="T75" s="817"/>
      <c r="U75" s="803"/>
      <c r="V75" s="825"/>
      <c r="W75" s="604"/>
      <c r="X75" s="554"/>
      <c r="Y75" s="564"/>
      <c r="Z75" s="529"/>
      <c r="AA75" s="547"/>
      <c r="AB75" s="47" t="s">
        <v>285</v>
      </c>
      <c r="AC75" s="115" t="s">
        <v>263</v>
      </c>
      <c r="AD75" s="115">
        <v>3</v>
      </c>
      <c r="AE75" s="66">
        <v>0.1</v>
      </c>
      <c r="AF75" s="482" t="s">
        <v>895</v>
      </c>
      <c r="AG75" s="483" t="s">
        <v>917</v>
      </c>
      <c r="AH75" s="51">
        <v>180</v>
      </c>
      <c r="AI75" s="115">
        <v>3</v>
      </c>
      <c r="AJ75" s="43"/>
      <c r="AK75" s="526"/>
      <c r="AL75" s="526"/>
      <c r="AM75" s="526"/>
      <c r="AN75" s="678"/>
      <c r="AO75" s="526"/>
      <c r="AP75" s="526"/>
      <c r="AQ75" s="526"/>
      <c r="AR75" s="115" t="s">
        <v>748</v>
      </c>
      <c r="AS75" s="120" t="s">
        <v>920</v>
      </c>
      <c r="AT75" s="50" t="s">
        <v>891</v>
      </c>
      <c r="AU75" s="50" t="s">
        <v>734</v>
      </c>
      <c r="AV75" s="213" t="s">
        <v>895</v>
      </c>
      <c r="AW75" s="275"/>
      <c r="AX75" s="43"/>
      <c r="AY75" s="43"/>
    </row>
    <row r="76" spans="1:51" ht="42" customHeight="1" x14ac:dyDescent="0.4">
      <c r="A76" s="815"/>
      <c r="B76" s="672"/>
      <c r="C76" s="672"/>
      <c r="D76" s="547"/>
      <c r="E76" s="547"/>
      <c r="F76" s="547"/>
      <c r="G76" s="620"/>
      <c r="H76" s="620"/>
      <c r="I76" s="800"/>
      <c r="J76" s="866"/>
      <c r="K76" s="876"/>
      <c r="L76" s="853"/>
      <c r="M76" s="853"/>
      <c r="N76" s="853"/>
      <c r="O76" s="551"/>
      <c r="P76" s="551"/>
      <c r="Q76" s="582"/>
      <c r="R76" s="696"/>
      <c r="S76" s="941"/>
      <c r="T76" s="817"/>
      <c r="U76" s="803"/>
      <c r="V76" s="825"/>
      <c r="W76" s="604"/>
      <c r="X76" s="554"/>
      <c r="Y76" s="564"/>
      <c r="Z76" s="529"/>
      <c r="AA76" s="547"/>
      <c r="AB76" s="47" t="s">
        <v>286</v>
      </c>
      <c r="AC76" s="115" t="s">
        <v>265</v>
      </c>
      <c r="AD76" s="115">
        <f>+AD69+AD70</f>
        <v>17620</v>
      </c>
      <c r="AE76" s="66">
        <v>0.1</v>
      </c>
      <c r="AF76" s="482" t="s">
        <v>895</v>
      </c>
      <c r="AG76" s="483" t="s">
        <v>917</v>
      </c>
      <c r="AH76" s="51">
        <v>180</v>
      </c>
      <c r="AI76" s="115">
        <f>+AI69+AI70</f>
        <v>17620</v>
      </c>
      <c r="AJ76" s="43"/>
      <c r="AK76" s="526"/>
      <c r="AL76" s="526"/>
      <c r="AM76" s="526"/>
      <c r="AN76" s="678"/>
      <c r="AO76" s="526"/>
      <c r="AP76" s="526"/>
      <c r="AQ76" s="526"/>
      <c r="AR76" s="115" t="s">
        <v>748</v>
      </c>
      <c r="AS76" s="120" t="s">
        <v>920</v>
      </c>
      <c r="AT76" s="50" t="s">
        <v>891</v>
      </c>
      <c r="AU76" s="50" t="s">
        <v>734</v>
      </c>
      <c r="AV76" s="213" t="s">
        <v>895</v>
      </c>
      <c r="AW76" s="275"/>
      <c r="AX76" s="43"/>
      <c r="AY76" s="43"/>
    </row>
    <row r="77" spans="1:51" ht="43.5" customHeight="1" x14ac:dyDescent="0.4">
      <c r="A77" s="815"/>
      <c r="B77" s="672"/>
      <c r="C77" s="672"/>
      <c r="D77" s="547"/>
      <c r="E77" s="547"/>
      <c r="F77" s="547"/>
      <c r="G77" s="620"/>
      <c r="H77" s="620"/>
      <c r="I77" s="800"/>
      <c r="J77" s="866"/>
      <c r="K77" s="876"/>
      <c r="L77" s="853"/>
      <c r="M77" s="853"/>
      <c r="N77" s="853"/>
      <c r="O77" s="551"/>
      <c r="P77" s="551"/>
      <c r="Q77" s="582"/>
      <c r="R77" s="696"/>
      <c r="S77" s="941"/>
      <c r="T77" s="817"/>
      <c r="U77" s="803"/>
      <c r="V77" s="825"/>
      <c r="W77" s="604"/>
      <c r="X77" s="554"/>
      <c r="Y77" s="564"/>
      <c r="Z77" s="529"/>
      <c r="AA77" s="547"/>
      <c r="AB77" s="47" t="s">
        <v>287</v>
      </c>
      <c r="AC77" s="115" t="s">
        <v>288</v>
      </c>
      <c r="AD77" s="115" t="s">
        <v>719</v>
      </c>
      <c r="AE77" s="66">
        <v>0.03</v>
      </c>
      <c r="AF77" s="115" t="s">
        <v>719</v>
      </c>
      <c r="AG77" s="115" t="s">
        <v>719</v>
      </c>
      <c r="AH77" s="115" t="s">
        <v>719</v>
      </c>
      <c r="AI77" s="115" t="s">
        <v>719</v>
      </c>
      <c r="AJ77" s="43"/>
      <c r="AK77" s="526"/>
      <c r="AL77" s="526"/>
      <c r="AM77" s="526"/>
      <c r="AN77" s="678"/>
      <c r="AO77" s="526"/>
      <c r="AP77" s="526"/>
      <c r="AQ77" s="526"/>
      <c r="AR77" s="115" t="s">
        <v>719</v>
      </c>
      <c r="AS77" s="125" t="s">
        <v>896</v>
      </c>
      <c r="AT77" s="125" t="s">
        <v>896</v>
      </c>
      <c r="AU77" s="125" t="s">
        <v>896</v>
      </c>
      <c r="AV77" s="115" t="s">
        <v>719</v>
      </c>
      <c r="AW77" s="275"/>
      <c r="AX77" s="43"/>
      <c r="AY77" s="43"/>
    </row>
    <row r="78" spans="1:51" ht="73.5" customHeight="1" x14ac:dyDescent="0.4">
      <c r="A78" s="815"/>
      <c r="B78" s="672"/>
      <c r="C78" s="672"/>
      <c r="D78" s="547"/>
      <c r="E78" s="547"/>
      <c r="F78" s="547"/>
      <c r="G78" s="620"/>
      <c r="H78" s="620"/>
      <c r="I78" s="800"/>
      <c r="J78" s="866"/>
      <c r="K78" s="876"/>
      <c r="L78" s="853"/>
      <c r="M78" s="853"/>
      <c r="N78" s="853"/>
      <c r="O78" s="551"/>
      <c r="P78" s="551"/>
      <c r="Q78" s="582"/>
      <c r="R78" s="696"/>
      <c r="S78" s="941"/>
      <c r="T78" s="817"/>
      <c r="U78" s="803"/>
      <c r="V78" s="825"/>
      <c r="W78" s="604"/>
      <c r="X78" s="554"/>
      <c r="Y78" s="564"/>
      <c r="Z78" s="529"/>
      <c r="AA78" s="547"/>
      <c r="AB78" s="47" t="s">
        <v>289</v>
      </c>
      <c r="AC78" s="115" t="s">
        <v>290</v>
      </c>
      <c r="AD78" s="115" t="s">
        <v>719</v>
      </c>
      <c r="AE78" s="66">
        <v>0.1</v>
      </c>
      <c r="AF78" s="115" t="s">
        <v>719</v>
      </c>
      <c r="AG78" s="115" t="s">
        <v>719</v>
      </c>
      <c r="AH78" s="115" t="s">
        <v>719</v>
      </c>
      <c r="AI78" s="115" t="s">
        <v>719</v>
      </c>
      <c r="AJ78" s="43"/>
      <c r="AK78" s="526"/>
      <c r="AL78" s="526"/>
      <c r="AM78" s="526"/>
      <c r="AN78" s="678"/>
      <c r="AO78" s="526"/>
      <c r="AP78" s="526"/>
      <c r="AQ78" s="526"/>
      <c r="AR78" s="115" t="s">
        <v>719</v>
      </c>
      <c r="AS78" s="125" t="s">
        <v>896</v>
      </c>
      <c r="AT78" s="125" t="s">
        <v>896</v>
      </c>
      <c r="AU78" s="125" t="s">
        <v>896</v>
      </c>
      <c r="AV78" s="115" t="s">
        <v>719</v>
      </c>
      <c r="AW78" s="275"/>
      <c r="AX78" s="43"/>
      <c r="AY78" s="43"/>
    </row>
    <row r="79" spans="1:51" ht="60" customHeight="1" thickBot="1" x14ac:dyDescent="0.45">
      <c r="A79" s="815"/>
      <c r="B79" s="672"/>
      <c r="C79" s="672"/>
      <c r="D79" s="547"/>
      <c r="E79" s="547"/>
      <c r="F79" s="547"/>
      <c r="G79" s="620"/>
      <c r="H79" s="620"/>
      <c r="I79" s="800"/>
      <c r="J79" s="866"/>
      <c r="K79" s="876"/>
      <c r="L79" s="853"/>
      <c r="M79" s="853"/>
      <c r="N79" s="853"/>
      <c r="O79" s="558"/>
      <c r="P79" s="558"/>
      <c r="Q79" s="582"/>
      <c r="R79" s="696"/>
      <c r="S79" s="941"/>
      <c r="T79" s="817"/>
      <c r="U79" s="803"/>
      <c r="V79" s="825"/>
      <c r="W79" s="604"/>
      <c r="X79" s="554"/>
      <c r="Y79" s="565"/>
      <c r="Z79" s="549"/>
      <c r="AA79" s="576"/>
      <c r="AB79" s="128" t="s">
        <v>291</v>
      </c>
      <c r="AC79" s="116" t="s">
        <v>292</v>
      </c>
      <c r="AD79" s="116">
        <v>3</v>
      </c>
      <c r="AE79" s="317">
        <v>0.1</v>
      </c>
      <c r="AF79" s="482" t="s">
        <v>895</v>
      </c>
      <c r="AG79" s="483" t="s">
        <v>917</v>
      </c>
      <c r="AH79" s="51">
        <v>180</v>
      </c>
      <c r="AI79" s="115">
        <v>3</v>
      </c>
      <c r="AJ79" s="43"/>
      <c r="AK79" s="527"/>
      <c r="AL79" s="527"/>
      <c r="AM79" s="527"/>
      <c r="AN79" s="679"/>
      <c r="AO79" s="527"/>
      <c r="AP79" s="527"/>
      <c r="AQ79" s="527"/>
      <c r="AR79" s="116">
        <v>3</v>
      </c>
      <c r="AS79" s="120" t="s">
        <v>920</v>
      </c>
      <c r="AT79" s="50" t="s">
        <v>891</v>
      </c>
      <c r="AU79" s="50" t="s">
        <v>734</v>
      </c>
      <c r="AV79" s="213" t="s">
        <v>895</v>
      </c>
      <c r="AW79" s="275"/>
      <c r="AX79" s="43"/>
      <c r="AY79" s="43"/>
    </row>
    <row r="80" spans="1:51" ht="63" customHeight="1" thickBot="1" x14ac:dyDescent="0.45">
      <c r="A80" s="815"/>
      <c r="B80" s="672"/>
      <c r="C80" s="672"/>
      <c r="D80" s="547"/>
      <c r="E80" s="547"/>
      <c r="F80" s="547"/>
      <c r="G80" s="620"/>
      <c r="H80" s="620"/>
      <c r="I80" s="800"/>
      <c r="J80" s="866"/>
      <c r="K80" s="876"/>
      <c r="L80" s="853"/>
      <c r="M80" s="853"/>
      <c r="N80" s="853"/>
      <c r="O80" s="557"/>
      <c r="P80" s="557" t="s">
        <v>136</v>
      </c>
      <c r="Q80" s="582"/>
      <c r="R80" s="696"/>
      <c r="S80" s="941"/>
      <c r="T80" s="817"/>
      <c r="U80" s="803"/>
      <c r="V80" s="825"/>
      <c r="W80" s="604"/>
      <c r="X80" s="554"/>
      <c r="Y80" s="563" t="s">
        <v>293</v>
      </c>
      <c r="Z80" s="528">
        <v>2020130010195</v>
      </c>
      <c r="AA80" s="577" t="s">
        <v>294</v>
      </c>
      <c r="AB80" s="129" t="s">
        <v>295</v>
      </c>
      <c r="AC80" s="40" t="s">
        <v>296</v>
      </c>
      <c r="AD80" s="112">
        <v>1</v>
      </c>
      <c r="AE80" s="63">
        <v>0.05</v>
      </c>
      <c r="AF80" s="472" t="s">
        <v>907</v>
      </c>
      <c r="AG80" s="479" t="s">
        <v>900</v>
      </c>
      <c r="AH80" s="473">
        <v>119</v>
      </c>
      <c r="AI80" s="64"/>
      <c r="AJ80" s="43"/>
      <c r="AK80" s="543" t="s">
        <v>146</v>
      </c>
      <c r="AL80" s="543" t="s">
        <v>855</v>
      </c>
      <c r="AM80" s="386" t="s">
        <v>734</v>
      </c>
      <c r="AN80" s="677">
        <f>'[1]2023 INV. PROYEC'!$H$6</f>
        <v>70494634353</v>
      </c>
      <c r="AO80" s="89" t="s">
        <v>743</v>
      </c>
      <c r="AP80" s="543" t="s">
        <v>874</v>
      </c>
      <c r="AQ80" s="543" t="s">
        <v>875</v>
      </c>
      <c r="AR80" s="117" t="s">
        <v>748</v>
      </c>
      <c r="AS80" s="117" t="s">
        <v>911</v>
      </c>
      <c r="AT80" s="64" t="s">
        <v>891</v>
      </c>
      <c r="AU80" s="64" t="s">
        <v>734</v>
      </c>
      <c r="AV80" s="481" t="s">
        <v>908</v>
      </c>
      <c r="AW80" s="275"/>
      <c r="AX80" s="43"/>
      <c r="AY80" s="43"/>
    </row>
    <row r="81" spans="1:51" ht="63" customHeight="1" thickBot="1" x14ac:dyDescent="0.45">
      <c r="A81" s="815"/>
      <c r="B81" s="672"/>
      <c r="C81" s="672"/>
      <c r="D81" s="547"/>
      <c r="E81" s="547"/>
      <c r="F81" s="547"/>
      <c r="G81" s="620"/>
      <c r="H81" s="620"/>
      <c r="I81" s="800"/>
      <c r="J81" s="866"/>
      <c r="K81" s="876"/>
      <c r="L81" s="853"/>
      <c r="M81" s="853"/>
      <c r="N81" s="853"/>
      <c r="O81" s="551"/>
      <c r="P81" s="551"/>
      <c r="Q81" s="582"/>
      <c r="R81" s="696"/>
      <c r="S81" s="941"/>
      <c r="T81" s="817"/>
      <c r="U81" s="803"/>
      <c r="V81" s="825"/>
      <c r="W81" s="604"/>
      <c r="X81" s="554"/>
      <c r="Y81" s="564"/>
      <c r="Z81" s="529"/>
      <c r="AA81" s="547"/>
      <c r="AB81" s="129" t="s">
        <v>297</v>
      </c>
      <c r="AC81" s="48" t="s">
        <v>265</v>
      </c>
      <c r="AD81" s="115">
        <v>106487</v>
      </c>
      <c r="AE81" s="66">
        <v>0.4</v>
      </c>
      <c r="AF81" s="474" t="s">
        <v>908</v>
      </c>
      <c r="AG81" s="127" t="s">
        <v>900</v>
      </c>
      <c r="AH81" s="475">
        <v>189</v>
      </c>
      <c r="AI81" s="51"/>
      <c r="AJ81" s="43"/>
      <c r="AK81" s="526"/>
      <c r="AL81" s="526"/>
      <c r="AM81" s="50" t="s">
        <v>734</v>
      </c>
      <c r="AN81" s="678"/>
      <c r="AO81" s="89" t="s">
        <v>867</v>
      </c>
      <c r="AP81" s="526"/>
      <c r="AQ81" s="526"/>
      <c r="AR81" s="120" t="s">
        <v>748</v>
      </c>
      <c r="AS81" s="120" t="s">
        <v>912</v>
      </c>
      <c r="AT81" s="64" t="s">
        <v>891</v>
      </c>
      <c r="AU81" s="50" t="s">
        <v>913</v>
      </c>
      <c r="AV81" s="481" t="s">
        <v>908</v>
      </c>
      <c r="AW81" s="275"/>
      <c r="AX81" s="43"/>
      <c r="AY81" s="43"/>
    </row>
    <row r="82" spans="1:51" ht="54.75" customHeight="1" thickBot="1" x14ac:dyDescent="0.45">
      <c r="A82" s="815"/>
      <c r="B82" s="672"/>
      <c r="C82" s="672"/>
      <c r="D82" s="547"/>
      <c r="E82" s="547"/>
      <c r="F82" s="547"/>
      <c r="G82" s="620"/>
      <c r="H82" s="620"/>
      <c r="I82" s="800"/>
      <c r="J82" s="866"/>
      <c r="K82" s="876"/>
      <c r="L82" s="853"/>
      <c r="M82" s="853"/>
      <c r="N82" s="853"/>
      <c r="O82" s="551"/>
      <c r="P82" s="551"/>
      <c r="Q82" s="582"/>
      <c r="R82" s="696"/>
      <c r="S82" s="941"/>
      <c r="T82" s="817"/>
      <c r="U82" s="803"/>
      <c r="V82" s="825"/>
      <c r="W82" s="604"/>
      <c r="X82" s="554"/>
      <c r="Y82" s="564"/>
      <c r="Z82" s="529"/>
      <c r="AA82" s="547"/>
      <c r="AB82" s="129" t="s">
        <v>298</v>
      </c>
      <c r="AC82" s="48" t="s">
        <v>174</v>
      </c>
      <c r="AD82" s="115">
        <v>1</v>
      </c>
      <c r="AE82" s="66">
        <v>0.05</v>
      </c>
      <c r="AF82" s="476" t="s">
        <v>908</v>
      </c>
      <c r="AG82" s="127" t="s">
        <v>900</v>
      </c>
      <c r="AH82" s="475">
        <v>189</v>
      </c>
      <c r="AI82" s="119"/>
      <c r="AJ82" s="43"/>
      <c r="AK82" s="526"/>
      <c r="AL82" s="526"/>
      <c r="AM82" s="50" t="s">
        <v>734</v>
      </c>
      <c r="AN82" s="678"/>
      <c r="AO82" s="52" t="s">
        <v>868</v>
      </c>
      <c r="AP82" s="526"/>
      <c r="AQ82" s="526"/>
      <c r="AR82" s="120" t="s">
        <v>748</v>
      </c>
      <c r="AS82" s="120" t="s">
        <v>911</v>
      </c>
      <c r="AT82" s="50" t="s">
        <v>891</v>
      </c>
      <c r="AU82" s="50" t="s">
        <v>734</v>
      </c>
      <c r="AV82" s="481" t="s">
        <v>908</v>
      </c>
      <c r="AW82" s="275"/>
      <c r="AX82" s="43"/>
      <c r="AY82" s="43"/>
    </row>
    <row r="83" spans="1:51" ht="65.25" customHeight="1" thickBot="1" x14ac:dyDescent="0.45">
      <c r="A83" s="815"/>
      <c r="B83" s="672"/>
      <c r="C83" s="672"/>
      <c r="D83" s="547"/>
      <c r="E83" s="547"/>
      <c r="F83" s="547"/>
      <c r="G83" s="620"/>
      <c r="H83" s="620"/>
      <c r="I83" s="800"/>
      <c r="J83" s="866"/>
      <c r="K83" s="876"/>
      <c r="L83" s="853"/>
      <c r="M83" s="853"/>
      <c r="N83" s="853"/>
      <c r="O83" s="551"/>
      <c r="P83" s="551"/>
      <c r="Q83" s="582"/>
      <c r="R83" s="696"/>
      <c r="S83" s="941"/>
      <c r="T83" s="817"/>
      <c r="U83" s="803"/>
      <c r="V83" s="825"/>
      <c r="W83" s="604"/>
      <c r="X83" s="554"/>
      <c r="Y83" s="564"/>
      <c r="Z83" s="529"/>
      <c r="AA83" s="547"/>
      <c r="AB83" s="129" t="s">
        <v>299</v>
      </c>
      <c r="AC83" s="48" t="s">
        <v>300</v>
      </c>
      <c r="AD83" s="115">
        <v>1</v>
      </c>
      <c r="AE83" s="66">
        <v>0.05</v>
      </c>
      <c r="AF83" s="476" t="s">
        <v>909</v>
      </c>
      <c r="AG83" s="127" t="s">
        <v>900</v>
      </c>
      <c r="AH83" s="475">
        <v>77</v>
      </c>
      <c r="AI83" s="50"/>
      <c r="AJ83" s="43"/>
      <c r="AK83" s="526"/>
      <c r="AL83" s="526"/>
      <c r="AM83" s="50" t="s">
        <v>734</v>
      </c>
      <c r="AN83" s="678"/>
      <c r="AO83" s="52" t="s">
        <v>869</v>
      </c>
      <c r="AP83" s="526"/>
      <c r="AQ83" s="526"/>
      <c r="AR83" s="120" t="s">
        <v>748</v>
      </c>
      <c r="AS83" s="120" t="s">
        <v>911</v>
      </c>
      <c r="AT83" s="50" t="s">
        <v>891</v>
      </c>
      <c r="AU83" s="50" t="s">
        <v>734</v>
      </c>
      <c r="AV83" s="481" t="s">
        <v>908</v>
      </c>
      <c r="AW83" s="275"/>
      <c r="AX83" s="43"/>
      <c r="AY83" s="43"/>
    </row>
    <row r="84" spans="1:51" ht="53.25" customHeight="1" thickBot="1" x14ac:dyDescent="0.45">
      <c r="A84" s="815"/>
      <c r="B84" s="672"/>
      <c r="C84" s="672"/>
      <c r="D84" s="547"/>
      <c r="E84" s="547"/>
      <c r="F84" s="547"/>
      <c r="G84" s="620"/>
      <c r="H84" s="620"/>
      <c r="I84" s="800"/>
      <c r="J84" s="866"/>
      <c r="K84" s="876"/>
      <c r="L84" s="853"/>
      <c r="M84" s="853"/>
      <c r="N84" s="853"/>
      <c r="O84" s="551"/>
      <c r="P84" s="551"/>
      <c r="Q84" s="582"/>
      <c r="R84" s="696"/>
      <c r="S84" s="941"/>
      <c r="T84" s="817"/>
      <c r="U84" s="803"/>
      <c r="V84" s="825"/>
      <c r="W84" s="604"/>
      <c r="X84" s="554"/>
      <c r="Y84" s="564"/>
      <c r="Z84" s="529"/>
      <c r="AA84" s="547"/>
      <c r="AB84" s="129" t="s">
        <v>301</v>
      </c>
      <c r="AC84" s="48" t="s">
        <v>302</v>
      </c>
      <c r="AD84" s="115" t="s">
        <v>303</v>
      </c>
      <c r="AE84" s="66">
        <v>0</v>
      </c>
      <c r="AF84" s="476" t="s">
        <v>303</v>
      </c>
      <c r="AG84" s="127" t="s">
        <v>303</v>
      </c>
      <c r="AH84" s="475"/>
      <c r="AI84" s="50"/>
      <c r="AJ84" s="43"/>
      <c r="AK84" s="526"/>
      <c r="AL84" s="526"/>
      <c r="AM84" s="50" t="s">
        <v>740</v>
      </c>
      <c r="AN84" s="678"/>
      <c r="AO84" s="89" t="s">
        <v>870</v>
      </c>
      <c r="AP84" s="526"/>
      <c r="AQ84" s="526"/>
      <c r="AR84" s="120" t="s">
        <v>896</v>
      </c>
      <c r="AS84" s="120" t="s">
        <v>914</v>
      </c>
      <c r="AT84" s="50" t="s">
        <v>896</v>
      </c>
      <c r="AU84" s="50" t="s">
        <v>896</v>
      </c>
      <c r="AV84" s="481" t="s">
        <v>908</v>
      </c>
      <c r="AW84" s="275"/>
      <c r="AX84" s="43"/>
      <c r="AY84" s="43"/>
    </row>
    <row r="85" spans="1:51" ht="62.25" customHeight="1" thickBot="1" x14ac:dyDescent="0.45">
      <c r="A85" s="815"/>
      <c r="B85" s="672"/>
      <c r="C85" s="672"/>
      <c r="D85" s="547"/>
      <c r="E85" s="547"/>
      <c r="F85" s="547"/>
      <c r="G85" s="620"/>
      <c r="H85" s="620"/>
      <c r="I85" s="800"/>
      <c r="J85" s="866"/>
      <c r="K85" s="876"/>
      <c r="L85" s="853"/>
      <c r="M85" s="853"/>
      <c r="N85" s="853"/>
      <c r="O85" s="551"/>
      <c r="P85" s="551"/>
      <c r="Q85" s="582"/>
      <c r="R85" s="696"/>
      <c r="S85" s="941"/>
      <c r="T85" s="817"/>
      <c r="U85" s="803"/>
      <c r="V85" s="825"/>
      <c r="W85" s="604"/>
      <c r="X85" s="554"/>
      <c r="Y85" s="564"/>
      <c r="Z85" s="529"/>
      <c r="AA85" s="547"/>
      <c r="AB85" s="129" t="s">
        <v>304</v>
      </c>
      <c r="AC85" s="48" t="s">
        <v>188</v>
      </c>
      <c r="AD85" s="115">
        <v>4</v>
      </c>
      <c r="AE85" s="66">
        <v>0.15</v>
      </c>
      <c r="AF85" s="476" t="s">
        <v>897</v>
      </c>
      <c r="AG85" s="127" t="s">
        <v>900</v>
      </c>
      <c r="AH85" s="475">
        <v>169</v>
      </c>
      <c r="AI85" s="50"/>
      <c r="AJ85" s="43"/>
      <c r="AK85" s="526"/>
      <c r="AL85" s="526"/>
      <c r="AM85" s="50" t="s">
        <v>740</v>
      </c>
      <c r="AN85" s="678"/>
      <c r="AO85" s="89" t="s">
        <v>871</v>
      </c>
      <c r="AP85" s="526"/>
      <c r="AQ85" s="526"/>
      <c r="AR85" s="120" t="s">
        <v>748</v>
      </c>
      <c r="AS85" s="120" t="s">
        <v>915</v>
      </c>
      <c r="AT85" s="53" t="s">
        <v>916</v>
      </c>
      <c r="AU85" s="50" t="s">
        <v>734</v>
      </c>
      <c r="AV85" s="481" t="s">
        <v>908</v>
      </c>
      <c r="AW85" s="275"/>
      <c r="AX85" s="43"/>
      <c r="AY85" s="43"/>
    </row>
    <row r="86" spans="1:51" ht="54.75" customHeight="1" x14ac:dyDescent="0.4">
      <c r="A86" s="815"/>
      <c r="B86" s="672"/>
      <c r="C86" s="672"/>
      <c r="D86" s="547"/>
      <c r="E86" s="547"/>
      <c r="F86" s="547"/>
      <c r="G86" s="620"/>
      <c r="H86" s="620"/>
      <c r="I86" s="800"/>
      <c r="J86" s="866"/>
      <c r="K86" s="876"/>
      <c r="L86" s="853"/>
      <c r="M86" s="853"/>
      <c r="N86" s="853"/>
      <c r="O86" s="551"/>
      <c r="P86" s="551"/>
      <c r="Q86" s="582"/>
      <c r="R86" s="696"/>
      <c r="S86" s="941"/>
      <c r="T86" s="817"/>
      <c r="U86" s="803"/>
      <c r="V86" s="825"/>
      <c r="W86" s="604"/>
      <c r="X86" s="554"/>
      <c r="Y86" s="564"/>
      <c r="Z86" s="529"/>
      <c r="AA86" s="547"/>
      <c r="AB86" s="129" t="s">
        <v>305</v>
      </c>
      <c r="AC86" s="72" t="s">
        <v>190</v>
      </c>
      <c r="AD86" s="115">
        <v>1</v>
      </c>
      <c r="AE86" s="66">
        <v>0.1</v>
      </c>
      <c r="AF86" s="476" t="s">
        <v>908</v>
      </c>
      <c r="AG86" s="127" t="s">
        <v>900</v>
      </c>
      <c r="AH86" s="475">
        <v>189</v>
      </c>
      <c r="AI86" s="50"/>
      <c r="AJ86" s="43"/>
      <c r="AK86" s="526"/>
      <c r="AL86" s="526"/>
      <c r="AM86" s="50" t="s">
        <v>740</v>
      </c>
      <c r="AN86" s="678"/>
      <c r="AO86" s="89" t="s">
        <v>872</v>
      </c>
      <c r="AP86" s="526"/>
      <c r="AQ86" s="526"/>
      <c r="AR86" s="120" t="s">
        <v>748</v>
      </c>
      <c r="AS86" s="120" t="s">
        <v>911</v>
      </c>
      <c r="AT86" s="50" t="s">
        <v>891</v>
      </c>
      <c r="AU86" s="50" t="s">
        <v>734</v>
      </c>
      <c r="AV86" s="481" t="s">
        <v>908</v>
      </c>
      <c r="AW86" s="275"/>
      <c r="AX86" s="43"/>
      <c r="AY86" s="43"/>
    </row>
    <row r="87" spans="1:51" ht="126.75" customHeight="1" thickBot="1" x14ac:dyDescent="0.45">
      <c r="A87" s="815"/>
      <c r="B87" s="672"/>
      <c r="C87" s="672"/>
      <c r="D87" s="547"/>
      <c r="E87" s="547"/>
      <c r="F87" s="547"/>
      <c r="G87" s="620"/>
      <c r="H87" s="620"/>
      <c r="I87" s="800"/>
      <c r="J87" s="866"/>
      <c r="K87" s="876"/>
      <c r="L87" s="853"/>
      <c r="M87" s="853"/>
      <c r="N87" s="853"/>
      <c r="O87" s="551"/>
      <c r="P87" s="551"/>
      <c r="Q87" s="582"/>
      <c r="R87" s="696"/>
      <c r="S87" s="941"/>
      <c r="T87" s="817"/>
      <c r="U87" s="803"/>
      <c r="V87" s="825"/>
      <c r="W87" s="604"/>
      <c r="X87" s="554"/>
      <c r="Y87" s="564"/>
      <c r="Z87" s="529"/>
      <c r="AA87" s="547"/>
      <c r="AB87" s="129" t="s">
        <v>306</v>
      </c>
      <c r="AC87" s="48" t="s">
        <v>288</v>
      </c>
      <c r="AD87" s="115" t="s">
        <v>303</v>
      </c>
      <c r="AE87" s="66">
        <v>0.05</v>
      </c>
      <c r="AF87" s="126" t="s">
        <v>303</v>
      </c>
      <c r="AG87" s="127" t="s">
        <v>303</v>
      </c>
      <c r="AH87" s="475" t="s">
        <v>303</v>
      </c>
      <c r="AI87" s="50"/>
      <c r="AJ87" s="43"/>
      <c r="AK87" s="526"/>
      <c r="AL87" s="526"/>
      <c r="AM87" s="50" t="s">
        <v>740</v>
      </c>
      <c r="AN87" s="678"/>
      <c r="AO87" s="89" t="s">
        <v>873</v>
      </c>
      <c r="AP87" s="526"/>
      <c r="AQ87" s="526"/>
      <c r="AR87" s="120" t="s">
        <v>896</v>
      </c>
      <c r="AS87" s="120" t="s">
        <v>896</v>
      </c>
      <c r="AT87" s="120" t="s">
        <v>896</v>
      </c>
      <c r="AU87" s="120" t="s">
        <v>896</v>
      </c>
      <c r="AV87" s="120" t="s">
        <v>896</v>
      </c>
      <c r="AW87" s="275"/>
      <c r="AX87" s="43"/>
      <c r="AY87" s="43"/>
    </row>
    <row r="88" spans="1:51" ht="102" customHeight="1" thickBot="1" x14ac:dyDescent="0.45">
      <c r="A88" s="815"/>
      <c r="B88" s="672"/>
      <c r="C88" s="672"/>
      <c r="D88" s="547"/>
      <c r="E88" s="547"/>
      <c r="F88" s="547"/>
      <c r="G88" s="620"/>
      <c r="H88" s="620"/>
      <c r="I88" s="800"/>
      <c r="J88" s="866"/>
      <c r="K88" s="877"/>
      <c r="L88" s="854"/>
      <c r="M88" s="854"/>
      <c r="N88" s="854"/>
      <c r="O88" s="558"/>
      <c r="P88" s="558"/>
      <c r="Q88" s="607"/>
      <c r="R88" s="697"/>
      <c r="S88" s="942"/>
      <c r="T88" s="818"/>
      <c r="U88" s="803"/>
      <c r="V88" s="825"/>
      <c r="W88" s="604"/>
      <c r="X88" s="554"/>
      <c r="Y88" s="565"/>
      <c r="Z88" s="549"/>
      <c r="AA88" s="576"/>
      <c r="AB88" s="309" t="s">
        <v>307</v>
      </c>
      <c r="AC88" s="59" t="s">
        <v>292</v>
      </c>
      <c r="AD88" s="116">
        <v>5</v>
      </c>
      <c r="AE88" s="317">
        <v>0.15</v>
      </c>
      <c r="AF88" s="477" t="s">
        <v>910</v>
      </c>
      <c r="AG88" s="480" t="s">
        <v>900</v>
      </c>
      <c r="AH88" s="478">
        <v>178</v>
      </c>
      <c r="AI88" s="75"/>
      <c r="AJ88" s="43"/>
      <c r="AK88" s="527"/>
      <c r="AL88" s="527"/>
      <c r="AM88" s="75"/>
      <c r="AN88" s="679"/>
      <c r="AO88" s="75"/>
      <c r="AP88" s="527"/>
      <c r="AQ88" s="527"/>
      <c r="AR88" s="124" t="s">
        <v>748</v>
      </c>
      <c r="AS88" s="124" t="s">
        <v>911</v>
      </c>
      <c r="AT88" s="75" t="s">
        <v>891</v>
      </c>
      <c r="AU88" s="75" t="s">
        <v>734</v>
      </c>
      <c r="AV88" s="481" t="s">
        <v>908</v>
      </c>
      <c r="AW88" s="275"/>
      <c r="AX88" s="43"/>
      <c r="AY88" s="43"/>
    </row>
    <row r="89" spans="1:51" ht="54.75" customHeight="1" x14ac:dyDescent="0.4">
      <c r="A89" s="815"/>
      <c r="B89" s="672"/>
      <c r="C89" s="672"/>
      <c r="D89" s="547"/>
      <c r="E89" s="547"/>
      <c r="F89" s="547"/>
      <c r="G89" s="620"/>
      <c r="H89" s="620"/>
      <c r="I89" s="800"/>
      <c r="J89" s="866"/>
      <c r="K89" s="875" t="s">
        <v>308</v>
      </c>
      <c r="L89" s="852" t="s">
        <v>271</v>
      </c>
      <c r="M89" s="852" t="s">
        <v>309</v>
      </c>
      <c r="N89" s="852" t="s">
        <v>310</v>
      </c>
      <c r="O89" s="557"/>
      <c r="P89" s="557" t="s">
        <v>136</v>
      </c>
      <c r="Q89" s="557" t="s">
        <v>311</v>
      </c>
      <c r="R89" s="537">
        <v>40</v>
      </c>
      <c r="S89" s="943">
        <v>13</v>
      </c>
      <c r="T89" s="790">
        <v>141</v>
      </c>
      <c r="U89" s="803"/>
      <c r="V89" s="825"/>
      <c r="W89" s="604"/>
      <c r="X89" s="554"/>
      <c r="Y89" s="563" t="s">
        <v>312</v>
      </c>
      <c r="Z89" s="528">
        <v>2020130010094</v>
      </c>
      <c r="AA89" s="577" t="s">
        <v>313</v>
      </c>
      <c r="AB89" s="307" t="s">
        <v>314</v>
      </c>
      <c r="AC89" s="308" t="s">
        <v>315</v>
      </c>
      <c r="AD89" s="153">
        <v>0</v>
      </c>
      <c r="AE89" s="319">
        <v>0.08</v>
      </c>
      <c r="AF89" s="376">
        <v>45474</v>
      </c>
      <c r="AG89" s="151">
        <v>45657</v>
      </c>
      <c r="AH89" s="377">
        <v>183</v>
      </c>
      <c r="AI89" s="133" t="s">
        <v>303</v>
      </c>
      <c r="AJ89" s="43"/>
      <c r="AK89" s="776" t="s">
        <v>196</v>
      </c>
      <c r="AL89" s="776" t="s">
        <v>720</v>
      </c>
      <c r="AM89" s="540" t="s">
        <v>734</v>
      </c>
      <c r="AN89" s="540">
        <f>'[1]2023 INV. PROYEC'!$H$10</f>
        <v>19600000000</v>
      </c>
      <c r="AO89" s="540" t="s">
        <v>796</v>
      </c>
      <c r="AP89" s="540" t="s">
        <v>312</v>
      </c>
      <c r="AQ89" s="735" t="s">
        <v>798</v>
      </c>
      <c r="AR89" s="373" t="s">
        <v>738</v>
      </c>
      <c r="AS89" s="373" t="s">
        <v>738</v>
      </c>
      <c r="AT89" s="373" t="s">
        <v>738</v>
      </c>
      <c r="AU89" s="373" t="s">
        <v>738</v>
      </c>
      <c r="AV89" s="134"/>
      <c r="AW89" s="281"/>
      <c r="AX89" s="43"/>
      <c r="AY89" s="43"/>
    </row>
    <row r="90" spans="1:51" ht="54.75" customHeight="1" x14ac:dyDescent="0.4">
      <c r="A90" s="815"/>
      <c r="B90" s="672"/>
      <c r="C90" s="672"/>
      <c r="D90" s="547"/>
      <c r="E90" s="547"/>
      <c r="F90" s="547"/>
      <c r="G90" s="620"/>
      <c r="H90" s="620"/>
      <c r="I90" s="800"/>
      <c r="J90" s="866"/>
      <c r="K90" s="876"/>
      <c r="L90" s="853"/>
      <c r="M90" s="853"/>
      <c r="N90" s="853"/>
      <c r="O90" s="551"/>
      <c r="P90" s="551"/>
      <c r="Q90" s="551"/>
      <c r="R90" s="538"/>
      <c r="S90" s="944"/>
      <c r="T90" s="791"/>
      <c r="U90" s="803"/>
      <c r="V90" s="825"/>
      <c r="W90" s="604"/>
      <c r="X90" s="554"/>
      <c r="Y90" s="564"/>
      <c r="Z90" s="529"/>
      <c r="AA90" s="547"/>
      <c r="AB90" s="88" t="s">
        <v>316</v>
      </c>
      <c r="AC90" s="135" t="s">
        <v>317</v>
      </c>
      <c r="AD90" s="48">
        <v>5</v>
      </c>
      <c r="AE90" s="136">
        <v>0.08</v>
      </c>
      <c r="AF90" s="137">
        <v>45474</v>
      </c>
      <c r="AG90" s="137">
        <v>45657</v>
      </c>
      <c r="AH90" s="138">
        <v>183</v>
      </c>
      <c r="AI90" s="139">
        <v>1500</v>
      </c>
      <c r="AJ90" s="43"/>
      <c r="AK90" s="777"/>
      <c r="AL90" s="777"/>
      <c r="AM90" s="541"/>
      <c r="AN90" s="541"/>
      <c r="AO90" s="541"/>
      <c r="AP90" s="541"/>
      <c r="AQ90" s="736"/>
      <c r="AR90" s="140" t="s">
        <v>748</v>
      </c>
      <c r="AS90" s="141" t="s">
        <v>799</v>
      </c>
      <c r="AT90" s="105" t="s">
        <v>800</v>
      </c>
      <c r="AU90" s="105" t="s">
        <v>734</v>
      </c>
      <c r="AV90" s="142">
        <v>45352</v>
      </c>
      <c r="AW90" s="282"/>
      <c r="AX90" s="43"/>
      <c r="AY90" s="43"/>
    </row>
    <row r="91" spans="1:51" ht="61.5" customHeight="1" x14ac:dyDescent="0.4">
      <c r="A91" s="815"/>
      <c r="B91" s="672"/>
      <c r="C91" s="672"/>
      <c r="D91" s="547"/>
      <c r="E91" s="547"/>
      <c r="F91" s="547"/>
      <c r="G91" s="620"/>
      <c r="H91" s="620"/>
      <c r="I91" s="800"/>
      <c r="J91" s="866"/>
      <c r="K91" s="877"/>
      <c r="L91" s="854"/>
      <c r="M91" s="854"/>
      <c r="N91" s="854"/>
      <c r="O91" s="551"/>
      <c r="P91" s="551"/>
      <c r="Q91" s="551"/>
      <c r="R91" s="539"/>
      <c r="S91" s="945"/>
      <c r="T91" s="792"/>
      <c r="U91" s="803"/>
      <c r="V91" s="825"/>
      <c r="W91" s="604"/>
      <c r="X91" s="554"/>
      <c r="Y91" s="564"/>
      <c r="Z91" s="529"/>
      <c r="AA91" s="547"/>
      <c r="AB91" s="129" t="s">
        <v>318</v>
      </c>
      <c r="AC91" s="135" t="s">
        <v>317</v>
      </c>
      <c r="AD91" s="48">
        <v>0</v>
      </c>
      <c r="AE91" s="136">
        <v>0.08</v>
      </c>
      <c r="AF91" s="137">
        <v>45474</v>
      </c>
      <c r="AG91" s="137">
        <v>45657</v>
      </c>
      <c r="AH91" s="138">
        <v>183</v>
      </c>
      <c r="AI91" s="139" t="s">
        <v>303</v>
      </c>
      <c r="AJ91" s="43"/>
      <c r="AK91" s="777"/>
      <c r="AL91" s="777"/>
      <c r="AM91" s="682"/>
      <c r="AN91" s="541"/>
      <c r="AO91" s="682"/>
      <c r="AP91" s="541"/>
      <c r="AQ91" s="736"/>
      <c r="AR91" s="140" t="s">
        <v>738</v>
      </c>
      <c r="AS91" s="140" t="s">
        <v>738</v>
      </c>
      <c r="AT91" s="140" t="s">
        <v>738</v>
      </c>
      <c r="AU91" s="140" t="s">
        <v>738</v>
      </c>
      <c r="AV91" s="143"/>
      <c r="AW91" s="283"/>
      <c r="AX91" s="43"/>
      <c r="AY91" s="43"/>
    </row>
    <row r="92" spans="1:51" ht="51" customHeight="1" x14ac:dyDescent="0.4">
      <c r="A92" s="815"/>
      <c r="B92" s="672"/>
      <c r="C92" s="672"/>
      <c r="D92" s="547"/>
      <c r="E92" s="547"/>
      <c r="F92" s="547"/>
      <c r="G92" s="620"/>
      <c r="H92" s="620"/>
      <c r="I92" s="800"/>
      <c r="J92" s="866"/>
      <c r="K92" s="878" t="s">
        <v>319</v>
      </c>
      <c r="L92" s="852" t="s">
        <v>271</v>
      </c>
      <c r="M92" s="855">
        <v>0</v>
      </c>
      <c r="N92" s="855" t="s">
        <v>320</v>
      </c>
      <c r="O92" s="551"/>
      <c r="P92" s="551"/>
      <c r="Q92" s="551"/>
      <c r="R92" s="537">
        <v>3</v>
      </c>
      <c r="S92" s="943">
        <v>1</v>
      </c>
      <c r="T92" s="790">
        <v>2.54</v>
      </c>
      <c r="U92" s="803"/>
      <c r="V92" s="825"/>
      <c r="W92" s="604"/>
      <c r="X92" s="554"/>
      <c r="Y92" s="564"/>
      <c r="Z92" s="529"/>
      <c r="AA92" s="547"/>
      <c r="AB92" s="144" t="s">
        <v>321</v>
      </c>
      <c r="AC92" s="135" t="s">
        <v>322</v>
      </c>
      <c r="AD92" s="48">
        <v>5</v>
      </c>
      <c r="AE92" s="136">
        <v>0.08</v>
      </c>
      <c r="AF92" s="137">
        <v>45474</v>
      </c>
      <c r="AG92" s="137">
        <v>45657</v>
      </c>
      <c r="AH92" s="378">
        <v>183</v>
      </c>
      <c r="AI92" s="139">
        <v>1500</v>
      </c>
      <c r="AJ92" s="43"/>
      <c r="AK92" s="777"/>
      <c r="AL92" s="777"/>
      <c r="AM92" s="687" t="s">
        <v>740</v>
      </c>
      <c r="AN92" s="541"/>
      <c r="AO92" s="687" t="s">
        <v>797</v>
      </c>
      <c r="AP92" s="541"/>
      <c r="AQ92" s="736"/>
      <c r="AR92" s="140" t="s">
        <v>748</v>
      </c>
      <c r="AS92" s="145" t="s">
        <v>801</v>
      </c>
      <c r="AT92" s="105" t="s">
        <v>802</v>
      </c>
      <c r="AU92" s="105" t="s">
        <v>740</v>
      </c>
      <c r="AV92" s="142">
        <v>45352</v>
      </c>
      <c r="AW92" s="282"/>
      <c r="AX92" s="43"/>
      <c r="AY92" s="43"/>
    </row>
    <row r="93" spans="1:51" ht="84" customHeight="1" x14ac:dyDescent="0.4">
      <c r="A93" s="815"/>
      <c r="B93" s="672"/>
      <c r="C93" s="672"/>
      <c r="D93" s="547"/>
      <c r="E93" s="547"/>
      <c r="F93" s="547"/>
      <c r="G93" s="620"/>
      <c r="H93" s="620"/>
      <c r="I93" s="800"/>
      <c r="J93" s="866"/>
      <c r="K93" s="879"/>
      <c r="L93" s="853"/>
      <c r="M93" s="856"/>
      <c r="N93" s="856"/>
      <c r="O93" s="551"/>
      <c r="P93" s="551"/>
      <c r="Q93" s="551"/>
      <c r="R93" s="538"/>
      <c r="S93" s="944"/>
      <c r="T93" s="791"/>
      <c r="U93" s="803"/>
      <c r="V93" s="825"/>
      <c r="W93" s="604"/>
      <c r="X93" s="554"/>
      <c r="Y93" s="564"/>
      <c r="Z93" s="529"/>
      <c r="AA93" s="547"/>
      <c r="AB93" s="144" t="s">
        <v>323</v>
      </c>
      <c r="AC93" s="135" t="s">
        <v>324</v>
      </c>
      <c r="AD93" s="48">
        <v>1</v>
      </c>
      <c r="AE93" s="136">
        <v>0.11</v>
      </c>
      <c r="AF93" s="137">
        <v>45293</v>
      </c>
      <c r="AG93" s="137">
        <v>45657</v>
      </c>
      <c r="AH93" s="138">
        <v>363</v>
      </c>
      <c r="AI93" s="139">
        <v>960</v>
      </c>
      <c r="AJ93" s="43"/>
      <c r="AK93" s="777"/>
      <c r="AL93" s="777"/>
      <c r="AM93" s="541"/>
      <c r="AN93" s="541"/>
      <c r="AO93" s="541"/>
      <c r="AP93" s="541"/>
      <c r="AQ93" s="736"/>
      <c r="AR93" s="140" t="s">
        <v>748</v>
      </c>
      <c r="AS93" s="145" t="s">
        <v>803</v>
      </c>
      <c r="AT93" s="105" t="s">
        <v>333</v>
      </c>
      <c r="AU93" s="105" t="s">
        <v>740</v>
      </c>
      <c r="AV93" s="142">
        <v>45352</v>
      </c>
      <c r="AW93" s="282"/>
      <c r="AX93" s="43"/>
      <c r="AY93" s="43"/>
    </row>
    <row r="94" spans="1:51" ht="87.75" customHeight="1" x14ac:dyDescent="0.4">
      <c r="A94" s="815"/>
      <c r="B94" s="672"/>
      <c r="C94" s="672"/>
      <c r="D94" s="547"/>
      <c r="E94" s="547"/>
      <c r="F94" s="547"/>
      <c r="G94" s="620"/>
      <c r="H94" s="620"/>
      <c r="I94" s="800"/>
      <c r="J94" s="866"/>
      <c r="K94" s="880"/>
      <c r="L94" s="854"/>
      <c r="M94" s="857"/>
      <c r="N94" s="857"/>
      <c r="O94" s="551"/>
      <c r="P94" s="551"/>
      <c r="Q94" s="551"/>
      <c r="R94" s="539"/>
      <c r="S94" s="945"/>
      <c r="T94" s="792"/>
      <c r="U94" s="803"/>
      <c r="V94" s="825"/>
      <c r="W94" s="604"/>
      <c r="X94" s="554"/>
      <c r="Y94" s="564"/>
      <c r="Z94" s="529"/>
      <c r="AA94" s="547"/>
      <c r="AB94" s="144" t="s">
        <v>325</v>
      </c>
      <c r="AC94" s="135" t="s">
        <v>326</v>
      </c>
      <c r="AD94" s="48">
        <v>0</v>
      </c>
      <c r="AE94" s="136">
        <v>0.11</v>
      </c>
      <c r="AF94" s="137" t="s">
        <v>303</v>
      </c>
      <c r="AG94" s="137">
        <v>45657</v>
      </c>
      <c r="AH94" s="138" t="s">
        <v>303</v>
      </c>
      <c r="AI94" s="139" t="s">
        <v>303</v>
      </c>
      <c r="AJ94" s="43"/>
      <c r="AK94" s="777"/>
      <c r="AL94" s="777"/>
      <c r="AM94" s="541"/>
      <c r="AN94" s="541"/>
      <c r="AO94" s="541"/>
      <c r="AP94" s="541"/>
      <c r="AQ94" s="736"/>
      <c r="AR94" s="140" t="s">
        <v>303</v>
      </c>
      <c r="AS94" s="140" t="s">
        <v>303</v>
      </c>
      <c r="AT94" s="140" t="s">
        <v>303</v>
      </c>
      <c r="AU94" s="140" t="s">
        <v>303</v>
      </c>
      <c r="AV94" s="142"/>
      <c r="AW94" s="282"/>
      <c r="AX94" s="43"/>
      <c r="AY94" s="43"/>
    </row>
    <row r="95" spans="1:51" ht="67.5" customHeight="1" x14ac:dyDescent="0.4">
      <c r="A95" s="815"/>
      <c r="B95" s="672"/>
      <c r="C95" s="672"/>
      <c r="D95" s="547"/>
      <c r="E95" s="547"/>
      <c r="F95" s="547"/>
      <c r="G95" s="620"/>
      <c r="H95" s="620"/>
      <c r="I95" s="800"/>
      <c r="J95" s="866"/>
      <c r="K95" s="875" t="s">
        <v>327</v>
      </c>
      <c r="L95" s="852" t="s">
        <v>271</v>
      </c>
      <c r="M95" s="852" t="s">
        <v>328</v>
      </c>
      <c r="N95" s="852" t="s">
        <v>329</v>
      </c>
      <c r="O95" s="551"/>
      <c r="P95" s="551"/>
      <c r="Q95" s="551"/>
      <c r="R95" s="537">
        <v>46</v>
      </c>
      <c r="S95" s="943">
        <v>13</v>
      </c>
      <c r="T95" s="906">
        <v>40</v>
      </c>
      <c r="U95" s="803"/>
      <c r="V95" s="825"/>
      <c r="W95" s="604"/>
      <c r="X95" s="554"/>
      <c r="Y95" s="564"/>
      <c r="Z95" s="529"/>
      <c r="AA95" s="547"/>
      <c r="AB95" s="129" t="s">
        <v>330</v>
      </c>
      <c r="AC95" s="135" t="s">
        <v>324</v>
      </c>
      <c r="AD95" s="48">
        <v>0</v>
      </c>
      <c r="AE95" s="136">
        <v>0.11</v>
      </c>
      <c r="AF95" s="142" t="s">
        <v>303</v>
      </c>
      <c r="AG95" s="137">
        <v>45657</v>
      </c>
      <c r="AH95" s="138" t="s">
        <v>303</v>
      </c>
      <c r="AI95" s="139" t="s">
        <v>303</v>
      </c>
      <c r="AJ95" s="43"/>
      <c r="AK95" s="777"/>
      <c r="AL95" s="777"/>
      <c r="AM95" s="541"/>
      <c r="AN95" s="541"/>
      <c r="AO95" s="541"/>
      <c r="AP95" s="541"/>
      <c r="AQ95" s="736"/>
      <c r="AR95" s="140" t="s">
        <v>303</v>
      </c>
      <c r="AS95" s="140" t="s">
        <v>303</v>
      </c>
      <c r="AT95" s="140" t="s">
        <v>303</v>
      </c>
      <c r="AU95" s="140" t="s">
        <v>303</v>
      </c>
      <c r="AV95" s="142"/>
      <c r="AW95" s="282"/>
      <c r="AX95" s="43"/>
      <c r="AY95" s="43"/>
    </row>
    <row r="96" spans="1:51" ht="96" customHeight="1" x14ac:dyDescent="0.4">
      <c r="A96" s="815"/>
      <c r="B96" s="672"/>
      <c r="C96" s="672"/>
      <c r="D96" s="547"/>
      <c r="E96" s="547"/>
      <c r="F96" s="547"/>
      <c r="G96" s="620"/>
      <c r="H96" s="620"/>
      <c r="I96" s="800"/>
      <c r="J96" s="866"/>
      <c r="K96" s="876"/>
      <c r="L96" s="853"/>
      <c r="M96" s="853"/>
      <c r="N96" s="853"/>
      <c r="O96" s="551"/>
      <c r="P96" s="551"/>
      <c r="Q96" s="551"/>
      <c r="R96" s="538"/>
      <c r="S96" s="944"/>
      <c r="T96" s="907"/>
      <c r="U96" s="803"/>
      <c r="V96" s="825"/>
      <c r="W96" s="604"/>
      <c r="X96" s="554"/>
      <c r="Y96" s="564"/>
      <c r="Z96" s="529"/>
      <c r="AA96" s="547"/>
      <c r="AB96" s="129" t="s">
        <v>331</v>
      </c>
      <c r="AC96" s="135" t="s">
        <v>332</v>
      </c>
      <c r="AD96" s="48">
        <v>1</v>
      </c>
      <c r="AE96" s="136">
        <v>0.06</v>
      </c>
      <c r="AF96" s="142">
        <v>45383</v>
      </c>
      <c r="AG96" s="137">
        <v>45657</v>
      </c>
      <c r="AH96" s="138">
        <v>274</v>
      </c>
      <c r="AI96" s="139">
        <v>300</v>
      </c>
      <c r="AJ96" s="43"/>
      <c r="AK96" s="777"/>
      <c r="AL96" s="777"/>
      <c r="AM96" s="541"/>
      <c r="AN96" s="541"/>
      <c r="AO96" s="541"/>
      <c r="AP96" s="541"/>
      <c r="AQ96" s="736"/>
      <c r="AR96" s="105" t="s">
        <v>738</v>
      </c>
      <c r="AS96" s="105" t="s">
        <v>738</v>
      </c>
      <c r="AT96" s="105" t="s">
        <v>738</v>
      </c>
      <c r="AU96" s="105" t="s">
        <v>738</v>
      </c>
      <c r="AV96" s="142"/>
      <c r="AW96" s="282"/>
      <c r="AX96" s="43"/>
      <c r="AY96" s="43"/>
    </row>
    <row r="97" spans="1:51" ht="91.5" customHeight="1" x14ac:dyDescent="0.4">
      <c r="A97" s="815"/>
      <c r="B97" s="672"/>
      <c r="C97" s="672"/>
      <c r="D97" s="547"/>
      <c r="E97" s="547"/>
      <c r="F97" s="547"/>
      <c r="G97" s="620"/>
      <c r="H97" s="620"/>
      <c r="I97" s="800"/>
      <c r="J97" s="866"/>
      <c r="K97" s="876"/>
      <c r="L97" s="853"/>
      <c r="M97" s="853"/>
      <c r="N97" s="853"/>
      <c r="O97" s="551"/>
      <c r="P97" s="551"/>
      <c r="Q97" s="551"/>
      <c r="R97" s="538"/>
      <c r="S97" s="944"/>
      <c r="T97" s="907"/>
      <c r="U97" s="803"/>
      <c r="V97" s="825"/>
      <c r="W97" s="604"/>
      <c r="X97" s="554"/>
      <c r="Y97" s="564"/>
      <c r="Z97" s="529"/>
      <c r="AA97" s="547"/>
      <c r="AB97" s="129" t="s">
        <v>334</v>
      </c>
      <c r="AC97" s="135" t="s">
        <v>332</v>
      </c>
      <c r="AD97" s="48">
        <v>3</v>
      </c>
      <c r="AE97" s="136">
        <v>0.06</v>
      </c>
      <c r="AF97" s="142">
        <v>45383</v>
      </c>
      <c r="AG97" s="137">
        <v>45657</v>
      </c>
      <c r="AH97" s="138">
        <v>274</v>
      </c>
      <c r="AI97" s="139">
        <v>900</v>
      </c>
      <c r="AJ97" s="43"/>
      <c r="AK97" s="777"/>
      <c r="AL97" s="777"/>
      <c r="AM97" s="541"/>
      <c r="AN97" s="541"/>
      <c r="AO97" s="541"/>
      <c r="AP97" s="541"/>
      <c r="AQ97" s="736"/>
      <c r="AR97" s="105" t="s">
        <v>738</v>
      </c>
      <c r="AS97" s="105" t="s">
        <v>738</v>
      </c>
      <c r="AT97" s="105" t="s">
        <v>738</v>
      </c>
      <c r="AU97" s="105" t="s">
        <v>738</v>
      </c>
      <c r="AV97" s="142"/>
      <c r="AW97" s="282"/>
      <c r="AX97" s="43"/>
      <c r="AY97" s="43"/>
    </row>
    <row r="98" spans="1:51" ht="69" customHeight="1" x14ac:dyDescent="0.4">
      <c r="A98" s="815"/>
      <c r="B98" s="672"/>
      <c r="C98" s="672"/>
      <c r="D98" s="547"/>
      <c r="E98" s="547"/>
      <c r="F98" s="547"/>
      <c r="G98" s="620"/>
      <c r="H98" s="620"/>
      <c r="I98" s="800"/>
      <c r="J98" s="866"/>
      <c r="K98" s="876"/>
      <c r="L98" s="853"/>
      <c r="M98" s="853"/>
      <c r="N98" s="853"/>
      <c r="O98" s="551"/>
      <c r="P98" s="551"/>
      <c r="Q98" s="551"/>
      <c r="R98" s="538"/>
      <c r="S98" s="944"/>
      <c r="T98" s="907"/>
      <c r="U98" s="803"/>
      <c r="V98" s="825"/>
      <c r="W98" s="604"/>
      <c r="X98" s="554"/>
      <c r="Y98" s="564"/>
      <c r="Z98" s="529"/>
      <c r="AA98" s="547"/>
      <c r="AB98" s="129" t="s">
        <v>335</v>
      </c>
      <c r="AC98" s="135" t="s">
        <v>332</v>
      </c>
      <c r="AD98" s="48">
        <v>0</v>
      </c>
      <c r="AE98" s="136">
        <v>0.06</v>
      </c>
      <c r="AF98" s="142">
        <v>45383</v>
      </c>
      <c r="AG98" s="137">
        <v>45657</v>
      </c>
      <c r="AH98" s="138">
        <v>274</v>
      </c>
      <c r="AI98" s="139" t="s">
        <v>303</v>
      </c>
      <c r="AJ98" s="43"/>
      <c r="AK98" s="777"/>
      <c r="AL98" s="777"/>
      <c r="AM98" s="541"/>
      <c r="AN98" s="541"/>
      <c r="AO98" s="541"/>
      <c r="AP98" s="541"/>
      <c r="AQ98" s="736"/>
      <c r="AR98" s="105" t="s">
        <v>738</v>
      </c>
      <c r="AS98" s="105" t="s">
        <v>738</v>
      </c>
      <c r="AT98" s="105" t="s">
        <v>738</v>
      </c>
      <c r="AU98" s="105" t="s">
        <v>738</v>
      </c>
      <c r="AV98" s="142"/>
      <c r="AW98" s="282"/>
      <c r="AX98" s="43"/>
      <c r="AY98" s="43"/>
    </row>
    <row r="99" spans="1:51" ht="99" customHeight="1" x14ac:dyDescent="0.4">
      <c r="A99" s="815"/>
      <c r="B99" s="672"/>
      <c r="C99" s="672"/>
      <c r="D99" s="547"/>
      <c r="E99" s="547"/>
      <c r="F99" s="547"/>
      <c r="G99" s="620"/>
      <c r="H99" s="620"/>
      <c r="I99" s="800"/>
      <c r="J99" s="866"/>
      <c r="K99" s="876"/>
      <c r="L99" s="853"/>
      <c r="M99" s="853"/>
      <c r="N99" s="853"/>
      <c r="O99" s="551"/>
      <c r="P99" s="551"/>
      <c r="Q99" s="551"/>
      <c r="R99" s="538"/>
      <c r="S99" s="944"/>
      <c r="T99" s="907"/>
      <c r="U99" s="803"/>
      <c r="V99" s="825"/>
      <c r="W99" s="604"/>
      <c r="X99" s="554"/>
      <c r="Y99" s="564"/>
      <c r="Z99" s="529"/>
      <c r="AA99" s="547"/>
      <c r="AB99" s="144" t="s">
        <v>336</v>
      </c>
      <c r="AC99" s="135" t="s">
        <v>332</v>
      </c>
      <c r="AD99" s="48">
        <v>9</v>
      </c>
      <c r="AE99" s="136">
        <v>0.06</v>
      </c>
      <c r="AF99" s="142">
        <v>45383</v>
      </c>
      <c r="AG99" s="137">
        <v>45657</v>
      </c>
      <c r="AH99" s="138">
        <v>274</v>
      </c>
      <c r="AI99" s="139">
        <v>2700</v>
      </c>
      <c r="AJ99" s="43"/>
      <c r="AK99" s="777"/>
      <c r="AL99" s="777"/>
      <c r="AM99" s="541"/>
      <c r="AN99" s="541"/>
      <c r="AO99" s="541"/>
      <c r="AP99" s="541"/>
      <c r="AQ99" s="736"/>
      <c r="AR99" s="105" t="s">
        <v>738</v>
      </c>
      <c r="AS99" s="105" t="s">
        <v>738</v>
      </c>
      <c r="AT99" s="105" t="s">
        <v>738</v>
      </c>
      <c r="AU99" s="105" t="s">
        <v>738</v>
      </c>
      <c r="AV99" s="142"/>
      <c r="AW99" s="282"/>
      <c r="AX99" s="43"/>
      <c r="AY99" s="43"/>
    </row>
    <row r="100" spans="1:51" ht="56.25" customHeight="1" x14ac:dyDescent="0.4">
      <c r="A100" s="815"/>
      <c r="B100" s="672"/>
      <c r="C100" s="672"/>
      <c r="D100" s="547"/>
      <c r="E100" s="547"/>
      <c r="F100" s="547"/>
      <c r="G100" s="620"/>
      <c r="H100" s="620"/>
      <c r="I100" s="800"/>
      <c r="J100" s="866"/>
      <c r="K100" s="876"/>
      <c r="L100" s="853"/>
      <c r="M100" s="853"/>
      <c r="N100" s="853"/>
      <c r="O100" s="551"/>
      <c r="P100" s="551"/>
      <c r="Q100" s="551"/>
      <c r="R100" s="538"/>
      <c r="S100" s="944"/>
      <c r="T100" s="907"/>
      <c r="U100" s="803"/>
      <c r="V100" s="825"/>
      <c r="W100" s="604"/>
      <c r="X100" s="554"/>
      <c r="Y100" s="564"/>
      <c r="Z100" s="529"/>
      <c r="AA100" s="547"/>
      <c r="AB100" s="144" t="s">
        <v>337</v>
      </c>
      <c r="AC100" s="135" t="s">
        <v>338</v>
      </c>
      <c r="AD100" s="48">
        <v>0</v>
      </c>
      <c r="AE100" s="136">
        <v>0.06</v>
      </c>
      <c r="AF100" s="142" t="s">
        <v>303</v>
      </c>
      <c r="AG100" s="137">
        <v>45657</v>
      </c>
      <c r="AH100" s="142" t="s">
        <v>303</v>
      </c>
      <c r="AI100" s="139" t="s">
        <v>303</v>
      </c>
      <c r="AJ100" s="43"/>
      <c r="AK100" s="777"/>
      <c r="AL100" s="777"/>
      <c r="AM100" s="541"/>
      <c r="AN100" s="541"/>
      <c r="AO100" s="541"/>
      <c r="AP100" s="541"/>
      <c r="AQ100" s="736"/>
      <c r="AR100" s="105" t="s">
        <v>738</v>
      </c>
      <c r="AS100" s="105" t="s">
        <v>738</v>
      </c>
      <c r="AT100" s="105" t="s">
        <v>738</v>
      </c>
      <c r="AU100" s="105" t="s">
        <v>738</v>
      </c>
      <c r="AV100" s="142"/>
      <c r="AW100" s="282"/>
      <c r="AX100" s="43"/>
      <c r="AY100" s="43"/>
    </row>
    <row r="101" spans="1:51" ht="63.75" customHeight="1" thickBot="1" x14ac:dyDescent="0.45">
      <c r="A101" s="815"/>
      <c r="B101" s="672"/>
      <c r="C101" s="672"/>
      <c r="D101" s="547"/>
      <c r="E101" s="548"/>
      <c r="F101" s="547"/>
      <c r="G101" s="621"/>
      <c r="H101" s="621"/>
      <c r="I101" s="801"/>
      <c r="J101" s="867"/>
      <c r="K101" s="877"/>
      <c r="L101" s="854"/>
      <c r="M101" s="854"/>
      <c r="N101" s="854"/>
      <c r="O101" s="558"/>
      <c r="P101" s="558"/>
      <c r="Q101" s="558"/>
      <c r="R101" s="539"/>
      <c r="S101" s="945"/>
      <c r="T101" s="908"/>
      <c r="U101" s="803"/>
      <c r="V101" s="825"/>
      <c r="W101" s="604"/>
      <c r="X101" s="554"/>
      <c r="Y101" s="564"/>
      <c r="Z101" s="529"/>
      <c r="AA101" s="547"/>
      <c r="AB101" s="147" t="s">
        <v>339</v>
      </c>
      <c r="AC101" s="148" t="s">
        <v>340</v>
      </c>
      <c r="AD101" s="130">
        <v>0</v>
      </c>
      <c r="AE101" s="240">
        <v>0.05</v>
      </c>
      <c r="AF101" s="374" t="s">
        <v>303</v>
      </c>
      <c r="AG101" s="149">
        <v>45657</v>
      </c>
      <c r="AH101" s="374" t="s">
        <v>303</v>
      </c>
      <c r="AI101" s="150" t="s">
        <v>303</v>
      </c>
      <c r="AJ101" s="43"/>
      <c r="AK101" s="778"/>
      <c r="AL101" s="778"/>
      <c r="AM101" s="542"/>
      <c r="AN101" s="542"/>
      <c r="AO101" s="542"/>
      <c r="AP101" s="542"/>
      <c r="AQ101" s="737"/>
      <c r="AR101" s="111" t="s">
        <v>738</v>
      </c>
      <c r="AS101" s="111" t="s">
        <v>738</v>
      </c>
      <c r="AT101" s="111" t="s">
        <v>738</v>
      </c>
      <c r="AU101" s="111" t="s">
        <v>738</v>
      </c>
      <c r="AV101" s="374"/>
      <c r="AW101" s="284"/>
      <c r="AX101" s="43"/>
      <c r="AY101" s="43"/>
    </row>
    <row r="102" spans="1:51" ht="88.5" customHeight="1" x14ac:dyDescent="0.4">
      <c r="A102" s="815"/>
      <c r="B102" s="672"/>
      <c r="C102" s="672"/>
      <c r="D102" s="547"/>
      <c r="E102" s="46"/>
      <c r="F102" s="547"/>
      <c r="G102" s="619"/>
      <c r="H102" s="619"/>
      <c r="I102" s="799"/>
      <c r="J102" s="865" t="s">
        <v>341</v>
      </c>
      <c r="K102" s="875" t="s">
        <v>342</v>
      </c>
      <c r="L102" s="852" t="s">
        <v>343</v>
      </c>
      <c r="M102" s="881" t="s">
        <v>344</v>
      </c>
      <c r="N102" s="852" t="s">
        <v>345</v>
      </c>
      <c r="O102" s="557"/>
      <c r="P102" s="557" t="s">
        <v>136</v>
      </c>
      <c r="Q102" s="557" t="s">
        <v>137</v>
      </c>
      <c r="R102" s="611">
        <v>0.78759999999999997</v>
      </c>
      <c r="S102" s="946">
        <v>0.78759999999999997</v>
      </c>
      <c r="T102" s="903">
        <v>0.73570000000000002</v>
      </c>
      <c r="U102" s="803"/>
      <c r="V102" s="825"/>
      <c r="W102" s="604"/>
      <c r="X102" s="554"/>
      <c r="Y102" s="564" t="s">
        <v>346</v>
      </c>
      <c r="Z102" s="529">
        <v>2020130010256</v>
      </c>
      <c r="AA102" s="547" t="s">
        <v>347</v>
      </c>
      <c r="AB102" s="152" t="s">
        <v>348</v>
      </c>
      <c r="AC102" s="153" t="s">
        <v>148</v>
      </c>
      <c r="AD102" s="153" t="s">
        <v>880</v>
      </c>
      <c r="AE102" s="320">
        <v>0.3</v>
      </c>
      <c r="AF102" s="154" t="s">
        <v>881</v>
      </c>
      <c r="AG102" s="65" t="s">
        <v>882</v>
      </c>
      <c r="AH102" s="155">
        <f>9*30</f>
        <v>270</v>
      </c>
      <c r="AI102" s="467">
        <v>13785</v>
      </c>
      <c r="AJ102" s="43"/>
      <c r="AK102" s="543" t="s">
        <v>146</v>
      </c>
      <c r="AL102" s="543" t="s">
        <v>855</v>
      </c>
      <c r="AM102" s="543">
        <v>160000000</v>
      </c>
      <c r="AN102" s="677">
        <f>'[1]2023 INV. PROYEC'!$H$14</f>
        <v>645000000</v>
      </c>
      <c r="AO102" s="543" t="s">
        <v>743</v>
      </c>
      <c r="AP102" s="543" t="s">
        <v>876</v>
      </c>
      <c r="AQ102" s="543" t="s">
        <v>877</v>
      </c>
      <c r="AR102" s="156" t="s">
        <v>748</v>
      </c>
      <c r="AS102" s="117" t="s">
        <v>888</v>
      </c>
      <c r="AT102" s="64" t="s">
        <v>891</v>
      </c>
      <c r="AU102" s="64" t="s">
        <v>734</v>
      </c>
      <c r="AV102" s="469" t="s">
        <v>895</v>
      </c>
      <c r="AW102" s="275"/>
      <c r="AX102" s="43"/>
      <c r="AY102" s="43"/>
    </row>
    <row r="103" spans="1:51" ht="86.25" customHeight="1" x14ac:dyDescent="0.4">
      <c r="A103" s="815"/>
      <c r="B103" s="672"/>
      <c r="C103" s="672"/>
      <c r="D103" s="547"/>
      <c r="E103" s="157"/>
      <c r="F103" s="547"/>
      <c r="G103" s="620"/>
      <c r="H103" s="620"/>
      <c r="I103" s="800"/>
      <c r="J103" s="866"/>
      <c r="K103" s="876"/>
      <c r="L103" s="853"/>
      <c r="M103" s="882"/>
      <c r="N103" s="853"/>
      <c r="O103" s="551"/>
      <c r="P103" s="551"/>
      <c r="Q103" s="551"/>
      <c r="R103" s="612"/>
      <c r="S103" s="947"/>
      <c r="T103" s="904"/>
      <c r="U103" s="803"/>
      <c r="V103" s="825"/>
      <c r="W103" s="604"/>
      <c r="X103" s="554"/>
      <c r="Y103" s="564"/>
      <c r="Z103" s="529"/>
      <c r="AA103" s="547"/>
      <c r="AB103" s="158" t="s">
        <v>349</v>
      </c>
      <c r="AC103" s="48" t="s">
        <v>277</v>
      </c>
      <c r="AD103" s="48" t="s">
        <v>719</v>
      </c>
      <c r="AE103" s="311">
        <v>0.3</v>
      </c>
      <c r="AF103" s="48" t="s">
        <v>719</v>
      </c>
      <c r="AG103" s="48" t="s">
        <v>719</v>
      </c>
      <c r="AH103" s="48" t="s">
        <v>719</v>
      </c>
      <c r="AI103" s="48" t="s">
        <v>719</v>
      </c>
      <c r="AJ103" s="43"/>
      <c r="AK103" s="526"/>
      <c r="AL103" s="526"/>
      <c r="AM103" s="526"/>
      <c r="AN103" s="678"/>
      <c r="AO103" s="526"/>
      <c r="AP103" s="526"/>
      <c r="AQ103" s="526"/>
      <c r="AR103" s="161" t="s">
        <v>738</v>
      </c>
      <c r="AS103" s="161" t="s">
        <v>738</v>
      </c>
      <c r="AT103" s="161" t="s">
        <v>738</v>
      </c>
      <c r="AU103" s="161" t="s">
        <v>738</v>
      </c>
      <c r="AV103" s="468"/>
      <c r="AW103" s="275"/>
      <c r="AX103" s="43"/>
      <c r="AY103" s="43"/>
    </row>
    <row r="104" spans="1:51" ht="63" customHeight="1" x14ac:dyDescent="0.4">
      <c r="A104" s="815"/>
      <c r="B104" s="672"/>
      <c r="C104" s="672"/>
      <c r="D104" s="547"/>
      <c r="E104" s="157"/>
      <c r="F104" s="547"/>
      <c r="G104" s="620"/>
      <c r="H104" s="620"/>
      <c r="I104" s="800"/>
      <c r="J104" s="866"/>
      <c r="K104" s="876"/>
      <c r="L104" s="853"/>
      <c r="M104" s="882"/>
      <c r="N104" s="853"/>
      <c r="O104" s="551"/>
      <c r="P104" s="551"/>
      <c r="Q104" s="551"/>
      <c r="R104" s="612"/>
      <c r="S104" s="947"/>
      <c r="T104" s="904"/>
      <c r="U104" s="803"/>
      <c r="V104" s="825"/>
      <c r="W104" s="604"/>
      <c r="X104" s="554"/>
      <c r="Y104" s="564"/>
      <c r="Z104" s="529"/>
      <c r="AA104" s="547"/>
      <c r="AB104" s="158" t="s">
        <v>350</v>
      </c>
      <c r="AC104" s="48" t="s">
        <v>281</v>
      </c>
      <c r="AD104" s="48" t="s">
        <v>883</v>
      </c>
      <c r="AE104" s="311">
        <v>0.3</v>
      </c>
      <c r="AF104" s="162" t="s">
        <v>853</v>
      </c>
      <c r="AG104" s="163" t="s">
        <v>884</v>
      </c>
      <c r="AH104" s="160">
        <f>12*30</f>
        <v>360</v>
      </c>
      <c r="AI104" s="160">
        <v>13785</v>
      </c>
      <c r="AJ104" s="43"/>
      <c r="AK104" s="526"/>
      <c r="AL104" s="526"/>
      <c r="AM104" s="526"/>
      <c r="AN104" s="678"/>
      <c r="AO104" s="526"/>
      <c r="AP104" s="526"/>
      <c r="AQ104" s="526"/>
      <c r="AR104" s="161" t="s">
        <v>748</v>
      </c>
      <c r="AS104" s="120" t="s">
        <v>888</v>
      </c>
      <c r="AT104" s="50" t="s">
        <v>891</v>
      </c>
      <c r="AU104" s="50" t="s">
        <v>734</v>
      </c>
      <c r="AV104" s="470" t="s">
        <v>895</v>
      </c>
      <c r="AW104" s="275"/>
      <c r="AX104" s="43"/>
      <c r="AY104" s="43"/>
    </row>
    <row r="105" spans="1:51" ht="57.75" customHeight="1" x14ac:dyDescent="0.4">
      <c r="A105" s="815"/>
      <c r="B105" s="672"/>
      <c r="C105" s="672"/>
      <c r="D105" s="547"/>
      <c r="E105" s="157"/>
      <c r="F105" s="547"/>
      <c r="G105" s="620"/>
      <c r="H105" s="620"/>
      <c r="I105" s="800"/>
      <c r="J105" s="866"/>
      <c r="K105" s="876"/>
      <c r="L105" s="853"/>
      <c r="M105" s="882"/>
      <c r="N105" s="853"/>
      <c r="O105" s="551"/>
      <c r="P105" s="551"/>
      <c r="Q105" s="551"/>
      <c r="R105" s="612"/>
      <c r="S105" s="947"/>
      <c r="T105" s="904"/>
      <c r="U105" s="803"/>
      <c r="V105" s="825"/>
      <c r="W105" s="604"/>
      <c r="X105" s="554"/>
      <c r="Y105" s="564"/>
      <c r="Z105" s="529"/>
      <c r="AA105" s="547"/>
      <c r="AB105" s="158" t="s">
        <v>351</v>
      </c>
      <c r="AC105" s="48" t="s">
        <v>188</v>
      </c>
      <c r="AD105" s="48" t="s">
        <v>885</v>
      </c>
      <c r="AE105" s="311">
        <v>0.4</v>
      </c>
      <c r="AF105" s="162" t="s">
        <v>853</v>
      </c>
      <c r="AG105" s="163" t="s">
        <v>886</v>
      </c>
      <c r="AH105" s="160">
        <v>360</v>
      </c>
      <c r="AI105" s="160">
        <v>13785</v>
      </c>
      <c r="AJ105" s="43"/>
      <c r="AK105" s="526"/>
      <c r="AL105" s="526"/>
      <c r="AM105" s="526"/>
      <c r="AN105" s="678"/>
      <c r="AO105" s="526"/>
      <c r="AP105" s="526"/>
      <c r="AQ105" s="526"/>
      <c r="AR105" s="161" t="s">
        <v>748</v>
      </c>
      <c r="AS105" s="120" t="s">
        <v>888</v>
      </c>
      <c r="AT105" s="50" t="s">
        <v>891</v>
      </c>
      <c r="AU105" s="50" t="s">
        <v>734</v>
      </c>
      <c r="AV105" s="470" t="s">
        <v>895</v>
      </c>
      <c r="AW105" s="275"/>
      <c r="AX105" s="43"/>
      <c r="AY105" s="43"/>
    </row>
    <row r="106" spans="1:51" ht="81" customHeight="1" x14ac:dyDescent="0.4">
      <c r="A106" s="815"/>
      <c r="B106" s="672"/>
      <c r="C106" s="672"/>
      <c r="D106" s="547"/>
      <c r="E106" s="157"/>
      <c r="F106" s="547"/>
      <c r="G106" s="620"/>
      <c r="H106" s="620"/>
      <c r="I106" s="800"/>
      <c r="J106" s="866"/>
      <c r="K106" s="876"/>
      <c r="L106" s="853"/>
      <c r="M106" s="882"/>
      <c r="N106" s="853"/>
      <c r="O106" s="551"/>
      <c r="P106" s="551"/>
      <c r="Q106" s="551"/>
      <c r="R106" s="612"/>
      <c r="S106" s="947"/>
      <c r="T106" s="904"/>
      <c r="U106" s="803"/>
      <c r="V106" s="825"/>
      <c r="W106" s="604"/>
      <c r="X106" s="554"/>
      <c r="Y106" s="564"/>
      <c r="Z106" s="529"/>
      <c r="AA106" s="547"/>
      <c r="AB106" s="164" t="s">
        <v>352</v>
      </c>
      <c r="AC106" s="48" t="s">
        <v>184</v>
      </c>
      <c r="AD106" s="48" t="s">
        <v>719</v>
      </c>
      <c r="AE106" s="311" t="s">
        <v>719</v>
      </c>
      <c r="AF106" s="48" t="s">
        <v>719</v>
      </c>
      <c r="AG106" s="48" t="s">
        <v>719</v>
      </c>
      <c r="AH106" s="48" t="s">
        <v>719</v>
      </c>
      <c r="AI106" s="48" t="s">
        <v>719</v>
      </c>
      <c r="AJ106" s="43"/>
      <c r="AK106" s="526"/>
      <c r="AL106" s="526"/>
      <c r="AM106" s="526"/>
      <c r="AN106" s="678"/>
      <c r="AO106" s="526"/>
      <c r="AP106" s="526"/>
      <c r="AQ106" s="526"/>
      <c r="AR106" s="161" t="s">
        <v>738</v>
      </c>
      <c r="AS106" s="161" t="s">
        <v>738</v>
      </c>
      <c r="AT106" s="161" t="s">
        <v>738</v>
      </c>
      <c r="AU106" s="161" t="s">
        <v>738</v>
      </c>
      <c r="AV106" s="53"/>
      <c r="AW106" s="275"/>
      <c r="AX106" s="43"/>
      <c r="AY106" s="43"/>
    </row>
    <row r="107" spans="1:51" ht="84.75" customHeight="1" x14ac:dyDescent="0.4">
      <c r="A107" s="815"/>
      <c r="B107" s="672"/>
      <c r="C107" s="672"/>
      <c r="D107" s="547"/>
      <c r="E107" s="157"/>
      <c r="F107" s="547"/>
      <c r="G107" s="620"/>
      <c r="H107" s="620"/>
      <c r="I107" s="800"/>
      <c r="J107" s="866"/>
      <c r="K107" s="876"/>
      <c r="L107" s="853"/>
      <c r="M107" s="882"/>
      <c r="N107" s="853"/>
      <c r="O107" s="551"/>
      <c r="P107" s="551"/>
      <c r="Q107" s="551"/>
      <c r="R107" s="612"/>
      <c r="S107" s="947"/>
      <c r="T107" s="904"/>
      <c r="U107" s="803"/>
      <c r="V107" s="825"/>
      <c r="W107" s="604"/>
      <c r="X107" s="554"/>
      <c r="Y107" s="564"/>
      <c r="Z107" s="529"/>
      <c r="AA107" s="547"/>
      <c r="AB107" s="164" t="s">
        <v>353</v>
      </c>
      <c r="AC107" s="48" t="s">
        <v>184</v>
      </c>
      <c r="AD107" s="48" t="s">
        <v>719</v>
      </c>
      <c r="AE107" s="311" t="s">
        <v>719</v>
      </c>
      <c r="AF107" s="48" t="s">
        <v>719</v>
      </c>
      <c r="AG107" s="48" t="s">
        <v>719</v>
      </c>
      <c r="AH107" s="48" t="s">
        <v>719</v>
      </c>
      <c r="AI107" s="48" t="s">
        <v>719</v>
      </c>
      <c r="AJ107" s="43"/>
      <c r="AK107" s="526"/>
      <c r="AL107" s="526"/>
      <c r="AM107" s="526"/>
      <c r="AN107" s="678"/>
      <c r="AO107" s="526"/>
      <c r="AP107" s="526"/>
      <c r="AQ107" s="526"/>
      <c r="AR107" s="161" t="s">
        <v>738</v>
      </c>
      <c r="AS107" s="161" t="s">
        <v>738</v>
      </c>
      <c r="AT107" s="161" t="s">
        <v>738</v>
      </c>
      <c r="AU107" s="161" t="s">
        <v>738</v>
      </c>
      <c r="AV107" s="53"/>
      <c r="AW107" s="275"/>
      <c r="AX107" s="43"/>
      <c r="AY107" s="43"/>
    </row>
    <row r="108" spans="1:51" ht="96" customHeight="1" thickBot="1" x14ac:dyDescent="0.45">
      <c r="A108" s="815"/>
      <c r="B108" s="672"/>
      <c r="C108" s="672"/>
      <c r="D108" s="547"/>
      <c r="E108" s="157"/>
      <c r="F108" s="547"/>
      <c r="G108" s="620"/>
      <c r="H108" s="620"/>
      <c r="I108" s="800"/>
      <c r="J108" s="866"/>
      <c r="K108" s="877"/>
      <c r="L108" s="854"/>
      <c r="M108" s="883"/>
      <c r="N108" s="854"/>
      <c r="O108" s="558"/>
      <c r="P108" s="558"/>
      <c r="Q108" s="558"/>
      <c r="R108" s="613"/>
      <c r="S108" s="948"/>
      <c r="T108" s="905"/>
      <c r="U108" s="803"/>
      <c r="V108" s="825"/>
      <c r="W108" s="604"/>
      <c r="X108" s="554"/>
      <c r="Y108" s="565"/>
      <c r="Z108" s="549"/>
      <c r="AA108" s="576"/>
      <c r="AB108" s="165" t="s">
        <v>354</v>
      </c>
      <c r="AC108" s="59" t="s">
        <v>184</v>
      </c>
      <c r="AD108" s="59" t="s">
        <v>719</v>
      </c>
      <c r="AE108" s="318" t="s">
        <v>719</v>
      </c>
      <c r="AF108" s="59" t="s">
        <v>719</v>
      </c>
      <c r="AG108" s="59" t="s">
        <v>719</v>
      </c>
      <c r="AH108" s="59" t="s">
        <v>719</v>
      </c>
      <c r="AI108" s="59" t="s">
        <v>719</v>
      </c>
      <c r="AJ108" s="43"/>
      <c r="AK108" s="527"/>
      <c r="AL108" s="527"/>
      <c r="AM108" s="527"/>
      <c r="AN108" s="678"/>
      <c r="AO108" s="527"/>
      <c r="AP108" s="527"/>
      <c r="AQ108" s="527"/>
      <c r="AR108" s="168" t="s">
        <v>738</v>
      </c>
      <c r="AS108" s="168" t="s">
        <v>738</v>
      </c>
      <c r="AT108" s="168" t="s">
        <v>738</v>
      </c>
      <c r="AU108" s="168" t="s">
        <v>738</v>
      </c>
      <c r="AV108" s="62"/>
      <c r="AW108" s="275"/>
      <c r="AX108" s="43"/>
      <c r="AY108" s="43"/>
    </row>
    <row r="109" spans="1:51" ht="70.5" customHeight="1" x14ac:dyDescent="0.4">
      <c r="A109" s="815"/>
      <c r="B109" s="672"/>
      <c r="C109" s="672"/>
      <c r="D109" s="547"/>
      <c r="E109" s="157"/>
      <c r="F109" s="547"/>
      <c r="G109" s="620"/>
      <c r="H109" s="620"/>
      <c r="I109" s="800"/>
      <c r="J109" s="866"/>
      <c r="K109" s="875" t="s">
        <v>355</v>
      </c>
      <c r="L109" s="852" t="s">
        <v>356</v>
      </c>
      <c r="M109" s="852">
        <v>0</v>
      </c>
      <c r="N109" s="852" t="s">
        <v>357</v>
      </c>
      <c r="O109" s="557"/>
      <c r="P109" s="557" t="s">
        <v>136</v>
      </c>
      <c r="Q109" s="557" t="s">
        <v>358</v>
      </c>
      <c r="R109" s="557">
        <v>1</v>
      </c>
      <c r="S109" s="774" t="s">
        <v>303</v>
      </c>
      <c r="T109" s="909">
        <v>1</v>
      </c>
      <c r="U109" s="803"/>
      <c r="V109" s="825"/>
      <c r="W109" s="604"/>
      <c r="X109" s="554"/>
      <c r="Y109" s="563" t="s">
        <v>359</v>
      </c>
      <c r="Z109" s="528">
        <v>2020130010270</v>
      </c>
      <c r="AA109" s="550" t="s">
        <v>360</v>
      </c>
      <c r="AB109" s="39" t="s">
        <v>361</v>
      </c>
      <c r="AC109" s="40" t="s">
        <v>148</v>
      </c>
      <c r="AD109" s="153" t="s">
        <v>719</v>
      </c>
      <c r="AE109" s="320" t="s">
        <v>719</v>
      </c>
      <c r="AF109" s="153" t="s">
        <v>719</v>
      </c>
      <c r="AG109" s="153" t="s">
        <v>719</v>
      </c>
      <c r="AH109" s="153" t="s">
        <v>719</v>
      </c>
      <c r="AI109" s="153" t="s">
        <v>719</v>
      </c>
      <c r="AJ109" s="43"/>
      <c r="AK109" s="543" t="s">
        <v>146</v>
      </c>
      <c r="AL109" s="543" t="s">
        <v>855</v>
      </c>
      <c r="AM109" s="677">
        <v>335000000</v>
      </c>
      <c r="AN109" s="678"/>
      <c r="AO109" s="543" t="s">
        <v>743</v>
      </c>
      <c r="AP109" s="543" t="s">
        <v>876</v>
      </c>
      <c r="AQ109" s="543" t="s">
        <v>878</v>
      </c>
      <c r="AR109" s="171" t="s">
        <v>738</v>
      </c>
      <c r="AS109" s="171" t="s">
        <v>738</v>
      </c>
      <c r="AT109" s="171" t="s">
        <v>738</v>
      </c>
      <c r="AU109" s="171" t="s">
        <v>738</v>
      </c>
      <c r="AV109" s="45"/>
      <c r="AW109" s="275"/>
      <c r="AX109" s="43"/>
      <c r="AY109" s="43"/>
    </row>
    <row r="110" spans="1:51" ht="88.5" customHeight="1" x14ac:dyDescent="0.4">
      <c r="A110" s="815"/>
      <c r="B110" s="672"/>
      <c r="C110" s="672"/>
      <c r="D110" s="547"/>
      <c r="E110" s="157"/>
      <c r="F110" s="547"/>
      <c r="G110" s="620"/>
      <c r="H110" s="620"/>
      <c r="I110" s="800"/>
      <c r="J110" s="866"/>
      <c r="K110" s="876"/>
      <c r="L110" s="853"/>
      <c r="M110" s="853"/>
      <c r="N110" s="853"/>
      <c r="O110" s="551"/>
      <c r="P110" s="551"/>
      <c r="Q110" s="551"/>
      <c r="R110" s="551"/>
      <c r="S110" s="645"/>
      <c r="T110" s="910"/>
      <c r="U110" s="803"/>
      <c r="V110" s="825"/>
      <c r="W110" s="604"/>
      <c r="X110" s="554"/>
      <c r="Y110" s="564"/>
      <c r="Z110" s="529"/>
      <c r="AA110" s="551"/>
      <c r="AB110" s="47" t="s">
        <v>362</v>
      </c>
      <c r="AC110" s="48" t="s">
        <v>161</v>
      </c>
      <c r="AD110" s="48" t="s">
        <v>719</v>
      </c>
      <c r="AE110" s="311" t="s">
        <v>719</v>
      </c>
      <c r="AF110" s="48" t="s">
        <v>719</v>
      </c>
      <c r="AG110" s="48" t="s">
        <v>719</v>
      </c>
      <c r="AH110" s="48" t="s">
        <v>719</v>
      </c>
      <c r="AI110" s="48" t="s">
        <v>719</v>
      </c>
      <c r="AJ110" s="43"/>
      <c r="AK110" s="526"/>
      <c r="AL110" s="526"/>
      <c r="AM110" s="678"/>
      <c r="AN110" s="678"/>
      <c r="AO110" s="526"/>
      <c r="AP110" s="526"/>
      <c r="AQ110" s="526"/>
      <c r="AR110" s="161" t="s">
        <v>738</v>
      </c>
      <c r="AS110" s="161" t="s">
        <v>738</v>
      </c>
      <c r="AT110" s="161" t="s">
        <v>738</v>
      </c>
      <c r="AU110" s="161" t="s">
        <v>738</v>
      </c>
      <c r="AV110" s="53"/>
      <c r="AW110" s="275"/>
      <c r="AX110" s="43"/>
      <c r="AY110" s="43"/>
    </row>
    <row r="111" spans="1:51" ht="78" customHeight="1" x14ac:dyDescent="0.4">
      <c r="A111" s="815"/>
      <c r="B111" s="672"/>
      <c r="C111" s="672"/>
      <c r="D111" s="547"/>
      <c r="E111" s="157"/>
      <c r="F111" s="547"/>
      <c r="G111" s="620"/>
      <c r="H111" s="620"/>
      <c r="I111" s="800"/>
      <c r="J111" s="866"/>
      <c r="K111" s="877"/>
      <c r="L111" s="854"/>
      <c r="M111" s="854"/>
      <c r="N111" s="854"/>
      <c r="O111" s="558"/>
      <c r="P111" s="558"/>
      <c r="Q111" s="558"/>
      <c r="R111" s="558"/>
      <c r="S111" s="630"/>
      <c r="T111" s="911"/>
      <c r="U111" s="803"/>
      <c r="V111" s="825"/>
      <c r="W111" s="604"/>
      <c r="X111" s="554"/>
      <c r="Y111" s="564"/>
      <c r="Z111" s="529"/>
      <c r="AA111" s="551"/>
      <c r="AB111" s="123" t="s">
        <v>363</v>
      </c>
      <c r="AC111" s="48" t="s">
        <v>184</v>
      </c>
      <c r="AD111" s="48" t="s">
        <v>719</v>
      </c>
      <c r="AE111" s="311" t="s">
        <v>719</v>
      </c>
      <c r="AF111" s="48" t="s">
        <v>719</v>
      </c>
      <c r="AG111" s="48" t="s">
        <v>719</v>
      </c>
      <c r="AH111" s="48" t="s">
        <v>719</v>
      </c>
      <c r="AI111" s="48" t="s">
        <v>719</v>
      </c>
      <c r="AJ111" s="43"/>
      <c r="AK111" s="526"/>
      <c r="AL111" s="526"/>
      <c r="AM111" s="678"/>
      <c r="AN111" s="678"/>
      <c r="AO111" s="526"/>
      <c r="AP111" s="526"/>
      <c r="AQ111" s="526"/>
      <c r="AR111" s="161" t="s">
        <v>738</v>
      </c>
      <c r="AS111" s="161" t="s">
        <v>738</v>
      </c>
      <c r="AT111" s="161" t="s">
        <v>738</v>
      </c>
      <c r="AU111" s="161" t="s">
        <v>738</v>
      </c>
      <c r="AV111" s="53"/>
      <c r="AW111" s="275"/>
      <c r="AX111" s="43"/>
      <c r="AY111" s="43"/>
    </row>
    <row r="112" spans="1:51" ht="106.5" customHeight="1" x14ac:dyDescent="0.4">
      <c r="A112" s="815"/>
      <c r="B112" s="672"/>
      <c r="C112" s="672"/>
      <c r="D112" s="547"/>
      <c r="E112" s="157"/>
      <c r="F112" s="547"/>
      <c r="G112" s="620"/>
      <c r="H112" s="620"/>
      <c r="I112" s="800"/>
      <c r="J112" s="866"/>
      <c r="K112" s="884" t="s">
        <v>364</v>
      </c>
      <c r="L112" s="858" t="s">
        <v>233</v>
      </c>
      <c r="M112" s="858">
        <v>0</v>
      </c>
      <c r="N112" s="858" t="s">
        <v>365</v>
      </c>
      <c r="O112" s="606"/>
      <c r="P112" s="606" t="s">
        <v>136</v>
      </c>
      <c r="Q112" s="557" t="s">
        <v>251</v>
      </c>
      <c r="R112" s="537">
        <v>80</v>
      </c>
      <c r="S112" s="774">
        <v>20</v>
      </c>
      <c r="T112" s="796">
        <v>81</v>
      </c>
      <c r="U112" s="803"/>
      <c r="V112" s="825"/>
      <c r="W112" s="604"/>
      <c r="X112" s="554"/>
      <c r="Y112" s="564"/>
      <c r="Z112" s="529"/>
      <c r="AA112" s="551"/>
      <c r="AB112" s="123" t="s">
        <v>366</v>
      </c>
      <c r="AC112" s="48" t="s">
        <v>184</v>
      </c>
      <c r="AD112" s="48" t="s">
        <v>719</v>
      </c>
      <c r="AE112" s="311" t="s">
        <v>719</v>
      </c>
      <c r="AF112" s="48" t="s">
        <v>719</v>
      </c>
      <c r="AG112" s="48" t="s">
        <v>719</v>
      </c>
      <c r="AH112" s="48" t="s">
        <v>719</v>
      </c>
      <c r="AI112" s="48" t="s">
        <v>719</v>
      </c>
      <c r="AJ112" s="43"/>
      <c r="AK112" s="526"/>
      <c r="AL112" s="526"/>
      <c r="AM112" s="678"/>
      <c r="AN112" s="678"/>
      <c r="AO112" s="526"/>
      <c r="AP112" s="526"/>
      <c r="AQ112" s="526"/>
      <c r="AR112" s="161" t="s">
        <v>738</v>
      </c>
      <c r="AS112" s="161" t="s">
        <v>738</v>
      </c>
      <c r="AT112" s="161" t="s">
        <v>738</v>
      </c>
      <c r="AU112" s="161" t="s">
        <v>738</v>
      </c>
      <c r="AV112" s="53"/>
      <c r="AW112" s="275"/>
      <c r="AX112" s="43"/>
      <c r="AY112" s="43"/>
    </row>
    <row r="113" spans="1:51" ht="88.5" customHeight="1" x14ac:dyDescent="0.4">
      <c r="A113" s="815"/>
      <c r="B113" s="672"/>
      <c r="C113" s="672"/>
      <c r="D113" s="547"/>
      <c r="E113" s="157"/>
      <c r="F113" s="547"/>
      <c r="G113" s="620"/>
      <c r="H113" s="620"/>
      <c r="I113" s="800"/>
      <c r="J113" s="866"/>
      <c r="K113" s="885"/>
      <c r="L113" s="859"/>
      <c r="M113" s="859"/>
      <c r="N113" s="859"/>
      <c r="O113" s="582"/>
      <c r="P113" s="582"/>
      <c r="Q113" s="551"/>
      <c r="R113" s="538"/>
      <c r="S113" s="645"/>
      <c r="T113" s="797"/>
      <c r="U113" s="803"/>
      <c r="V113" s="825"/>
      <c r="W113" s="604"/>
      <c r="X113" s="554"/>
      <c r="Y113" s="564"/>
      <c r="Z113" s="529"/>
      <c r="AA113" s="551"/>
      <c r="AB113" s="123" t="s">
        <v>367</v>
      </c>
      <c r="AC113" s="48" t="s">
        <v>184</v>
      </c>
      <c r="AD113" s="48" t="s">
        <v>719</v>
      </c>
      <c r="AE113" s="311" t="s">
        <v>719</v>
      </c>
      <c r="AF113" s="48" t="s">
        <v>719</v>
      </c>
      <c r="AG113" s="48" t="s">
        <v>719</v>
      </c>
      <c r="AH113" s="48" t="s">
        <v>719</v>
      </c>
      <c r="AI113" s="48" t="s">
        <v>719</v>
      </c>
      <c r="AJ113" s="43"/>
      <c r="AK113" s="526"/>
      <c r="AL113" s="526"/>
      <c r="AM113" s="678"/>
      <c r="AN113" s="678"/>
      <c r="AO113" s="526"/>
      <c r="AP113" s="526"/>
      <c r="AQ113" s="526"/>
      <c r="AR113" s="161" t="s">
        <v>738</v>
      </c>
      <c r="AS113" s="161" t="s">
        <v>738</v>
      </c>
      <c r="AT113" s="161" t="s">
        <v>738</v>
      </c>
      <c r="AU113" s="161" t="s">
        <v>738</v>
      </c>
      <c r="AV113" s="53"/>
      <c r="AW113" s="275"/>
      <c r="AX113" s="43"/>
      <c r="AY113" s="43"/>
    </row>
    <row r="114" spans="1:51" ht="89.25" customHeight="1" x14ac:dyDescent="0.4">
      <c r="A114" s="815"/>
      <c r="B114" s="672"/>
      <c r="C114" s="672"/>
      <c r="D114" s="547"/>
      <c r="E114" s="157"/>
      <c r="F114" s="547"/>
      <c r="G114" s="620"/>
      <c r="H114" s="620"/>
      <c r="I114" s="800"/>
      <c r="J114" s="866"/>
      <c r="K114" s="885"/>
      <c r="L114" s="859"/>
      <c r="M114" s="859"/>
      <c r="N114" s="859"/>
      <c r="O114" s="582"/>
      <c r="P114" s="582"/>
      <c r="Q114" s="551"/>
      <c r="R114" s="538"/>
      <c r="S114" s="645"/>
      <c r="T114" s="797"/>
      <c r="U114" s="803"/>
      <c r="V114" s="825"/>
      <c r="W114" s="604"/>
      <c r="X114" s="554"/>
      <c r="Y114" s="564"/>
      <c r="Z114" s="529"/>
      <c r="AA114" s="551"/>
      <c r="AB114" s="47" t="s">
        <v>368</v>
      </c>
      <c r="AC114" s="48" t="s">
        <v>174</v>
      </c>
      <c r="AD114" s="48">
        <v>13785</v>
      </c>
      <c r="AE114" s="312">
        <v>0.4</v>
      </c>
      <c r="AF114" s="169" t="s">
        <v>853</v>
      </c>
      <c r="AG114" s="170" t="s">
        <v>886</v>
      </c>
      <c r="AH114" s="160">
        <v>360</v>
      </c>
      <c r="AI114" s="160">
        <v>13785</v>
      </c>
      <c r="AJ114" s="43"/>
      <c r="AK114" s="526"/>
      <c r="AL114" s="526"/>
      <c r="AM114" s="678"/>
      <c r="AN114" s="678"/>
      <c r="AO114" s="526"/>
      <c r="AP114" s="526"/>
      <c r="AQ114" s="526"/>
      <c r="AR114" s="161" t="s">
        <v>748</v>
      </c>
      <c r="AS114" s="120" t="s">
        <v>889</v>
      </c>
      <c r="AT114" s="50" t="s">
        <v>891</v>
      </c>
      <c r="AU114" s="50" t="s">
        <v>734</v>
      </c>
      <c r="AV114" s="470" t="s">
        <v>895</v>
      </c>
      <c r="AW114" s="275"/>
      <c r="AX114" s="43"/>
      <c r="AY114" s="43"/>
    </row>
    <row r="115" spans="1:51" ht="51" customHeight="1" x14ac:dyDescent="0.4">
      <c r="A115" s="815"/>
      <c r="B115" s="672"/>
      <c r="C115" s="672"/>
      <c r="D115" s="547"/>
      <c r="E115" s="157"/>
      <c r="F115" s="547"/>
      <c r="G115" s="620"/>
      <c r="H115" s="620"/>
      <c r="I115" s="800"/>
      <c r="J115" s="866"/>
      <c r="K115" s="885"/>
      <c r="L115" s="859"/>
      <c r="M115" s="859"/>
      <c r="N115" s="859"/>
      <c r="O115" s="582"/>
      <c r="P115" s="582"/>
      <c r="Q115" s="551"/>
      <c r="R115" s="538"/>
      <c r="S115" s="645"/>
      <c r="T115" s="797"/>
      <c r="U115" s="803"/>
      <c r="V115" s="825"/>
      <c r="W115" s="604"/>
      <c r="X115" s="554"/>
      <c r="Y115" s="564"/>
      <c r="Z115" s="529"/>
      <c r="AA115" s="551"/>
      <c r="AB115" s="47" t="s">
        <v>369</v>
      </c>
      <c r="AC115" s="48" t="s">
        <v>184</v>
      </c>
      <c r="AD115" s="48" t="s">
        <v>719</v>
      </c>
      <c r="AE115" s="48" t="s">
        <v>719</v>
      </c>
      <c r="AF115" s="48" t="s">
        <v>719</v>
      </c>
      <c r="AG115" s="48" t="s">
        <v>719</v>
      </c>
      <c r="AH115" s="48" t="s">
        <v>719</v>
      </c>
      <c r="AI115" s="48" t="s">
        <v>719</v>
      </c>
      <c r="AJ115" s="48" t="s">
        <v>719</v>
      </c>
      <c r="AK115" s="526"/>
      <c r="AL115" s="526"/>
      <c r="AM115" s="678"/>
      <c r="AN115" s="678"/>
      <c r="AO115" s="526"/>
      <c r="AP115" s="526"/>
      <c r="AQ115" s="526"/>
      <c r="AR115" s="161" t="s">
        <v>738</v>
      </c>
      <c r="AS115" s="161" t="s">
        <v>738</v>
      </c>
      <c r="AT115" s="161" t="s">
        <v>738</v>
      </c>
      <c r="AU115" s="161" t="s">
        <v>738</v>
      </c>
      <c r="AV115" s="53"/>
      <c r="AW115" s="275"/>
      <c r="AX115" s="43"/>
      <c r="AY115" s="43"/>
    </row>
    <row r="116" spans="1:51" ht="45.75" customHeight="1" x14ac:dyDescent="0.4">
      <c r="A116" s="815"/>
      <c r="B116" s="672"/>
      <c r="C116" s="672"/>
      <c r="D116" s="547"/>
      <c r="E116" s="157"/>
      <c r="F116" s="547"/>
      <c r="G116" s="620"/>
      <c r="H116" s="620"/>
      <c r="I116" s="800"/>
      <c r="J116" s="866"/>
      <c r="K116" s="885"/>
      <c r="L116" s="859"/>
      <c r="M116" s="859"/>
      <c r="N116" s="859"/>
      <c r="O116" s="582"/>
      <c r="P116" s="582"/>
      <c r="Q116" s="551"/>
      <c r="R116" s="538"/>
      <c r="S116" s="645"/>
      <c r="T116" s="797"/>
      <c r="U116" s="803"/>
      <c r="V116" s="825"/>
      <c r="W116" s="604"/>
      <c r="X116" s="554"/>
      <c r="Y116" s="564"/>
      <c r="Z116" s="529"/>
      <c r="AA116" s="551"/>
      <c r="AB116" s="47" t="s">
        <v>370</v>
      </c>
      <c r="AC116" s="48" t="s">
        <v>178</v>
      </c>
      <c r="AD116" s="48" t="s">
        <v>894</v>
      </c>
      <c r="AE116" s="312">
        <v>0.2</v>
      </c>
      <c r="AF116" s="159" t="s">
        <v>881</v>
      </c>
      <c r="AG116" s="68" t="s">
        <v>886</v>
      </c>
      <c r="AH116" s="160">
        <v>279</v>
      </c>
      <c r="AI116" s="48">
        <v>16</v>
      </c>
      <c r="AJ116" s="43"/>
      <c r="AK116" s="526"/>
      <c r="AL116" s="526"/>
      <c r="AM116" s="678"/>
      <c r="AN116" s="678"/>
      <c r="AO116" s="526"/>
      <c r="AP116" s="526"/>
      <c r="AQ116" s="526"/>
      <c r="AR116" s="161" t="s">
        <v>748</v>
      </c>
      <c r="AS116" s="120" t="s">
        <v>890</v>
      </c>
      <c r="AT116" s="50" t="s">
        <v>892</v>
      </c>
      <c r="AU116" s="50" t="s">
        <v>734</v>
      </c>
      <c r="AV116" s="470" t="s">
        <v>895</v>
      </c>
      <c r="AW116" s="275"/>
      <c r="AX116" s="43"/>
      <c r="AY116" s="43"/>
    </row>
    <row r="117" spans="1:51" ht="79.5" customHeight="1" thickBot="1" x14ac:dyDescent="0.45">
      <c r="A117" s="815"/>
      <c r="B117" s="672"/>
      <c r="C117" s="672"/>
      <c r="D117" s="547"/>
      <c r="E117" s="157"/>
      <c r="F117" s="547"/>
      <c r="G117" s="620"/>
      <c r="H117" s="620"/>
      <c r="I117" s="800"/>
      <c r="J117" s="866"/>
      <c r="K117" s="886"/>
      <c r="L117" s="860"/>
      <c r="M117" s="860"/>
      <c r="N117" s="860"/>
      <c r="O117" s="607"/>
      <c r="P117" s="607"/>
      <c r="Q117" s="558"/>
      <c r="R117" s="539"/>
      <c r="S117" s="630"/>
      <c r="T117" s="798"/>
      <c r="U117" s="803"/>
      <c r="V117" s="825"/>
      <c r="W117" s="604"/>
      <c r="X117" s="554"/>
      <c r="Y117" s="565"/>
      <c r="Z117" s="549"/>
      <c r="AA117" s="552"/>
      <c r="AB117" s="58" t="s">
        <v>371</v>
      </c>
      <c r="AC117" s="59" t="s">
        <v>188</v>
      </c>
      <c r="AD117" s="59" t="s">
        <v>885</v>
      </c>
      <c r="AE117" s="313">
        <v>0.4</v>
      </c>
      <c r="AF117" s="166" t="s">
        <v>853</v>
      </c>
      <c r="AG117" s="76" t="s">
        <v>886</v>
      </c>
      <c r="AH117" s="167">
        <v>360</v>
      </c>
      <c r="AI117" s="160">
        <v>13785</v>
      </c>
      <c r="AJ117" s="43"/>
      <c r="AK117" s="527"/>
      <c r="AL117" s="527"/>
      <c r="AM117" s="679"/>
      <c r="AN117" s="678"/>
      <c r="AO117" s="527"/>
      <c r="AP117" s="527"/>
      <c r="AQ117" s="527"/>
      <c r="AR117" s="168" t="s">
        <v>748</v>
      </c>
      <c r="AS117" s="124" t="s">
        <v>893</v>
      </c>
      <c r="AT117" s="75" t="s">
        <v>891</v>
      </c>
      <c r="AU117" s="75" t="s">
        <v>734</v>
      </c>
      <c r="AV117" s="471" t="s">
        <v>895</v>
      </c>
      <c r="AW117" s="275"/>
      <c r="AX117" s="43"/>
      <c r="AY117" s="43"/>
    </row>
    <row r="118" spans="1:51" ht="81" customHeight="1" x14ac:dyDescent="0.4">
      <c r="A118" s="815"/>
      <c r="B118" s="672"/>
      <c r="C118" s="672"/>
      <c r="D118" s="547"/>
      <c r="E118" s="157"/>
      <c r="F118" s="547"/>
      <c r="G118" s="620"/>
      <c r="H118" s="620"/>
      <c r="I118" s="800"/>
      <c r="J118" s="866"/>
      <c r="K118" s="884" t="s">
        <v>372</v>
      </c>
      <c r="L118" s="858" t="s">
        <v>133</v>
      </c>
      <c r="M118" s="858">
        <v>0</v>
      </c>
      <c r="N118" s="858" t="s">
        <v>373</v>
      </c>
      <c r="O118" s="606"/>
      <c r="P118" s="606" t="s">
        <v>136</v>
      </c>
      <c r="Q118" s="606" t="s">
        <v>191</v>
      </c>
      <c r="R118" s="608">
        <v>0.8</v>
      </c>
      <c r="S118" s="949">
        <v>0.8</v>
      </c>
      <c r="T118" s="793">
        <v>1</v>
      </c>
      <c r="U118" s="803"/>
      <c r="V118" s="825"/>
      <c r="W118" s="604"/>
      <c r="X118" s="554"/>
      <c r="Y118" s="563" t="s">
        <v>374</v>
      </c>
      <c r="Z118" s="528">
        <v>2021130010036</v>
      </c>
      <c r="AA118" s="577" t="s">
        <v>375</v>
      </c>
      <c r="AB118" s="152" t="s">
        <v>376</v>
      </c>
      <c r="AC118" s="153" t="s">
        <v>288</v>
      </c>
      <c r="AD118" s="130" t="s">
        <v>719</v>
      </c>
      <c r="AE118" s="322">
        <v>0.1</v>
      </c>
      <c r="AF118" s="130" t="s">
        <v>719</v>
      </c>
      <c r="AG118" s="130" t="s">
        <v>719</v>
      </c>
      <c r="AH118" s="130" t="s">
        <v>719</v>
      </c>
      <c r="AI118" s="130" t="s">
        <v>719</v>
      </c>
      <c r="AJ118" s="43"/>
      <c r="AK118" s="543" t="s">
        <v>146</v>
      </c>
      <c r="AL118" s="543" t="s">
        <v>855</v>
      </c>
      <c r="AM118" s="811">
        <v>150000000</v>
      </c>
      <c r="AN118" s="678"/>
      <c r="AO118" s="811" t="s">
        <v>743</v>
      </c>
      <c r="AP118" s="543" t="s">
        <v>876</v>
      </c>
      <c r="AQ118" s="543" t="s">
        <v>879</v>
      </c>
      <c r="AR118" s="171" t="s">
        <v>738</v>
      </c>
      <c r="AS118" s="171" t="s">
        <v>738</v>
      </c>
      <c r="AT118" s="171" t="s">
        <v>738</v>
      </c>
      <c r="AU118" s="171" t="s">
        <v>738</v>
      </c>
      <c r="AV118" s="172"/>
      <c r="AW118" s="275"/>
      <c r="AX118" s="43"/>
      <c r="AY118" s="43"/>
    </row>
    <row r="119" spans="1:51" ht="106.5" customHeight="1" x14ac:dyDescent="0.4">
      <c r="A119" s="815"/>
      <c r="B119" s="672"/>
      <c r="C119" s="672"/>
      <c r="D119" s="547"/>
      <c r="E119" s="157"/>
      <c r="F119" s="547"/>
      <c r="G119" s="620"/>
      <c r="H119" s="620"/>
      <c r="I119" s="800"/>
      <c r="J119" s="866"/>
      <c r="K119" s="885"/>
      <c r="L119" s="859"/>
      <c r="M119" s="859"/>
      <c r="N119" s="859"/>
      <c r="O119" s="582"/>
      <c r="P119" s="582"/>
      <c r="Q119" s="582"/>
      <c r="R119" s="609"/>
      <c r="S119" s="950"/>
      <c r="T119" s="794"/>
      <c r="U119" s="803"/>
      <c r="V119" s="825"/>
      <c r="W119" s="604"/>
      <c r="X119" s="554"/>
      <c r="Y119" s="564"/>
      <c r="Z119" s="529"/>
      <c r="AA119" s="547"/>
      <c r="AB119" s="158" t="s">
        <v>377</v>
      </c>
      <c r="AC119" s="48" t="s">
        <v>290</v>
      </c>
      <c r="AD119" s="48">
        <v>1</v>
      </c>
      <c r="AE119" s="312">
        <v>0.4</v>
      </c>
      <c r="AF119" s="174" t="s">
        <v>853</v>
      </c>
      <c r="AG119" s="174" t="s">
        <v>886</v>
      </c>
      <c r="AH119" s="160">
        <v>360</v>
      </c>
      <c r="AI119" s="50" t="s">
        <v>887</v>
      </c>
      <c r="AJ119" s="43"/>
      <c r="AK119" s="526"/>
      <c r="AL119" s="526"/>
      <c r="AM119" s="812"/>
      <c r="AN119" s="678"/>
      <c r="AO119" s="812"/>
      <c r="AP119" s="526"/>
      <c r="AQ119" s="526"/>
      <c r="AR119" s="161" t="s">
        <v>748</v>
      </c>
      <c r="AS119" s="120" t="s">
        <v>893</v>
      </c>
      <c r="AT119" s="50" t="s">
        <v>891</v>
      </c>
      <c r="AU119" s="50" t="s">
        <v>734</v>
      </c>
      <c r="AV119" s="53"/>
      <c r="AW119" s="275"/>
      <c r="AX119" s="43"/>
      <c r="AY119" s="43"/>
    </row>
    <row r="120" spans="1:51" ht="66.75" customHeight="1" x14ac:dyDescent="0.4">
      <c r="A120" s="815"/>
      <c r="B120" s="672"/>
      <c r="C120" s="672"/>
      <c r="D120" s="547"/>
      <c r="E120" s="157"/>
      <c r="F120" s="547"/>
      <c r="G120" s="620"/>
      <c r="H120" s="620"/>
      <c r="I120" s="800"/>
      <c r="J120" s="866"/>
      <c r="K120" s="885"/>
      <c r="L120" s="859"/>
      <c r="M120" s="859"/>
      <c r="N120" s="859"/>
      <c r="O120" s="582"/>
      <c r="P120" s="582"/>
      <c r="Q120" s="582"/>
      <c r="R120" s="609"/>
      <c r="S120" s="950"/>
      <c r="T120" s="794"/>
      <c r="U120" s="803"/>
      <c r="V120" s="825"/>
      <c r="W120" s="604"/>
      <c r="X120" s="554"/>
      <c r="Y120" s="564"/>
      <c r="Z120" s="529"/>
      <c r="AA120" s="547"/>
      <c r="AB120" s="158" t="s">
        <v>378</v>
      </c>
      <c r="AC120" s="48" t="s">
        <v>269</v>
      </c>
      <c r="AD120" s="48">
        <v>1</v>
      </c>
      <c r="AE120" s="312">
        <v>0.2</v>
      </c>
      <c r="AF120" s="173" t="s">
        <v>881</v>
      </c>
      <c r="AG120" s="174" t="s">
        <v>886</v>
      </c>
      <c r="AH120" s="160">
        <v>279</v>
      </c>
      <c r="AI120" s="50" t="s">
        <v>887</v>
      </c>
      <c r="AJ120" s="43"/>
      <c r="AK120" s="526"/>
      <c r="AL120" s="526"/>
      <c r="AM120" s="812"/>
      <c r="AN120" s="678"/>
      <c r="AO120" s="812"/>
      <c r="AP120" s="526"/>
      <c r="AQ120" s="526"/>
      <c r="AR120" s="161" t="s">
        <v>748</v>
      </c>
      <c r="AS120" s="120" t="s">
        <v>893</v>
      </c>
      <c r="AT120" s="50" t="s">
        <v>891</v>
      </c>
      <c r="AU120" s="50" t="s">
        <v>734</v>
      </c>
      <c r="AV120" s="53"/>
      <c r="AW120" s="275"/>
      <c r="AX120" s="43"/>
      <c r="AY120" s="43"/>
    </row>
    <row r="121" spans="1:51" ht="61.5" customHeight="1" x14ac:dyDescent="0.4">
      <c r="A121" s="815"/>
      <c r="B121" s="672"/>
      <c r="C121" s="672"/>
      <c r="D121" s="547"/>
      <c r="E121" s="157"/>
      <c r="F121" s="547"/>
      <c r="G121" s="620"/>
      <c r="H121" s="620"/>
      <c r="I121" s="800"/>
      <c r="J121" s="866"/>
      <c r="K121" s="885"/>
      <c r="L121" s="859"/>
      <c r="M121" s="859"/>
      <c r="N121" s="859"/>
      <c r="O121" s="582"/>
      <c r="P121" s="582"/>
      <c r="Q121" s="582"/>
      <c r="R121" s="609"/>
      <c r="S121" s="950"/>
      <c r="T121" s="794"/>
      <c r="U121" s="803"/>
      <c r="V121" s="825"/>
      <c r="W121" s="604"/>
      <c r="X121" s="554"/>
      <c r="Y121" s="564"/>
      <c r="Z121" s="529"/>
      <c r="AA121" s="547"/>
      <c r="AB121" s="158" t="s">
        <v>379</v>
      </c>
      <c r="AC121" s="48" t="s">
        <v>267</v>
      </c>
      <c r="AD121" s="130" t="s">
        <v>719</v>
      </c>
      <c r="AE121" s="312">
        <v>0.1</v>
      </c>
      <c r="AF121" s="130" t="s">
        <v>719</v>
      </c>
      <c r="AG121" s="130" t="s">
        <v>719</v>
      </c>
      <c r="AH121" s="130" t="s">
        <v>719</v>
      </c>
      <c r="AI121" s="130" t="s">
        <v>719</v>
      </c>
      <c r="AJ121" s="43"/>
      <c r="AK121" s="526"/>
      <c r="AL121" s="526"/>
      <c r="AM121" s="812"/>
      <c r="AN121" s="678"/>
      <c r="AO121" s="812"/>
      <c r="AP121" s="526"/>
      <c r="AQ121" s="526"/>
      <c r="AR121" s="161" t="s">
        <v>738</v>
      </c>
      <c r="AS121" s="161" t="s">
        <v>738</v>
      </c>
      <c r="AT121" s="161" t="s">
        <v>738</v>
      </c>
      <c r="AU121" s="161" t="s">
        <v>738</v>
      </c>
      <c r="AV121" s="53"/>
      <c r="AW121" s="275"/>
      <c r="AX121" s="43"/>
      <c r="AY121" s="43"/>
    </row>
    <row r="122" spans="1:51" ht="60" customHeight="1" thickBot="1" x14ac:dyDescent="0.45">
      <c r="A122" s="815"/>
      <c r="B122" s="672"/>
      <c r="C122" s="672"/>
      <c r="D122" s="547"/>
      <c r="E122" s="157"/>
      <c r="F122" s="547"/>
      <c r="G122" s="620"/>
      <c r="H122" s="620"/>
      <c r="I122" s="800"/>
      <c r="J122" s="866"/>
      <c r="K122" s="885"/>
      <c r="L122" s="859"/>
      <c r="M122" s="859"/>
      <c r="N122" s="859"/>
      <c r="O122" s="582"/>
      <c r="P122" s="582"/>
      <c r="Q122" s="582"/>
      <c r="R122" s="609"/>
      <c r="S122" s="950"/>
      <c r="T122" s="794"/>
      <c r="U122" s="803"/>
      <c r="V122" s="825"/>
      <c r="W122" s="604"/>
      <c r="X122" s="554"/>
      <c r="Y122" s="564"/>
      <c r="Z122" s="529"/>
      <c r="AA122" s="547"/>
      <c r="AB122" s="158" t="s">
        <v>380</v>
      </c>
      <c r="AC122" s="48" t="s">
        <v>381</v>
      </c>
      <c r="AD122" s="48">
        <v>1</v>
      </c>
      <c r="AE122" s="312">
        <v>0.2</v>
      </c>
      <c r="AF122" s="173" t="s">
        <v>853</v>
      </c>
      <c r="AG122" s="174" t="s">
        <v>886</v>
      </c>
      <c r="AH122" s="160">
        <v>360</v>
      </c>
      <c r="AI122" s="167">
        <v>1</v>
      </c>
      <c r="AJ122" s="43"/>
      <c r="AK122" s="526"/>
      <c r="AL122" s="526"/>
      <c r="AM122" s="812"/>
      <c r="AN122" s="678"/>
      <c r="AO122" s="812"/>
      <c r="AP122" s="526"/>
      <c r="AQ122" s="526"/>
      <c r="AR122" s="161" t="s">
        <v>748</v>
      </c>
      <c r="AS122" s="120" t="s">
        <v>893</v>
      </c>
      <c r="AT122" s="50" t="s">
        <v>891</v>
      </c>
      <c r="AU122" s="50" t="s">
        <v>734</v>
      </c>
      <c r="AV122" s="53"/>
      <c r="AW122" s="275"/>
      <c r="AX122" s="43"/>
      <c r="AY122" s="43"/>
    </row>
    <row r="123" spans="1:51" ht="52.5" customHeight="1" x14ac:dyDescent="0.4">
      <c r="A123" s="815"/>
      <c r="B123" s="672"/>
      <c r="C123" s="672"/>
      <c r="D123" s="547"/>
      <c r="E123" s="157"/>
      <c r="F123" s="547"/>
      <c r="G123" s="620"/>
      <c r="H123" s="620"/>
      <c r="I123" s="800"/>
      <c r="J123" s="866"/>
      <c r="K123" s="885"/>
      <c r="L123" s="859"/>
      <c r="M123" s="859"/>
      <c r="N123" s="859"/>
      <c r="O123" s="582"/>
      <c r="P123" s="582"/>
      <c r="Q123" s="582"/>
      <c r="R123" s="609"/>
      <c r="S123" s="950"/>
      <c r="T123" s="794"/>
      <c r="U123" s="803"/>
      <c r="V123" s="825"/>
      <c r="W123" s="604"/>
      <c r="X123" s="554"/>
      <c r="Y123" s="564"/>
      <c r="Z123" s="529"/>
      <c r="AA123" s="547"/>
      <c r="AB123" s="158" t="s">
        <v>382</v>
      </c>
      <c r="AC123" s="48" t="s">
        <v>269</v>
      </c>
      <c r="AD123" s="130" t="s">
        <v>719</v>
      </c>
      <c r="AE123" s="323">
        <v>0.2</v>
      </c>
      <c r="AF123" s="130" t="s">
        <v>719</v>
      </c>
      <c r="AG123" s="130" t="s">
        <v>719</v>
      </c>
      <c r="AH123" s="130" t="s">
        <v>719</v>
      </c>
      <c r="AI123" s="130" t="s">
        <v>719</v>
      </c>
      <c r="AJ123" s="43"/>
      <c r="AK123" s="526"/>
      <c r="AL123" s="526"/>
      <c r="AM123" s="812"/>
      <c r="AN123" s="678"/>
      <c r="AO123" s="812"/>
      <c r="AP123" s="526"/>
      <c r="AQ123" s="526"/>
      <c r="AR123" s="161" t="s">
        <v>738</v>
      </c>
      <c r="AS123" s="161" t="s">
        <v>738</v>
      </c>
      <c r="AT123" s="161" t="s">
        <v>738</v>
      </c>
      <c r="AU123" s="161" t="s">
        <v>738</v>
      </c>
      <c r="AV123" s="161"/>
      <c r="AW123" s="275"/>
      <c r="AX123" s="43"/>
      <c r="AY123" s="43"/>
    </row>
    <row r="124" spans="1:51" ht="66.75" customHeight="1" thickBot="1" x14ac:dyDescent="0.45">
      <c r="A124" s="815"/>
      <c r="B124" s="672"/>
      <c r="C124" s="672"/>
      <c r="D124" s="548"/>
      <c r="E124" s="157"/>
      <c r="F124" s="548"/>
      <c r="G124" s="621"/>
      <c r="H124" s="621"/>
      <c r="I124" s="801"/>
      <c r="J124" s="867"/>
      <c r="K124" s="886"/>
      <c r="L124" s="860"/>
      <c r="M124" s="860"/>
      <c r="N124" s="860"/>
      <c r="O124" s="607"/>
      <c r="P124" s="607"/>
      <c r="Q124" s="607"/>
      <c r="R124" s="610"/>
      <c r="S124" s="951"/>
      <c r="T124" s="795"/>
      <c r="U124" s="803"/>
      <c r="V124" s="825"/>
      <c r="W124" s="605"/>
      <c r="X124" s="555"/>
      <c r="Y124" s="565"/>
      <c r="Z124" s="549"/>
      <c r="AA124" s="576"/>
      <c r="AB124" s="175" t="s">
        <v>383</v>
      </c>
      <c r="AC124" s="59" t="s">
        <v>384</v>
      </c>
      <c r="AD124" s="59">
        <v>1</v>
      </c>
      <c r="AE124" s="313">
        <v>0.2</v>
      </c>
      <c r="AF124" s="176" t="s">
        <v>853</v>
      </c>
      <c r="AG124" s="177" t="s">
        <v>886</v>
      </c>
      <c r="AH124" s="167">
        <v>360</v>
      </c>
      <c r="AI124" s="167">
        <v>1</v>
      </c>
      <c r="AJ124" s="43"/>
      <c r="AK124" s="527"/>
      <c r="AL124" s="527"/>
      <c r="AM124" s="813"/>
      <c r="AN124" s="728"/>
      <c r="AO124" s="813"/>
      <c r="AP124" s="527"/>
      <c r="AQ124" s="527"/>
      <c r="AR124" s="168" t="s">
        <v>748</v>
      </c>
      <c r="AS124" s="120" t="s">
        <v>893</v>
      </c>
      <c r="AT124" s="75" t="s">
        <v>891</v>
      </c>
      <c r="AU124" s="50" t="s">
        <v>734</v>
      </c>
      <c r="AV124" s="62"/>
      <c r="AW124" s="275"/>
      <c r="AX124" s="43"/>
      <c r="AY124" s="43"/>
    </row>
    <row r="125" spans="1:51" ht="73.5" customHeight="1" x14ac:dyDescent="0.4">
      <c r="A125" s="815"/>
      <c r="B125" s="672"/>
      <c r="C125" s="672"/>
      <c r="D125" s="546" t="s">
        <v>385</v>
      </c>
      <c r="E125" s="546" t="s">
        <v>386</v>
      </c>
      <c r="F125" s="546" t="s">
        <v>387</v>
      </c>
      <c r="G125" s="619"/>
      <c r="H125" s="619"/>
      <c r="I125" s="771"/>
      <c r="J125" s="865" t="s">
        <v>388</v>
      </c>
      <c r="K125" s="875" t="s">
        <v>389</v>
      </c>
      <c r="L125" s="852" t="s">
        <v>390</v>
      </c>
      <c r="M125" s="852" t="s">
        <v>391</v>
      </c>
      <c r="N125" s="852" t="s">
        <v>392</v>
      </c>
      <c r="O125" s="557"/>
      <c r="P125" s="557" t="s">
        <v>136</v>
      </c>
      <c r="Q125" s="557" t="s">
        <v>393</v>
      </c>
      <c r="R125" s="537">
        <v>15</v>
      </c>
      <c r="S125" s="774">
        <v>15</v>
      </c>
      <c r="T125" s="796">
        <v>24</v>
      </c>
      <c r="U125" s="803"/>
      <c r="V125" s="825"/>
      <c r="W125" s="808" t="s">
        <v>394</v>
      </c>
      <c r="X125" s="805" t="s">
        <v>395</v>
      </c>
      <c r="Y125" s="550" t="s">
        <v>396</v>
      </c>
      <c r="Z125" s="528">
        <v>2020130010186</v>
      </c>
      <c r="AA125" s="577" t="s">
        <v>397</v>
      </c>
      <c r="AB125" s="39" t="s">
        <v>398</v>
      </c>
      <c r="AC125" s="180" t="s">
        <v>399</v>
      </c>
      <c r="AD125" s="98">
        <v>100</v>
      </c>
      <c r="AE125" s="324">
        <v>25</v>
      </c>
      <c r="AF125" s="181">
        <v>45369</v>
      </c>
      <c r="AG125" s="197">
        <v>45471</v>
      </c>
      <c r="AH125" s="337">
        <v>120</v>
      </c>
      <c r="AI125" s="113">
        <v>100</v>
      </c>
      <c r="AJ125" s="43"/>
      <c r="AK125" s="587" t="s">
        <v>400</v>
      </c>
      <c r="AL125" s="587"/>
      <c r="AM125" s="584" t="s">
        <v>806</v>
      </c>
      <c r="AN125" s="729">
        <v>1206963835</v>
      </c>
      <c r="AO125" s="584" t="s">
        <v>743</v>
      </c>
      <c r="AP125" s="584" t="s">
        <v>807</v>
      </c>
      <c r="AQ125" s="584" t="s">
        <v>808</v>
      </c>
      <c r="AR125" s="182" t="s">
        <v>738</v>
      </c>
      <c r="AS125" s="182" t="s">
        <v>809</v>
      </c>
      <c r="AT125" s="346" t="s">
        <v>719</v>
      </c>
      <c r="AU125" s="346" t="s">
        <v>719</v>
      </c>
      <c r="AV125" s="183" t="s">
        <v>719</v>
      </c>
      <c r="AW125" s="285"/>
      <c r="AX125" s="43"/>
      <c r="AY125" s="43"/>
    </row>
    <row r="126" spans="1:51" ht="47.25" customHeight="1" x14ac:dyDescent="0.4">
      <c r="A126" s="815"/>
      <c r="B126" s="672"/>
      <c r="C126" s="672"/>
      <c r="D126" s="547"/>
      <c r="E126" s="547"/>
      <c r="F126" s="547"/>
      <c r="G126" s="620"/>
      <c r="H126" s="620"/>
      <c r="I126" s="772"/>
      <c r="J126" s="866"/>
      <c r="K126" s="876"/>
      <c r="L126" s="853"/>
      <c r="M126" s="853"/>
      <c r="N126" s="853"/>
      <c r="O126" s="551"/>
      <c r="P126" s="551"/>
      <c r="Q126" s="551"/>
      <c r="R126" s="538"/>
      <c r="S126" s="645"/>
      <c r="T126" s="797"/>
      <c r="U126" s="803"/>
      <c r="V126" s="825"/>
      <c r="W126" s="809"/>
      <c r="X126" s="806"/>
      <c r="Y126" s="551"/>
      <c r="Z126" s="529"/>
      <c r="AA126" s="547"/>
      <c r="AB126" s="47" t="s">
        <v>401</v>
      </c>
      <c r="AC126" s="184" t="s">
        <v>402</v>
      </c>
      <c r="AD126" s="336">
        <v>6</v>
      </c>
      <c r="AE126" s="389">
        <v>25</v>
      </c>
      <c r="AF126" s="199">
        <v>45376</v>
      </c>
      <c r="AG126" s="185">
        <v>45471</v>
      </c>
      <c r="AH126" s="336">
        <v>120</v>
      </c>
      <c r="AI126" s="204">
        <v>6</v>
      </c>
      <c r="AJ126" s="43"/>
      <c r="AK126" s="588"/>
      <c r="AL126" s="588"/>
      <c r="AM126" s="680"/>
      <c r="AN126" s="730"/>
      <c r="AO126" s="680"/>
      <c r="AP126" s="585"/>
      <c r="AQ126" s="585"/>
      <c r="AR126" s="30" t="s">
        <v>748</v>
      </c>
      <c r="AS126" s="30" t="s">
        <v>810</v>
      </c>
      <c r="AT126" s="345" t="s">
        <v>811</v>
      </c>
      <c r="AU126" s="345" t="s">
        <v>740</v>
      </c>
      <c r="AV126" s="202">
        <v>45383</v>
      </c>
      <c r="AW126" s="286"/>
      <c r="AX126" s="43"/>
      <c r="AY126" s="43"/>
    </row>
    <row r="127" spans="1:51" ht="43.5" customHeight="1" x14ac:dyDescent="0.4">
      <c r="A127" s="815"/>
      <c r="B127" s="672"/>
      <c r="C127" s="672"/>
      <c r="D127" s="547"/>
      <c r="E127" s="547"/>
      <c r="F127" s="547"/>
      <c r="G127" s="620"/>
      <c r="H127" s="620"/>
      <c r="I127" s="772"/>
      <c r="J127" s="866"/>
      <c r="K127" s="877"/>
      <c r="L127" s="854"/>
      <c r="M127" s="854"/>
      <c r="N127" s="854"/>
      <c r="O127" s="558"/>
      <c r="P127" s="558"/>
      <c r="Q127" s="558"/>
      <c r="R127" s="539"/>
      <c r="S127" s="630"/>
      <c r="T127" s="798"/>
      <c r="U127" s="803"/>
      <c r="V127" s="825"/>
      <c r="W127" s="809"/>
      <c r="X127" s="806"/>
      <c r="Y127" s="551"/>
      <c r="Z127" s="529"/>
      <c r="AA127" s="547"/>
      <c r="AB127" s="47" t="s">
        <v>403</v>
      </c>
      <c r="AC127" s="187" t="s">
        <v>404</v>
      </c>
      <c r="AD127" s="89" t="s">
        <v>303</v>
      </c>
      <c r="AE127" s="89" t="s">
        <v>303</v>
      </c>
      <c r="AF127" s="89" t="s">
        <v>303</v>
      </c>
      <c r="AG127" s="89" t="s">
        <v>303</v>
      </c>
      <c r="AH127" s="114"/>
      <c r="AI127" s="70"/>
      <c r="AJ127" s="43"/>
      <c r="AK127" s="588"/>
      <c r="AL127" s="588"/>
      <c r="AM127" s="673" t="s">
        <v>812</v>
      </c>
      <c r="AN127" s="730"/>
      <c r="AO127" s="673" t="s">
        <v>797</v>
      </c>
      <c r="AP127" s="585"/>
      <c r="AQ127" s="585"/>
      <c r="AR127" s="30" t="s">
        <v>738</v>
      </c>
      <c r="AS127" s="30" t="s">
        <v>719</v>
      </c>
      <c r="AT127" s="345" t="s">
        <v>719</v>
      </c>
      <c r="AU127" s="345" t="s">
        <v>719</v>
      </c>
      <c r="AV127" s="186" t="s">
        <v>719</v>
      </c>
      <c r="AW127" s="287"/>
      <c r="AX127" s="43"/>
      <c r="AY127" s="43"/>
    </row>
    <row r="128" spans="1:51" ht="70.5" customHeight="1" x14ac:dyDescent="0.4">
      <c r="A128" s="815"/>
      <c r="B128" s="672"/>
      <c r="C128" s="672"/>
      <c r="D128" s="547"/>
      <c r="E128" s="547"/>
      <c r="F128" s="547"/>
      <c r="G128" s="620"/>
      <c r="H128" s="620"/>
      <c r="I128" s="772"/>
      <c r="J128" s="866"/>
      <c r="K128" s="875" t="s">
        <v>405</v>
      </c>
      <c r="L128" s="852" t="s">
        <v>271</v>
      </c>
      <c r="M128" s="852" t="s">
        <v>406</v>
      </c>
      <c r="N128" s="852" t="s">
        <v>407</v>
      </c>
      <c r="O128" s="557"/>
      <c r="P128" s="557" t="s">
        <v>136</v>
      </c>
      <c r="Q128" s="557" t="s">
        <v>408</v>
      </c>
      <c r="R128" s="557">
        <f>60-47</f>
        <v>13</v>
      </c>
      <c r="S128" s="774">
        <v>13</v>
      </c>
      <c r="T128" s="909">
        <v>30</v>
      </c>
      <c r="U128" s="803"/>
      <c r="V128" s="825"/>
      <c r="W128" s="809"/>
      <c r="X128" s="806"/>
      <c r="Y128" s="551"/>
      <c r="Z128" s="529"/>
      <c r="AA128" s="547"/>
      <c r="AB128" s="47" t="s">
        <v>409</v>
      </c>
      <c r="AC128" s="187" t="s">
        <v>410</v>
      </c>
      <c r="AD128" s="337">
        <v>3</v>
      </c>
      <c r="AE128" s="390">
        <v>25</v>
      </c>
      <c r="AF128" s="391">
        <v>45369</v>
      </c>
      <c r="AG128" s="185">
        <v>45471</v>
      </c>
      <c r="AH128" s="337">
        <v>120</v>
      </c>
      <c r="AI128" s="392">
        <v>3</v>
      </c>
      <c r="AJ128" s="43"/>
      <c r="AK128" s="588"/>
      <c r="AL128" s="588"/>
      <c r="AM128" s="585"/>
      <c r="AN128" s="730"/>
      <c r="AO128" s="585"/>
      <c r="AP128" s="585"/>
      <c r="AQ128" s="585"/>
      <c r="AR128" s="30" t="s">
        <v>748</v>
      </c>
      <c r="AS128" s="30" t="s">
        <v>813</v>
      </c>
      <c r="AT128" s="345" t="s">
        <v>814</v>
      </c>
      <c r="AU128" s="345" t="s">
        <v>740</v>
      </c>
      <c r="AV128" s="202">
        <v>45383</v>
      </c>
      <c r="AW128" s="288"/>
      <c r="AX128" s="43"/>
      <c r="AY128" s="43"/>
    </row>
    <row r="129" spans="1:51" ht="158.25" customHeight="1" thickBot="1" x14ac:dyDescent="0.45">
      <c r="A129" s="815"/>
      <c r="B129" s="672"/>
      <c r="C129" s="672"/>
      <c r="D129" s="547"/>
      <c r="E129" s="547"/>
      <c r="F129" s="547"/>
      <c r="G129" s="620"/>
      <c r="H129" s="620"/>
      <c r="I129" s="772"/>
      <c r="J129" s="866"/>
      <c r="K129" s="877"/>
      <c r="L129" s="854"/>
      <c r="M129" s="854"/>
      <c r="N129" s="854"/>
      <c r="O129" s="558"/>
      <c r="P129" s="558"/>
      <c r="Q129" s="558"/>
      <c r="R129" s="558"/>
      <c r="S129" s="630"/>
      <c r="T129" s="911"/>
      <c r="U129" s="803"/>
      <c r="V129" s="825"/>
      <c r="W129" s="809"/>
      <c r="X129" s="806"/>
      <c r="Y129" s="552"/>
      <c r="Z129" s="549"/>
      <c r="AA129" s="548"/>
      <c r="AB129" s="58" t="s">
        <v>411</v>
      </c>
      <c r="AC129" s="188" t="s">
        <v>410</v>
      </c>
      <c r="AD129" s="37">
        <v>5</v>
      </c>
      <c r="AE129" s="398">
        <v>25</v>
      </c>
      <c r="AF129" s="199">
        <v>45376</v>
      </c>
      <c r="AG129" s="399">
        <v>45471</v>
      </c>
      <c r="AH129" s="336">
        <v>120</v>
      </c>
      <c r="AI129" s="204">
        <v>5</v>
      </c>
      <c r="AJ129" s="43"/>
      <c r="AK129" s="589"/>
      <c r="AL129" s="589"/>
      <c r="AM129" s="586"/>
      <c r="AN129" s="731"/>
      <c r="AO129" s="586"/>
      <c r="AP129" s="586"/>
      <c r="AQ129" s="586"/>
      <c r="AR129" s="31" t="s">
        <v>738</v>
      </c>
      <c r="AS129" s="31" t="s">
        <v>815</v>
      </c>
      <c r="AT129" s="60" t="s">
        <v>719</v>
      </c>
      <c r="AU129" s="60" t="s">
        <v>719</v>
      </c>
      <c r="AV129" s="60" t="s">
        <v>719</v>
      </c>
      <c r="AW129" s="289"/>
      <c r="AX129" s="43"/>
      <c r="AY129" s="43"/>
    </row>
    <row r="130" spans="1:51" ht="207" customHeight="1" x14ac:dyDescent="0.4">
      <c r="A130" s="815"/>
      <c r="B130" s="672"/>
      <c r="C130" s="672"/>
      <c r="D130" s="547"/>
      <c r="E130" s="547"/>
      <c r="F130" s="547"/>
      <c r="G130" s="620"/>
      <c r="H130" s="620"/>
      <c r="I130" s="772"/>
      <c r="J130" s="866"/>
      <c r="K130" s="875" t="s">
        <v>412</v>
      </c>
      <c r="L130" s="852" t="s">
        <v>271</v>
      </c>
      <c r="M130" s="852" t="s">
        <v>413</v>
      </c>
      <c r="N130" s="852" t="s">
        <v>414</v>
      </c>
      <c r="O130" s="557"/>
      <c r="P130" s="557" t="s">
        <v>136</v>
      </c>
      <c r="Q130" s="557" t="s">
        <v>415</v>
      </c>
      <c r="R130" s="559">
        <v>18</v>
      </c>
      <c r="S130" s="952">
        <v>10</v>
      </c>
      <c r="T130" s="906">
        <v>16</v>
      </c>
      <c r="U130" s="803"/>
      <c r="V130" s="825"/>
      <c r="W130" s="809"/>
      <c r="X130" s="806"/>
      <c r="Y130" s="581" t="s">
        <v>416</v>
      </c>
      <c r="Z130" s="567">
        <v>2020130010257</v>
      </c>
      <c r="AA130" s="190" t="s">
        <v>417</v>
      </c>
      <c r="AB130" s="191" t="s">
        <v>418</v>
      </c>
      <c r="AC130" s="395" t="s">
        <v>419</v>
      </c>
      <c r="AD130" s="400">
        <v>2</v>
      </c>
      <c r="AE130" s="384">
        <v>40</v>
      </c>
      <c r="AF130" s="181">
        <v>45369</v>
      </c>
      <c r="AG130" s="181">
        <v>45471</v>
      </c>
      <c r="AH130" s="401">
        <v>120</v>
      </c>
      <c r="AI130" s="402">
        <v>2</v>
      </c>
      <c r="AJ130" s="205"/>
      <c r="AK130" s="587" t="s">
        <v>400</v>
      </c>
      <c r="AL130" s="587"/>
      <c r="AM130" s="584" t="s">
        <v>734</v>
      </c>
      <c r="AN130" s="698">
        <f>'[1]2023 INV. PROYEC'!$H$17</f>
        <v>100000000</v>
      </c>
      <c r="AO130" s="584" t="s">
        <v>743</v>
      </c>
      <c r="AP130" s="584" t="s">
        <v>816</v>
      </c>
      <c r="AQ130" s="584" t="s">
        <v>817</v>
      </c>
      <c r="AR130" s="827" t="s">
        <v>748</v>
      </c>
      <c r="AS130" s="753" t="s">
        <v>818</v>
      </c>
      <c r="AT130" s="743" t="s">
        <v>819</v>
      </c>
      <c r="AU130" s="581" t="s">
        <v>734</v>
      </c>
      <c r="AV130" s="746">
        <v>45323</v>
      </c>
      <c r="AW130" s="290"/>
      <c r="AX130" s="43"/>
      <c r="AY130" s="43"/>
    </row>
    <row r="131" spans="1:51" ht="86.25" customHeight="1" x14ac:dyDescent="0.4">
      <c r="A131" s="815"/>
      <c r="B131" s="672"/>
      <c r="C131" s="672"/>
      <c r="D131" s="547"/>
      <c r="E131" s="547"/>
      <c r="F131" s="547"/>
      <c r="G131" s="620"/>
      <c r="H131" s="620"/>
      <c r="I131" s="772"/>
      <c r="J131" s="866"/>
      <c r="K131" s="876"/>
      <c r="L131" s="853"/>
      <c r="M131" s="853"/>
      <c r="N131" s="853"/>
      <c r="O131" s="551"/>
      <c r="P131" s="551"/>
      <c r="Q131" s="551"/>
      <c r="R131" s="602"/>
      <c r="S131" s="953"/>
      <c r="T131" s="907"/>
      <c r="U131" s="803"/>
      <c r="V131" s="825"/>
      <c r="W131" s="809"/>
      <c r="X131" s="806"/>
      <c r="Y131" s="582"/>
      <c r="Z131" s="568"/>
      <c r="AA131" s="669" t="s">
        <v>420</v>
      </c>
      <c r="AB131" s="164" t="s">
        <v>421</v>
      </c>
      <c r="AC131" s="396" t="s">
        <v>422</v>
      </c>
      <c r="AD131" s="403">
        <v>2</v>
      </c>
      <c r="AE131" s="381">
        <v>15</v>
      </c>
      <c r="AF131" s="185">
        <v>45376</v>
      </c>
      <c r="AG131" s="185">
        <v>45471</v>
      </c>
      <c r="AH131" s="393">
        <v>120</v>
      </c>
      <c r="AI131" s="404">
        <v>2</v>
      </c>
      <c r="AJ131" s="205"/>
      <c r="AK131" s="588"/>
      <c r="AL131" s="588"/>
      <c r="AM131" s="585"/>
      <c r="AN131" s="699"/>
      <c r="AO131" s="585"/>
      <c r="AP131" s="585"/>
      <c r="AQ131" s="585"/>
      <c r="AR131" s="828"/>
      <c r="AS131" s="754"/>
      <c r="AT131" s="744"/>
      <c r="AU131" s="582"/>
      <c r="AV131" s="843"/>
      <c r="AW131" s="291"/>
      <c r="AX131" s="43"/>
      <c r="AY131" s="43"/>
    </row>
    <row r="132" spans="1:51" ht="81" customHeight="1" x14ac:dyDescent="0.4">
      <c r="A132" s="815"/>
      <c r="B132" s="672"/>
      <c r="C132" s="672"/>
      <c r="D132" s="547"/>
      <c r="E132" s="547"/>
      <c r="F132" s="547"/>
      <c r="G132" s="620"/>
      <c r="H132" s="620"/>
      <c r="I132" s="772"/>
      <c r="J132" s="866"/>
      <c r="K132" s="877"/>
      <c r="L132" s="854"/>
      <c r="M132" s="854"/>
      <c r="N132" s="854"/>
      <c r="O132" s="558"/>
      <c r="P132" s="558"/>
      <c r="Q132" s="558"/>
      <c r="R132" s="560"/>
      <c r="S132" s="954"/>
      <c r="T132" s="908"/>
      <c r="U132" s="803"/>
      <c r="V132" s="825"/>
      <c r="W132" s="809"/>
      <c r="X132" s="806"/>
      <c r="Y132" s="582"/>
      <c r="Z132" s="568"/>
      <c r="AA132" s="566"/>
      <c r="AB132" s="193" t="s">
        <v>423</v>
      </c>
      <c r="AC132" s="396" t="s">
        <v>424</v>
      </c>
      <c r="AD132" s="403">
        <v>2</v>
      </c>
      <c r="AE132" s="381">
        <v>15</v>
      </c>
      <c r="AF132" s="185">
        <v>45369</v>
      </c>
      <c r="AG132" s="185">
        <v>45471</v>
      </c>
      <c r="AH132" s="393">
        <v>120</v>
      </c>
      <c r="AI132" s="404">
        <v>2</v>
      </c>
      <c r="AJ132" s="205"/>
      <c r="AK132" s="588"/>
      <c r="AL132" s="588"/>
      <c r="AM132" s="585"/>
      <c r="AN132" s="699"/>
      <c r="AO132" s="585"/>
      <c r="AP132" s="585"/>
      <c r="AQ132" s="585"/>
      <c r="AR132" s="828"/>
      <c r="AS132" s="754"/>
      <c r="AT132" s="744"/>
      <c r="AU132" s="582"/>
      <c r="AV132" s="843"/>
      <c r="AW132" s="291"/>
      <c r="AX132" s="43"/>
      <c r="AY132" s="43"/>
    </row>
    <row r="133" spans="1:51" ht="70.5" customHeight="1" x14ac:dyDescent="0.4">
      <c r="A133" s="815"/>
      <c r="B133" s="672"/>
      <c r="C133" s="672"/>
      <c r="D133" s="547"/>
      <c r="E133" s="547"/>
      <c r="F133" s="547"/>
      <c r="G133" s="620"/>
      <c r="H133" s="620"/>
      <c r="I133" s="772"/>
      <c r="J133" s="866"/>
      <c r="K133" s="875" t="s">
        <v>425</v>
      </c>
      <c r="L133" s="852" t="s">
        <v>271</v>
      </c>
      <c r="M133" s="852" t="s">
        <v>426</v>
      </c>
      <c r="N133" s="852" t="s">
        <v>427</v>
      </c>
      <c r="O133" s="557"/>
      <c r="P133" s="557" t="s">
        <v>136</v>
      </c>
      <c r="Q133" s="557" t="s">
        <v>415</v>
      </c>
      <c r="R133" s="559">
        <v>6</v>
      </c>
      <c r="S133" s="952">
        <v>3</v>
      </c>
      <c r="T133" s="906">
        <v>8</v>
      </c>
      <c r="U133" s="803"/>
      <c r="V133" s="825"/>
      <c r="W133" s="809"/>
      <c r="X133" s="806"/>
      <c r="Y133" s="582"/>
      <c r="Z133" s="568"/>
      <c r="AA133" s="566"/>
      <c r="AB133" s="193" t="s">
        <v>428</v>
      </c>
      <c r="AC133" s="396" t="s">
        <v>429</v>
      </c>
      <c r="AD133" s="403">
        <v>2</v>
      </c>
      <c r="AE133" s="394">
        <v>15</v>
      </c>
      <c r="AF133" s="185">
        <v>45376</v>
      </c>
      <c r="AG133" s="185">
        <v>45471</v>
      </c>
      <c r="AH133" s="393">
        <v>120</v>
      </c>
      <c r="AI133" s="404">
        <v>2</v>
      </c>
      <c r="AJ133" s="205"/>
      <c r="AK133" s="588"/>
      <c r="AL133" s="588"/>
      <c r="AM133" s="585"/>
      <c r="AN133" s="699"/>
      <c r="AO133" s="585"/>
      <c r="AP133" s="585"/>
      <c r="AQ133" s="585"/>
      <c r="AR133" s="828"/>
      <c r="AS133" s="754"/>
      <c r="AT133" s="744"/>
      <c r="AU133" s="582"/>
      <c r="AV133" s="843"/>
      <c r="AW133" s="291"/>
      <c r="AX133" s="43"/>
      <c r="AY133" s="43"/>
    </row>
    <row r="134" spans="1:51" ht="73.5" customHeight="1" thickBot="1" x14ac:dyDescent="0.45">
      <c r="A134" s="815"/>
      <c r="B134" s="672"/>
      <c r="C134" s="672"/>
      <c r="D134" s="547"/>
      <c r="E134" s="547"/>
      <c r="F134" s="547"/>
      <c r="G134" s="620"/>
      <c r="H134" s="620"/>
      <c r="I134" s="772"/>
      <c r="J134" s="867"/>
      <c r="K134" s="877"/>
      <c r="L134" s="854"/>
      <c r="M134" s="854"/>
      <c r="N134" s="854"/>
      <c r="O134" s="558"/>
      <c r="P134" s="558"/>
      <c r="Q134" s="558"/>
      <c r="R134" s="560"/>
      <c r="S134" s="954"/>
      <c r="T134" s="908"/>
      <c r="U134" s="803"/>
      <c r="V134" s="825"/>
      <c r="W134" s="809"/>
      <c r="X134" s="806"/>
      <c r="Y134" s="583"/>
      <c r="Z134" s="569"/>
      <c r="AA134" s="705"/>
      <c r="AB134" s="165" t="s">
        <v>430</v>
      </c>
      <c r="AC134" s="397" t="s">
        <v>402</v>
      </c>
      <c r="AD134" s="405">
        <v>2</v>
      </c>
      <c r="AE134" s="406">
        <v>15</v>
      </c>
      <c r="AF134" s="189">
        <v>45369</v>
      </c>
      <c r="AG134" s="189">
        <v>45471</v>
      </c>
      <c r="AH134" s="194">
        <v>120</v>
      </c>
      <c r="AI134" s="407">
        <v>2</v>
      </c>
      <c r="AJ134" s="205"/>
      <c r="AK134" s="589"/>
      <c r="AL134" s="589"/>
      <c r="AM134" s="586"/>
      <c r="AN134" s="700"/>
      <c r="AO134" s="586"/>
      <c r="AP134" s="586"/>
      <c r="AQ134" s="586"/>
      <c r="AR134" s="829"/>
      <c r="AS134" s="755"/>
      <c r="AT134" s="745"/>
      <c r="AU134" s="583"/>
      <c r="AV134" s="844"/>
      <c r="AW134" s="292"/>
      <c r="AX134" s="43"/>
      <c r="AY134" s="43"/>
    </row>
    <row r="135" spans="1:51" ht="134.25" customHeight="1" x14ac:dyDescent="0.4">
      <c r="A135" s="815"/>
      <c r="B135" s="672"/>
      <c r="C135" s="672"/>
      <c r="D135" s="547"/>
      <c r="E135" s="547"/>
      <c r="F135" s="547"/>
      <c r="G135" s="620"/>
      <c r="H135" s="620"/>
      <c r="I135" s="772"/>
      <c r="J135" s="868" t="s">
        <v>431</v>
      </c>
      <c r="K135" s="861" t="s">
        <v>432</v>
      </c>
      <c r="L135" s="861" t="s">
        <v>390</v>
      </c>
      <c r="M135" s="861" t="s">
        <v>433</v>
      </c>
      <c r="N135" s="861" t="s">
        <v>434</v>
      </c>
      <c r="O135" s="38"/>
      <c r="P135" s="38" t="s">
        <v>136</v>
      </c>
      <c r="Q135" s="38" t="s">
        <v>435</v>
      </c>
      <c r="R135" s="89">
        <v>1000</v>
      </c>
      <c r="S135" s="493">
        <v>250</v>
      </c>
      <c r="T135" s="912">
        <v>974</v>
      </c>
      <c r="U135" s="803"/>
      <c r="V135" s="825"/>
      <c r="W135" s="809"/>
      <c r="X135" s="806"/>
      <c r="Y135" s="550" t="s">
        <v>436</v>
      </c>
      <c r="Z135" s="570">
        <v>2021130010227</v>
      </c>
      <c r="AA135" s="577" t="s">
        <v>437</v>
      </c>
      <c r="AB135" s="195" t="s">
        <v>438</v>
      </c>
      <c r="AC135" s="408" t="s">
        <v>439</v>
      </c>
      <c r="AD135" s="410">
        <v>20</v>
      </c>
      <c r="AE135" s="196">
        <v>20</v>
      </c>
      <c r="AF135" s="181">
        <v>45337</v>
      </c>
      <c r="AG135" s="181">
        <v>45473</v>
      </c>
      <c r="AH135" s="243">
        <v>136</v>
      </c>
      <c r="AI135" s="411">
        <v>20</v>
      </c>
      <c r="AJ135" s="424"/>
      <c r="AK135" s="674" t="s">
        <v>400</v>
      </c>
      <c r="AL135" s="543"/>
      <c r="AM135" s="543" t="s">
        <v>723</v>
      </c>
      <c r="AN135" s="677">
        <f>'[1]2023 INV. PROYEC'!$H$19</f>
        <v>3369208658</v>
      </c>
      <c r="AO135" s="543" t="s">
        <v>797</v>
      </c>
      <c r="AP135" s="543" t="s">
        <v>436</v>
      </c>
      <c r="AQ135" s="543" t="s">
        <v>820</v>
      </c>
      <c r="AR135" s="428" t="s">
        <v>736</v>
      </c>
      <c r="AS135" s="428" t="s">
        <v>719</v>
      </c>
      <c r="AT135" s="379" t="s">
        <v>719</v>
      </c>
      <c r="AU135" s="379" t="s">
        <v>719</v>
      </c>
      <c r="AV135" s="429" t="s">
        <v>719</v>
      </c>
      <c r="AW135" s="425"/>
      <c r="AX135" s="43"/>
      <c r="AY135" s="43"/>
    </row>
    <row r="136" spans="1:51" ht="51" customHeight="1" x14ac:dyDescent="0.4">
      <c r="A136" s="815"/>
      <c r="B136" s="672"/>
      <c r="C136" s="672"/>
      <c r="D136" s="547"/>
      <c r="E136" s="547"/>
      <c r="F136" s="547"/>
      <c r="G136" s="620"/>
      <c r="H136" s="620"/>
      <c r="I136" s="772"/>
      <c r="J136" s="869"/>
      <c r="K136" s="852" t="s">
        <v>440</v>
      </c>
      <c r="L136" s="852" t="s">
        <v>390</v>
      </c>
      <c r="M136" s="852">
        <v>0</v>
      </c>
      <c r="N136" s="852" t="s">
        <v>441</v>
      </c>
      <c r="O136" s="557"/>
      <c r="P136" s="557" t="s">
        <v>136</v>
      </c>
      <c r="Q136" s="557" t="s">
        <v>442</v>
      </c>
      <c r="R136" s="557">
        <v>15</v>
      </c>
      <c r="S136" s="774">
        <v>15</v>
      </c>
      <c r="T136" s="909">
        <v>17</v>
      </c>
      <c r="U136" s="803"/>
      <c r="V136" s="825"/>
      <c r="W136" s="809"/>
      <c r="X136" s="806"/>
      <c r="Y136" s="551"/>
      <c r="Z136" s="571"/>
      <c r="AA136" s="547"/>
      <c r="AB136" s="158" t="s">
        <v>443</v>
      </c>
      <c r="AC136" s="409" t="s">
        <v>444</v>
      </c>
      <c r="AD136" s="412">
        <v>100</v>
      </c>
      <c r="AE136" s="198">
        <v>20</v>
      </c>
      <c r="AF136" s="185">
        <v>45337</v>
      </c>
      <c r="AG136" s="185">
        <v>45473</v>
      </c>
      <c r="AH136" s="114">
        <v>136</v>
      </c>
      <c r="AI136" s="413">
        <v>100</v>
      </c>
      <c r="AJ136" s="424"/>
      <c r="AK136" s="675"/>
      <c r="AL136" s="526"/>
      <c r="AM136" s="526"/>
      <c r="AN136" s="678"/>
      <c r="AO136" s="526"/>
      <c r="AP136" s="526"/>
      <c r="AQ136" s="526"/>
      <c r="AR136" s="382" t="s">
        <v>731</v>
      </c>
      <c r="AS136" s="105" t="s">
        <v>438</v>
      </c>
      <c r="AT136" s="200" t="s">
        <v>821</v>
      </c>
      <c r="AU136" s="105" t="s">
        <v>740</v>
      </c>
      <c r="AV136" s="430">
        <v>45383</v>
      </c>
      <c r="AW136" s="425"/>
      <c r="AX136" s="43"/>
      <c r="AY136" s="43"/>
    </row>
    <row r="137" spans="1:51" ht="61.5" customHeight="1" x14ac:dyDescent="0.4">
      <c r="A137" s="815"/>
      <c r="B137" s="672"/>
      <c r="C137" s="672"/>
      <c r="D137" s="547"/>
      <c r="E137" s="547"/>
      <c r="F137" s="547"/>
      <c r="G137" s="620"/>
      <c r="H137" s="620"/>
      <c r="I137" s="772"/>
      <c r="J137" s="869"/>
      <c r="K137" s="854"/>
      <c r="L137" s="854"/>
      <c r="M137" s="854"/>
      <c r="N137" s="854"/>
      <c r="O137" s="558"/>
      <c r="P137" s="558"/>
      <c r="Q137" s="558"/>
      <c r="R137" s="558"/>
      <c r="S137" s="630"/>
      <c r="T137" s="911"/>
      <c r="U137" s="803"/>
      <c r="V137" s="825"/>
      <c r="W137" s="809"/>
      <c r="X137" s="806"/>
      <c r="Y137" s="551"/>
      <c r="Z137" s="571"/>
      <c r="AA137" s="547"/>
      <c r="AB137" s="158" t="s">
        <v>445</v>
      </c>
      <c r="AC137" s="409" t="s">
        <v>444</v>
      </c>
      <c r="AD137" s="412">
        <v>100</v>
      </c>
      <c r="AE137" s="198">
        <v>20</v>
      </c>
      <c r="AF137" s="185">
        <v>45337</v>
      </c>
      <c r="AG137" s="185">
        <v>45473</v>
      </c>
      <c r="AH137" s="114">
        <v>136</v>
      </c>
      <c r="AI137" s="413">
        <v>100</v>
      </c>
      <c r="AJ137" s="424"/>
      <c r="AK137" s="675"/>
      <c r="AL137" s="526"/>
      <c r="AM137" s="526"/>
      <c r="AN137" s="678"/>
      <c r="AO137" s="526"/>
      <c r="AP137" s="526"/>
      <c r="AQ137" s="526"/>
      <c r="AR137" s="382" t="s">
        <v>731</v>
      </c>
      <c r="AS137" s="105" t="s">
        <v>822</v>
      </c>
      <c r="AT137" s="105" t="s">
        <v>821</v>
      </c>
      <c r="AU137" s="105" t="s">
        <v>740</v>
      </c>
      <c r="AV137" s="430">
        <v>45383</v>
      </c>
      <c r="AW137" s="426"/>
      <c r="AX137" s="43"/>
      <c r="AY137" s="43"/>
    </row>
    <row r="138" spans="1:51" ht="68.25" customHeight="1" x14ac:dyDescent="0.4">
      <c r="A138" s="815"/>
      <c r="B138" s="672"/>
      <c r="C138" s="672"/>
      <c r="D138" s="547"/>
      <c r="E138" s="547"/>
      <c r="F138" s="547"/>
      <c r="G138" s="620"/>
      <c r="H138" s="620"/>
      <c r="I138" s="772"/>
      <c r="J138" s="869"/>
      <c r="K138" s="852" t="s">
        <v>446</v>
      </c>
      <c r="L138" s="852" t="s">
        <v>390</v>
      </c>
      <c r="M138" s="852" t="s">
        <v>208</v>
      </c>
      <c r="N138" s="852" t="s">
        <v>447</v>
      </c>
      <c r="O138" s="557"/>
      <c r="P138" s="557" t="s">
        <v>136</v>
      </c>
      <c r="Q138" s="557" t="s">
        <v>435</v>
      </c>
      <c r="R138" s="561" t="s">
        <v>448</v>
      </c>
      <c r="S138" s="955">
        <v>280</v>
      </c>
      <c r="T138" s="909">
        <v>1061</v>
      </c>
      <c r="U138" s="803"/>
      <c r="V138" s="825"/>
      <c r="W138" s="809"/>
      <c r="X138" s="806"/>
      <c r="Y138" s="551"/>
      <c r="Z138" s="571"/>
      <c r="AA138" s="547"/>
      <c r="AB138" s="158" t="s">
        <v>449</v>
      </c>
      <c r="AC138" s="409" t="s">
        <v>450</v>
      </c>
      <c r="AD138" s="412">
        <v>7</v>
      </c>
      <c r="AE138" s="72">
        <v>20</v>
      </c>
      <c r="AF138" s="185">
        <v>45337</v>
      </c>
      <c r="AG138" s="185">
        <v>45473</v>
      </c>
      <c r="AH138" s="114">
        <v>136</v>
      </c>
      <c r="AI138" s="413">
        <v>7</v>
      </c>
      <c r="AJ138" s="424"/>
      <c r="AK138" s="675"/>
      <c r="AL138" s="526"/>
      <c r="AM138" s="526"/>
      <c r="AN138" s="678"/>
      <c r="AO138" s="526"/>
      <c r="AP138" s="526"/>
      <c r="AQ138" s="526"/>
      <c r="AR138" s="382" t="s">
        <v>731</v>
      </c>
      <c r="AS138" s="105" t="s">
        <v>823</v>
      </c>
      <c r="AT138" s="105" t="s">
        <v>824</v>
      </c>
      <c r="AU138" s="201" t="s">
        <v>740</v>
      </c>
      <c r="AV138" s="430">
        <v>45383</v>
      </c>
      <c r="AW138" s="426"/>
      <c r="AX138" s="43"/>
      <c r="AY138" s="43"/>
    </row>
    <row r="139" spans="1:51" ht="74.25" customHeight="1" thickBot="1" x14ac:dyDescent="0.45">
      <c r="A139" s="815"/>
      <c r="B139" s="672"/>
      <c r="C139" s="672"/>
      <c r="D139" s="547"/>
      <c r="E139" s="547"/>
      <c r="F139" s="547"/>
      <c r="G139" s="620"/>
      <c r="H139" s="620"/>
      <c r="I139" s="772"/>
      <c r="J139" s="869"/>
      <c r="K139" s="854"/>
      <c r="L139" s="854"/>
      <c r="M139" s="854"/>
      <c r="N139" s="854"/>
      <c r="O139" s="558"/>
      <c r="P139" s="558"/>
      <c r="Q139" s="558"/>
      <c r="R139" s="562"/>
      <c r="S139" s="956"/>
      <c r="T139" s="911"/>
      <c r="U139" s="803"/>
      <c r="V139" s="825"/>
      <c r="W139" s="809"/>
      <c r="X139" s="806"/>
      <c r="Y139" s="552"/>
      <c r="Z139" s="572"/>
      <c r="AA139" s="576"/>
      <c r="AB139" s="203" t="s">
        <v>451</v>
      </c>
      <c r="AC139" s="380" t="s">
        <v>444</v>
      </c>
      <c r="AD139" s="414">
        <v>7</v>
      </c>
      <c r="AE139" s="73">
        <v>20</v>
      </c>
      <c r="AF139" s="189">
        <v>45337</v>
      </c>
      <c r="AG139" s="189">
        <v>45473</v>
      </c>
      <c r="AH139" s="247">
        <v>136</v>
      </c>
      <c r="AI139" s="415">
        <v>7</v>
      </c>
      <c r="AJ139" s="424"/>
      <c r="AK139" s="676"/>
      <c r="AL139" s="527"/>
      <c r="AM139" s="527"/>
      <c r="AN139" s="679"/>
      <c r="AO139" s="527"/>
      <c r="AP139" s="527"/>
      <c r="AQ139" s="527"/>
      <c r="AR139" s="383" t="s">
        <v>736</v>
      </c>
      <c r="AS139" s="111" t="s">
        <v>719</v>
      </c>
      <c r="AT139" s="111" t="s">
        <v>719</v>
      </c>
      <c r="AU139" s="111" t="s">
        <v>719</v>
      </c>
      <c r="AV139" s="431" t="s">
        <v>719</v>
      </c>
      <c r="AW139" s="427"/>
      <c r="AX139" s="43"/>
      <c r="AY139" s="43"/>
    </row>
    <row r="140" spans="1:51" ht="57.75" customHeight="1" x14ac:dyDescent="0.4">
      <c r="A140" s="815"/>
      <c r="B140" s="672"/>
      <c r="C140" s="672"/>
      <c r="D140" s="547"/>
      <c r="E140" s="547"/>
      <c r="F140" s="547"/>
      <c r="G140" s="620"/>
      <c r="H140" s="620"/>
      <c r="I140" s="772"/>
      <c r="J140" s="869"/>
      <c r="K140" s="852" t="s">
        <v>452</v>
      </c>
      <c r="L140" s="852" t="s">
        <v>390</v>
      </c>
      <c r="M140" s="852" t="s">
        <v>453</v>
      </c>
      <c r="N140" s="852" t="s">
        <v>454</v>
      </c>
      <c r="O140" s="557"/>
      <c r="P140" s="557" t="s">
        <v>136</v>
      </c>
      <c r="Q140" s="557" t="s">
        <v>455</v>
      </c>
      <c r="R140" s="557">
        <f>105-60</f>
        <v>45</v>
      </c>
      <c r="S140" s="952">
        <v>10</v>
      </c>
      <c r="T140" s="906">
        <v>65</v>
      </c>
      <c r="U140" s="803"/>
      <c r="V140" s="825"/>
      <c r="W140" s="809"/>
      <c r="X140" s="806"/>
      <c r="Y140" s="779" t="s">
        <v>456</v>
      </c>
      <c r="Z140" s="573">
        <v>2020130010185</v>
      </c>
      <c r="AA140" s="577" t="s">
        <v>457</v>
      </c>
      <c r="AB140" s="39" t="s">
        <v>458</v>
      </c>
      <c r="AC140" s="416" t="s">
        <v>459</v>
      </c>
      <c r="AD140" s="410">
        <v>7</v>
      </c>
      <c r="AE140" s="98">
        <v>25</v>
      </c>
      <c r="AF140" s="181">
        <v>45337</v>
      </c>
      <c r="AG140" s="181">
        <v>45473</v>
      </c>
      <c r="AH140" s="243">
        <v>136</v>
      </c>
      <c r="AI140" s="411">
        <v>7</v>
      </c>
      <c r="AJ140" s="424"/>
      <c r="AK140" s="674" t="s">
        <v>400</v>
      </c>
      <c r="AL140" s="543"/>
      <c r="AM140" s="584" t="s">
        <v>723</v>
      </c>
      <c r="AN140" s="698">
        <f>'[1]2023 INV. PROYEC'!$H$20</f>
        <v>710000000</v>
      </c>
      <c r="AO140" s="584" t="s">
        <v>797</v>
      </c>
      <c r="AP140" s="584" t="s">
        <v>456</v>
      </c>
      <c r="AQ140" s="584" t="s">
        <v>825</v>
      </c>
      <c r="AR140" s="747" t="s">
        <v>748</v>
      </c>
      <c r="AS140" s="750" t="s">
        <v>826</v>
      </c>
      <c r="AT140" s="701" t="s">
        <v>827</v>
      </c>
      <c r="AU140" s="704" t="s">
        <v>740</v>
      </c>
      <c r="AV140" s="738">
        <v>45383</v>
      </c>
      <c r="AW140" s="293"/>
      <c r="AX140" s="43"/>
      <c r="AY140" s="43"/>
    </row>
    <row r="141" spans="1:51" ht="43.5" customHeight="1" x14ac:dyDescent="0.4">
      <c r="A141" s="815"/>
      <c r="B141" s="672"/>
      <c r="C141" s="672"/>
      <c r="D141" s="547"/>
      <c r="E141" s="547"/>
      <c r="F141" s="547"/>
      <c r="G141" s="620"/>
      <c r="H141" s="620"/>
      <c r="I141" s="772"/>
      <c r="J141" s="869"/>
      <c r="K141" s="853"/>
      <c r="L141" s="853"/>
      <c r="M141" s="853"/>
      <c r="N141" s="853"/>
      <c r="O141" s="551"/>
      <c r="P141" s="551"/>
      <c r="Q141" s="551"/>
      <c r="R141" s="551"/>
      <c r="S141" s="953"/>
      <c r="T141" s="907"/>
      <c r="U141" s="803"/>
      <c r="V141" s="825"/>
      <c r="W141" s="809"/>
      <c r="X141" s="806"/>
      <c r="Y141" s="670"/>
      <c r="Z141" s="574"/>
      <c r="AA141" s="547"/>
      <c r="AB141" s="47" t="s">
        <v>460</v>
      </c>
      <c r="AC141" s="417" t="s">
        <v>461</v>
      </c>
      <c r="AD141" s="403">
        <v>7</v>
      </c>
      <c r="AE141" s="105">
        <v>25</v>
      </c>
      <c r="AF141" s="185">
        <v>45337</v>
      </c>
      <c r="AG141" s="185">
        <v>45473</v>
      </c>
      <c r="AH141" s="114">
        <v>136</v>
      </c>
      <c r="AI141" s="419">
        <v>7</v>
      </c>
      <c r="AJ141" s="424"/>
      <c r="AK141" s="675"/>
      <c r="AL141" s="526"/>
      <c r="AM141" s="585"/>
      <c r="AN141" s="699"/>
      <c r="AO141" s="585"/>
      <c r="AP141" s="585"/>
      <c r="AQ141" s="585"/>
      <c r="AR141" s="748"/>
      <c r="AS141" s="751"/>
      <c r="AT141" s="702"/>
      <c r="AU141" s="566"/>
      <c r="AV141" s="739"/>
      <c r="AW141" s="294"/>
      <c r="AX141" s="43"/>
      <c r="AY141" s="43"/>
    </row>
    <row r="142" spans="1:51" ht="75.75" customHeight="1" x14ac:dyDescent="0.4">
      <c r="A142" s="815"/>
      <c r="B142" s="672"/>
      <c r="C142" s="672"/>
      <c r="D142" s="547"/>
      <c r="E142" s="547"/>
      <c r="F142" s="547"/>
      <c r="G142" s="620"/>
      <c r="H142" s="620"/>
      <c r="I142" s="772"/>
      <c r="J142" s="869"/>
      <c r="K142" s="853"/>
      <c r="L142" s="853"/>
      <c r="M142" s="853"/>
      <c r="N142" s="853"/>
      <c r="O142" s="551"/>
      <c r="P142" s="551"/>
      <c r="Q142" s="551"/>
      <c r="R142" s="551"/>
      <c r="S142" s="953"/>
      <c r="T142" s="907"/>
      <c r="U142" s="803"/>
      <c r="V142" s="825"/>
      <c r="W142" s="809"/>
      <c r="X142" s="806"/>
      <c r="Y142" s="670"/>
      <c r="Z142" s="574"/>
      <c r="AA142" s="547"/>
      <c r="AB142" s="123" t="s">
        <v>462</v>
      </c>
      <c r="AC142" s="418" t="s">
        <v>463</v>
      </c>
      <c r="AD142" s="412">
        <v>7</v>
      </c>
      <c r="AE142" s="105">
        <v>25</v>
      </c>
      <c r="AF142" s="185">
        <v>45337</v>
      </c>
      <c r="AG142" s="185">
        <v>45473</v>
      </c>
      <c r="AH142" s="114">
        <v>136</v>
      </c>
      <c r="AI142" s="413">
        <v>7</v>
      </c>
      <c r="AJ142" s="424"/>
      <c r="AK142" s="675"/>
      <c r="AL142" s="526"/>
      <c r="AM142" s="585"/>
      <c r="AN142" s="699"/>
      <c r="AO142" s="585"/>
      <c r="AP142" s="585"/>
      <c r="AQ142" s="585"/>
      <c r="AR142" s="748"/>
      <c r="AS142" s="751"/>
      <c r="AT142" s="702"/>
      <c r="AU142" s="566"/>
      <c r="AV142" s="739"/>
      <c r="AW142" s="294"/>
      <c r="AX142" s="43"/>
      <c r="AY142" s="43"/>
    </row>
    <row r="143" spans="1:51" ht="60" customHeight="1" thickBot="1" x14ac:dyDescent="0.45">
      <c r="A143" s="815"/>
      <c r="B143" s="672"/>
      <c r="C143" s="672"/>
      <c r="D143" s="547"/>
      <c r="E143" s="547"/>
      <c r="F143" s="547"/>
      <c r="G143" s="620"/>
      <c r="H143" s="620"/>
      <c r="I143" s="772"/>
      <c r="J143" s="870"/>
      <c r="K143" s="854"/>
      <c r="L143" s="854"/>
      <c r="M143" s="854"/>
      <c r="N143" s="854"/>
      <c r="O143" s="558"/>
      <c r="P143" s="558"/>
      <c r="Q143" s="558"/>
      <c r="R143" s="558"/>
      <c r="S143" s="954"/>
      <c r="T143" s="908"/>
      <c r="U143" s="803"/>
      <c r="V143" s="825"/>
      <c r="W143" s="809"/>
      <c r="X143" s="806"/>
      <c r="Y143" s="780"/>
      <c r="Z143" s="575"/>
      <c r="AA143" s="576"/>
      <c r="AB143" s="58" t="s">
        <v>464</v>
      </c>
      <c r="AC143" s="215" t="s">
        <v>465</v>
      </c>
      <c r="AD143" s="405">
        <v>7</v>
      </c>
      <c r="AE143" s="111">
        <v>25</v>
      </c>
      <c r="AF143" s="189">
        <v>45337</v>
      </c>
      <c r="AG143" s="189">
        <v>45473</v>
      </c>
      <c r="AH143" s="247">
        <v>136</v>
      </c>
      <c r="AI143" s="420">
        <v>7</v>
      </c>
      <c r="AJ143" s="424"/>
      <c r="AK143" s="676"/>
      <c r="AL143" s="527"/>
      <c r="AM143" s="586"/>
      <c r="AN143" s="700"/>
      <c r="AO143" s="586"/>
      <c r="AP143" s="586"/>
      <c r="AQ143" s="586"/>
      <c r="AR143" s="749"/>
      <c r="AS143" s="752"/>
      <c r="AT143" s="703"/>
      <c r="AU143" s="705"/>
      <c r="AV143" s="740"/>
      <c r="AW143" s="295"/>
      <c r="AX143" s="205"/>
      <c r="AY143" s="43"/>
    </row>
    <row r="144" spans="1:51" ht="40.5" customHeight="1" x14ac:dyDescent="0.4">
      <c r="A144" s="815"/>
      <c r="B144" s="672"/>
      <c r="C144" s="672"/>
      <c r="D144" s="547"/>
      <c r="E144" s="547"/>
      <c r="F144" s="547"/>
      <c r="G144" s="620"/>
      <c r="H144" s="620"/>
      <c r="I144" s="772"/>
      <c r="J144" s="865" t="s">
        <v>466</v>
      </c>
      <c r="K144" s="875" t="s">
        <v>467</v>
      </c>
      <c r="L144" s="852" t="s">
        <v>271</v>
      </c>
      <c r="M144" s="852" t="s">
        <v>468</v>
      </c>
      <c r="N144" s="858" t="s">
        <v>469</v>
      </c>
      <c r="O144" s="606"/>
      <c r="P144" s="606" t="s">
        <v>136</v>
      </c>
      <c r="Q144" s="606" t="s">
        <v>470</v>
      </c>
      <c r="R144" s="606">
        <v>100</v>
      </c>
      <c r="S144" s="952">
        <v>35</v>
      </c>
      <c r="T144" s="906">
        <v>104</v>
      </c>
      <c r="U144" s="803"/>
      <c r="V144" s="825"/>
      <c r="W144" s="809"/>
      <c r="X144" s="806"/>
      <c r="Y144" s="550" t="s">
        <v>471</v>
      </c>
      <c r="Z144" s="528">
        <v>2021130010224</v>
      </c>
      <c r="AA144" s="786" t="s">
        <v>472</v>
      </c>
      <c r="AB144" s="208" t="s">
        <v>473</v>
      </c>
      <c r="AC144" s="416" t="s">
        <v>459</v>
      </c>
      <c r="AD144" s="410">
        <v>17</v>
      </c>
      <c r="AE144" s="196">
        <v>48</v>
      </c>
      <c r="AF144" s="181">
        <v>45337</v>
      </c>
      <c r="AG144" s="181">
        <v>45473</v>
      </c>
      <c r="AH144" s="113">
        <v>136</v>
      </c>
      <c r="AI144" s="411" t="s">
        <v>805</v>
      </c>
      <c r="AJ144" s="424"/>
      <c r="AK144" s="674" t="s">
        <v>400</v>
      </c>
      <c r="AL144" s="543"/>
      <c r="AM144" s="543" t="s">
        <v>828</v>
      </c>
      <c r="AN144" s="677">
        <v>1300000000</v>
      </c>
      <c r="AO144" s="543" t="s">
        <v>743</v>
      </c>
      <c r="AP144" s="543" t="s">
        <v>829</v>
      </c>
      <c r="AQ144" s="543" t="s">
        <v>830</v>
      </c>
      <c r="AR144" s="830" t="s">
        <v>731</v>
      </c>
      <c r="AS144" s="841" t="s">
        <v>831</v>
      </c>
      <c r="AT144" s="543" t="s">
        <v>819</v>
      </c>
      <c r="AU144" s="543" t="s">
        <v>734</v>
      </c>
      <c r="AV144" s="741">
        <v>45323</v>
      </c>
      <c r="AW144" s="433"/>
      <c r="AX144" s="43"/>
      <c r="AY144" s="43"/>
    </row>
    <row r="145" spans="1:51" ht="43.5" customHeight="1" x14ac:dyDescent="0.4">
      <c r="A145" s="815"/>
      <c r="B145" s="672"/>
      <c r="C145" s="672"/>
      <c r="D145" s="547"/>
      <c r="E145" s="547"/>
      <c r="F145" s="547"/>
      <c r="G145" s="620"/>
      <c r="H145" s="620"/>
      <c r="I145" s="772"/>
      <c r="J145" s="866"/>
      <c r="K145" s="876"/>
      <c r="L145" s="853"/>
      <c r="M145" s="853"/>
      <c r="N145" s="859"/>
      <c r="O145" s="582"/>
      <c r="P145" s="582"/>
      <c r="Q145" s="582"/>
      <c r="R145" s="582"/>
      <c r="S145" s="953"/>
      <c r="T145" s="907"/>
      <c r="U145" s="803"/>
      <c r="V145" s="825"/>
      <c r="W145" s="809"/>
      <c r="X145" s="806"/>
      <c r="Y145" s="551"/>
      <c r="Z145" s="529"/>
      <c r="AA145" s="601"/>
      <c r="AB145" s="209" t="s">
        <v>474</v>
      </c>
      <c r="AC145" s="212" t="s">
        <v>459</v>
      </c>
      <c r="AD145" s="412">
        <v>17</v>
      </c>
      <c r="AE145" s="198">
        <v>48</v>
      </c>
      <c r="AF145" s="185">
        <v>45337</v>
      </c>
      <c r="AG145" s="185">
        <v>45473</v>
      </c>
      <c r="AH145" s="70">
        <v>136</v>
      </c>
      <c r="AI145" s="413" t="s">
        <v>805</v>
      </c>
      <c r="AJ145" s="424"/>
      <c r="AK145" s="675"/>
      <c r="AL145" s="526"/>
      <c r="AM145" s="526"/>
      <c r="AN145" s="678"/>
      <c r="AO145" s="526"/>
      <c r="AP145" s="526"/>
      <c r="AQ145" s="526"/>
      <c r="AR145" s="831"/>
      <c r="AS145" s="842"/>
      <c r="AT145" s="691"/>
      <c r="AU145" s="691"/>
      <c r="AV145" s="742"/>
      <c r="AW145" s="434"/>
      <c r="AX145" s="43"/>
      <c r="AY145" s="43"/>
    </row>
    <row r="146" spans="1:51" ht="51" customHeight="1" x14ac:dyDescent="0.4">
      <c r="A146" s="815"/>
      <c r="B146" s="672"/>
      <c r="C146" s="672"/>
      <c r="D146" s="547"/>
      <c r="E146" s="547"/>
      <c r="F146" s="547"/>
      <c r="G146" s="620"/>
      <c r="H146" s="620"/>
      <c r="I146" s="772"/>
      <c r="J146" s="866"/>
      <c r="K146" s="877"/>
      <c r="L146" s="854"/>
      <c r="M146" s="854"/>
      <c r="N146" s="860"/>
      <c r="O146" s="607"/>
      <c r="P146" s="607"/>
      <c r="Q146" s="607"/>
      <c r="R146" s="607"/>
      <c r="S146" s="954"/>
      <c r="T146" s="908"/>
      <c r="U146" s="803"/>
      <c r="V146" s="825"/>
      <c r="W146" s="809"/>
      <c r="X146" s="806"/>
      <c r="Y146" s="551"/>
      <c r="Z146" s="529"/>
      <c r="AA146" s="601"/>
      <c r="AB146" s="209" t="s">
        <v>475</v>
      </c>
      <c r="AC146" s="417" t="s">
        <v>461</v>
      </c>
      <c r="AD146" s="412">
        <v>17</v>
      </c>
      <c r="AE146" s="198">
        <v>48</v>
      </c>
      <c r="AF146" s="185">
        <v>45337</v>
      </c>
      <c r="AG146" s="185">
        <v>45473</v>
      </c>
      <c r="AH146" s="70">
        <v>136</v>
      </c>
      <c r="AI146" s="413" t="s">
        <v>805</v>
      </c>
      <c r="AJ146" s="424"/>
      <c r="AK146" s="675"/>
      <c r="AL146" s="526"/>
      <c r="AM146" s="526"/>
      <c r="AN146" s="678"/>
      <c r="AO146" s="526"/>
      <c r="AP146" s="526"/>
      <c r="AQ146" s="526"/>
      <c r="AR146" s="382" t="s">
        <v>736</v>
      </c>
      <c r="AS146" s="105" t="s">
        <v>719</v>
      </c>
      <c r="AT146" s="50" t="s">
        <v>719</v>
      </c>
      <c r="AU146" s="50" t="s">
        <v>719</v>
      </c>
      <c r="AV146" s="436" t="s">
        <v>719</v>
      </c>
      <c r="AW146" s="427"/>
      <c r="AX146" s="43"/>
      <c r="AY146" s="43"/>
    </row>
    <row r="147" spans="1:51" ht="47.25" customHeight="1" x14ac:dyDescent="0.4">
      <c r="A147" s="815"/>
      <c r="B147" s="672"/>
      <c r="C147" s="672"/>
      <c r="D147" s="547"/>
      <c r="E147" s="547"/>
      <c r="F147" s="547"/>
      <c r="G147" s="620"/>
      <c r="H147" s="620"/>
      <c r="I147" s="772"/>
      <c r="J147" s="866"/>
      <c r="K147" s="875" t="s">
        <v>476</v>
      </c>
      <c r="L147" s="852" t="s">
        <v>390</v>
      </c>
      <c r="M147" s="852" t="s">
        <v>477</v>
      </c>
      <c r="N147" s="852" t="s">
        <v>478</v>
      </c>
      <c r="O147" s="606"/>
      <c r="P147" s="606" t="s">
        <v>136</v>
      </c>
      <c r="Q147" s="606" t="s">
        <v>479</v>
      </c>
      <c r="R147" s="557">
        <v>57</v>
      </c>
      <c r="S147" s="952">
        <v>15</v>
      </c>
      <c r="T147" s="906">
        <v>78</v>
      </c>
      <c r="U147" s="803"/>
      <c r="V147" s="825"/>
      <c r="W147" s="809"/>
      <c r="X147" s="806"/>
      <c r="Y147" s="551"/>
      <c r="Z147" s="529"/>
      <c r="AA147" s="601"/>
      <c r="AB147" s="210" t="s">
        <v>480</v>
      </c>
      <c r="AC147" s="417" t="s">
        <v>461</v>
      </c>
      <c r="AD147" s="412">
        <v>7</v>
      </c>
      <c r="AE147" s="198">
        <v>48</v>
      </c>
      <c r="AF147" s="185">
        <v>45337</v>
      </c>
      <c r="AG147" s="185">
        <v>45473</v>
      </c>
      <c r="AH147" s="70">
        <v>136</v>
      </c>
      <c r="AI147" s="413" t="s">
        <v>805</v>
      </c>
      <c r="AJ147" s="424"/>
      <c r="AK147" s="675"/>
      <c r="AL147" s="526"/>
      <c r="AM147" s="526"/>
      <c r="AN147" s="678"/>
      <c r="AO147" s="526"/>
      <c r="AP147" s="526"/>
      <c r="AQ147" s="526"/>
      <c r="AR147" s="382" t="s">
        <v>736</v>
      </c>
      <c r="AS147" s="105" t="s">
        <v>719</v>
      </c>
      <c r="AT147" s="50" t="s">
        <v>719</v>
      </c>
      <c r="AU147" s="50" t="s">
        <v>719</v>
      </c>
      <c r="AV147" s="437" t="s">
        <v>719</v>
      </c>
      <c r="AW147" s="837"/>
      <c r="AX147" s="43"/>
      <c r="AY147" s="43"/>
    </row>
    <row r="148" spans="1:51" ht="42" customHeight="1" x14ac:dyDescent="0.4">
      <c r="A148" s="815"/>
      <c r="B148" s="672"/>
      <c r="C148" s="672"/>
      <c r="D148" s="547"/>
      <c r="E148" s="547"/>
      <c r="F148" s="547"/>
      <c r="G148" s="620"/>
      <c r="H148" s="620"/>
      <c r="I148" s="772"/>
      <c r="J148" s="866"/>
      <c r="K148" s="877"/>
      <c r="L148" s="854"/>
      <c r="M148" s="854"/>
      <c r="N148" s="854"/>
      <c r="O148" s="607"/>
      <c r="P148" s="607"/>
      <c r="Q148" s="607"/>
      <c r="R148" s="558"/>
      <c r="S148" s="954"/>
      <c r="T148" s="908"/>
      <c r="U148" s="803"/>
      <c r="V148" s="825"/>
      <c r="W148" s="809"/>
      <c r="X148" s="806"/>
      <c r="Y148" s="551"/>
      <c r="Z148" s="529"/>
      <c r="AA148" s="601"/>
      <c r="AB148" s="123" t="s">
        <v>481</v>
      </c>
      <c r="AC148" s="417" t="s">
        <v>482</v>
      </c>
      <c r="AD148" s="412">
        <v>7</v>
      </c>
      <c r="AE148" s="198">
        <v>48</v>
      </c>
      <c r="AF148" s="185">
        <v>45337</v>
      </c>
      <c r="AG148" s="185">
        <v>45473</v>
      </c>
      <c r="AH148" s="70">
        <v>136</v>
      </c>
      <c r="AI148" s="413" t="s">
        <v>805</v>
      </c>
      <c r="AJ148" s="424"/>
      <c r="AK148" s="675"/>
      <c r="AL148" s="526"/>
      <c r="AM148" s="526"/>
      <c r="AN148" s="678"/>
      <c r="AO148" s="526"/>
      <c r="AP148" s="526"/>
      <c r="AQ148" s="526"/>
      <c r="AR148" s="382" t="s">
        <v>731</v>
      </c>
      <c r="AS148" s="164" t="s">
        <v>832</v>
      </c>
      <c r="AT148" s="50" t="s">
        <v>819</v>
      </c>
      <c r="AU148" s="50" t="s">
        <v>734</v>
      </c>
      <c r="AV148" s="430">
        <v>45323</v>
      </c>
      <c r="AW148" s="838"/>
      <c r="AX148" s="43"/>
      <c r="AY148" s="43"/>
    </row>
    <row r="149" spans="1:51" ht="36.75" customHeight="1" x14ac:dyDescent="0.4">
      <c r="A149" s="815"/>
      <c r="B149" s="672"/>
      <c r="C149" s="672"/>
      <c r="D149" s="547"/>
      <c r="E149" s="547"/>
      <c r="F149" s="547"/>
      <c r="G149" s="620"/>
      <c r="H149" s="620"/>
      <c r="I149" s="772"/>
      <c r="J149" s="866"/>
      <c r="K149" s="875" t="s">
        <v>483</v>
      </c>
      <c r="L149" s="852" t="s">
        <v>390</v>
      </c>
      <c r="M149" s="852" t="s">
        <v>484</v>
      </c>
      <c r="N149" s="852" t="s">
        <v>485</v>
      </c>
      <c r="O149" s="557"/>
      <c r="P149" s="557" t="s">
        <v>136</v>
      </c>
      <c r="Q149" s="557" t="s">
        <v>486</v>
      </c>
      <c r="R149" s="557">
        <v>4</v>
      </c>
      <c r="S149" s="952">
        <v>1</v>
      </c>
      <c r="T149" s="906">
        <v>4</v>
      </c>
      <c r="U149" s="803"/>
      <c r="V149" s="825"/>
      <c r="W149" s="809"/>
      <c r="X149" s="806"/>
      <c r="Y149" s="551"/>
      <c r="Z149" s="529"/>
      <c r="AA149" s="601"/>
      <c r="AB149" s="211" t="s">
        <v>487</v>
      </c>
      <c r="AC149" s="212" t="s">
        <v>488</v>
      </c>
      <c r="AD149" s="412">
        <v>1</v>
      </c>
      <c r="AE149" s="198">
        <v>100</v>
      </c>
      <c r="AF149" s="185">
        <v>45337</v>
      </c>
      <c r="AG149" s="185">
        <v>45473</v>
      </c>
      <c r="AH149" s="70">
        <v>136</v>
      </c>
      <c r="AI149" s="421" t="s">
        <v>805</v>
      </c>
      <c r="AJ149" s="424"/>
      <c r="AK149" s="675"/>
      <c r="AL149" s="526"/>
      <c r="AM149" s="526"/>
      <c r="AN149" s="678"/>
      <c r="AO149" s="526"/>
      <c r="AP149" s="526"/>
      <c r="AQ149" s="526"/>
      <c r="AR149" s="382" t="s">
        <v>736</v>
      </c>
      <c r="AS149" s="105" t="s">
        <v>719</v>
      </c>
      <c r="AT149" s="213" t="s">
        <v>719</v>
      </c>
      <c r="AU149" s="50" t="s">
        <v>719</v>
      </c>
      <c r="AV149" s="436" t="s">
        <v>719</v>
      </c>
      <c r="AW149" s="425"/>
      <c r="AX149" s="43"/>
      <c r="AY149" s="43"/>
    </row>
    <row r="150" spans="1:51" ht="49.5" customHeight="1" thickBot="1" x14ac:dyDescent="0.45">
      <c r="A150" s="815"/>
      <c r="B150" s="672"/>
      <c r="C150" s="672"/>
      <c r="D150" s="547"/>
      <c r="E150" s="547"/>
      <c r="F150" s="547"/>
      <c r="G150" s="620"/>
      <c r="H150" s="620"/>
      <c r="I150" s="772"/>
      <c r="J150" s="866"/>
      <c r="K150" s="877"/>
      <c r="L150" s="854"/>
      <c r="M150" s="854"/>
      <c r="N150" s="854"/>
      <c r="O150" s="558"/>
      <c r="P150" s="558"/>
      <c r="Q150" s="558"/>
      <c r="R150" s="558"/>
      <c r="S150" s="954"/>
      <c r="T150" s="908"/>
      <c r="U150" s="803"/>
      <c r="V150" s="825"/>
      <c r="W150" s="809"/>
      <c r="X150" s="806"/>
      <c r="Y150" s="552"/>
      <c r="Z150" s="549"/>
      <c r="AA150" s="787"/>
      <c r="AB150" s="214" t="s">
        <v>489</v>
      </c>
      <c r="AC150" s="215" t="s">
        <v>490</v>
      </c>
      <c r="AD150" s="414">
        <v>1</v>
      </c>
      <c r="AE150" s="216">
        <v>100</v>
      </c>
      <c r="AF150" s="189">
        <v>45337</v>
      </c>
      <c r="AG150" s="189">
        <v>45473</v>
      </c>
      <c r="AH150" s="74">
        <v>136</v>
      </c>
      <c r="AI150" s="422" t="s">
        <v>805</v>
      </c>
      <c r="AJ150" s="424"/>
      <c r="AK150" s="676"/>
      <c r="AL150" s="527"/>
      <c r="AM150" s="527"/>
      <c r="AN150" s="678"/>
      <c r="AO150" s="527"/>
      <c r="AP150" s="527"/>
      <c r="AQ150" s="527"/>
      <c r="AR150" s="383" t="s">
        <v>731</v>
      </c>
      <c r="AS150" s="165" t="s">
        <v>833</v>
      </c>
      <c r="AT150" s="217" t="s">
        <v>819</v>
      </c>
      <c r="AU150" s="75" t="s">
        <v>734</v>
      </c>
      <c r="AV150" s="431">
        <v>44986</v>
      </c>
      <c r="AW150" s="435"/>
      <c r="AX150" s="43"/>
      <c r="AY150" s="43"/>
    </row>
    <row r="151" spans="1:51" ht="56.25" customHeight="1" x14ac:dyDescent="0.4">
      <c r="A151" s="815"/>
      <c r="B151" s="672"/>
      <c r="C151" s="672"/>
      <c r="D151" s="547"/>
      <c r="E151" s="547"/>
      <c r="F151" s="547"/>
      <c r="G151" s="620"/>
      <c r="H151" s="620"/>
      <c r="I151" s="772"/>
      <c r="J151" s="866"/>
      <c r="K151" s="875" t="s">
        <v>491</v>
      </c>
      <c r="L151" s="852" t="s">
        <v>390</v>
      </c>
      <c r="M151" s="852" t="s">
        <v>492</v>
      </c>
      <c r="N151" s="852" t="s">
        <v>493</v>
      </c>
      <c r="O151" s="557"/>
      <c r="P151" s="557" t="s">
        <v>136</v>
      </c>
      <c r="Q151" s="557" t="s">
        <v>494</v>
      </c>
      <c r="R151" s="557">
        <v>105</v>
      </c>
      <c r="S151" s="957">
        <v>35</v>
      </c>
      <c r="T151" s="906">
        <v>99</v>
      </c>
      <c r="U151" s="803"/>
      <c r="V151" s="825"/>
      <c r="W151" s="809"/>
      <c r="X151" s="806"/>
      <c r="Y151" s="550" t="s">
        <v>495</v>
      </c>
      <c r="Z151" s="573">
        <v>2020130010240</v>
      </c>
      <c r="AA151" s="577" t="s">
        <v>496</v>
      </c>
      <c r="AB151" s="39" t="s">
        <v>497</v>
      </c>
      <c r="AC151" s="416" t="s">
        <v>461</v>
      </c>
      <c r="AD151" s="410">
        <v>17</v>
      </c>
      <c r="AE151" s="196">
        <v>40</v>
      </c>
      <c r="AF151" s="181">
        <v>45337</v>
      </c>
      <c r="AG151" s="181">
        <v>45473</v>
      </c>
      <c r="AH151" s="113">
        <v>136</v>
      </c>
      <c r="AI151" s="411">
        <v>17</v>
      </c>
      <c r="AJ151" s="424"/>
      <c r="AK151" s="708" t="s">
        <v>400</v>
      </c>
      <c r="AL151" s="711"/>
      <c r="AM151" s="543" t="s">
        <v>834</v>
      </c>
      <c r="AN151" s="678"/>
      <c r="AO151" s="543" t="s">
        <v>743</v>
      </c>
      <c r="AP151" s="543" t="s">
        <v>835</v>
      </c>
      <c r="AQ151" s="543" t="s">
        <v>836</v>
      </c>
      <c r="AR151" s="834" t="s">
        <v>748</v>
      </c>
      <c r="AS151" s="706" t="s">
        <v>837</v>
      </c>
      <c r="AT151" s="543" t="s">
        <v>819</v>
      </c>
      <c r="AU151" s="543" t="s">
        <v>734</v>
      </c>
      <c r="AV151" s="741">
        <v>45323</v>
      </c>
      <c r="AW151" s="839"/>
      <c r="AX151" s="43"/>
      <c r="AY151" s="43"/>
    </row>
    <row r="152" spans="1:51" ht="48.75" customHeight="1" x14ac:dyDescent="0.4">
      <c r="A152" s="815"/>
      <c r="B152" s="672"/>
      <c r="C152" s="672"/>
      <c r="D152" s="547"/>
      <c r="E152" s="547"/>
      <c r="F152" s="547"/>
      <c r="G152" s="620"/>
      <c r="H152" s="620"/>
      <c r="I152" s="772"/>
      <c r="J152" s="866"/>
      <c r="K152" s="876"/>
      <c r="L152" s="853"/>
      <c r="M152" s="853"/>
      <c r="N152" s="853"/>
      <c r="O152" s="551"/>
      <c r="P152" s="551"/>
      <c r="Q152" s="551"/>
      <c r="R152" s="551"/>
      <c r="S152" s="958"/>
      <c r="T152" s="907"/>
      <c r="U152" s="803"/>
      <c r="V152" s="825"/>
      <c r="W152" s="809"/>
      <c r="X152" s="806"/>
      <c r="Y152" s="551"/>
      <c r="Z152" s="574"/>
      <c r="AA152" s="547"/>
      <c r="AB152" s="47" t="s">
        <v>498</v>
      </c>
      <c r="AC152" s="325" t="s">
        <v>499</v>
      </c>
      <c r="AD152" s="412">
        <v>17</v>
      </c>
      <c r="AE152" s="198">
        <v>30</v>
      </c>
      <c r="AF152" s="185">
        <v>45337</v>
      </c>
      <c r="AG152" s="185">
        <v>45473</v>
      </c>
      <c r="AH152" s="70">
        <v>136</v>
      </c>
      <c r="AI152" s="413">
        <v>17</v>
      </c>
      <c r="AJ152" s="424"/>
      <c r="AK152" s="709"/>
      <c r="AL152" s="712"/>
      <c r="AM152" s="526"/>
      <c r="AN152" s="678"/>
      <c r="AO152" s="526"/>
      <c r="AP152" s="526"/>
      <c r="AQ152" s="526"/>
      <c r="AR152" s="835"/>
      <c r="AS152" s="615"/>
      <c r="AT152" s="526"/>
      <c r="AU152" s="526"/>
      <c r="AV152" s="832"/>
      <c r="AW152" s="840"/>
      <c r="AX152" s="43"/>
      <c r="AY152" s="43"/>
    </row>
    <row r="153" spans="1:51" ht="193.5" customHeight="1" thickBot="1" x14ac:dyDescent="0.45">
      <c r="A153" s="815"/>
      <c r="B153" s="672"/>
      <c r="C153" s="672"/>
      <c r="D153" s="547"/>
      <c r="E153" s="547"/>
      <c r="F153" s="547"/>
      <c r="G153" s="620"/>
      <c r="H153" s="620"/>
      <c r="I153" s="772"/>
      <c r="J153" s="867"/>
      <c r="K153" s="877"/>
      <c r="L153" s="854"/>
      <c r="M153" s="854"/>
      <c r="N153" s="854"/>
      <c r="O153" s="558"/>
      <c r="P153" s="558"/>
      <c r="Q153" s="558"/>
      <c r="R153" s="558"/>
      <c r="S153" s="959"/>
      <c r="T153" s="908"/>
      <c r="U153" s="803"/>
      <c r="V153" s="825"/>
      <c r="W153" s="810"/>
      <c r="X153" s="807"/>
      <c r="Y153" s="551"/>
      <c r="Z153" s="574"/>
      <c r="AA153" s="547"/>
      <c r="AB153" s="128" t="s">
        <v>500</v>
      </c>
      <c r="AC153" s="423" t="s">
        <v>499</v>
      </c>
      <c r="AD153" s="414">
        <v>17</v>
      </c>
      <c r="AE153" s="216">
        <v>30</v>
      </c>
      <c r="AF153" s="189">
        <v>45337</v>
      </c>
      <c r="AG153" s="189">
        <v>45473</v>
      </c>
      <c r="AH153" s="74">
        <v>136</v>
      </c>
      <c r="AI153" s="415">
        <v>17</v>
      </c>
      <c r="AJ153" s="432"/>
      <c r="AK153" s="710"/>
      <c r="AL153" s="713"/>
      <c r="AM153" s="527"/>
      <c r="AN153" s="679"/>
      <c r="AO153" s="527"/>
      <c r="AP153" s="527"/>
      <c r="AQ153" s="527"/>
      <c r="AR153" s="836"/>
      <c r="AS153" s="707"/>
      <c r="AT153" s="527"/>
      <c r="AU153" s="527"/>
      <c r="AV153" s="833"/>
      <c r="AW153" s="840"/>
      <c r="AX153" s="43"/>
      <c r="AY153" s="43"/>
    </row>
    <row r="154" spans="1:51" ht="51" customHeight="1" x14ac:dyDescent="0.4">
      <c r="A154" s="815"/>
      <c r="B154" s="672"/>
      <c r="C154" s="672"/>
      <c r="D154" s="547"/>
      <c r="E154" s="547"/>
      <c r="F154" s="547"/>
      <c r="G154" s="620"/>
      <c r="H154" s="620"/>
      <c r="I154" s="772"/>
      <c r="J154" s="865" t="s">
        <v>501</v>
      </c>
      <c r="K154" s="875" t="s">
        <v>502</v>
      </c>
      <c r="L154" s="852" t="s">
        <v>271</v>
      </c>
      <c r="M154" s="852">
        <v>0</v>
      </c>
      <c r="N154" s="852" t="s">
        <v>503</v>
      </c>
      <c r="O154" s="557"/>
      <c r="P154" s="557" t="s">
        <v>136</v>
      </c>
      <c r="Q154" s="557" t="s">
        <v>504</v>
      </c>
      <c r="R154" s="557">
        <v>105</v>
      </c>
      <c r="S154" s="774">
        <v>105</v>
      </c>
      <c r="T154" s="913">
        <v>97</v>
      </c>
      <c r="U154" s="803"/>
      <c r="V154" s="825"/>
      <c r="W154" s="603" t="s">
        <v>505</v>
      </c>
      <c r="X154" s="556" t="s">
        <v>506</v>
      </c>
      <c r="Y154" s="551" t="s">
        <v>507</v>
      </c>
      <c r="Z154" s="574">
        <v>2021130010226</v>
      </c>
      <c r="AA154" s="547" t="s">
        <v>508</v>
      </c>
      <c r="AB154" s="241" t="s">
        <v>509</v>
      </c>
      <c r="AC154" s="241" t="s">
        <v>510</v>
      </c>
      <c r="AD154" s="57">
        <v>1</v>
      </c>
      <c r="AE154" s="339">
        <v>0.05</v>
      </c>
      <c r="AF154" s="221">
        <v>45334</v>
      </c>
      <c r="AG154" s="221">
        <v>45657</v>
      </c>
      <c r="AH154" s="337">
        <v>323</v>
      </c>
      <c r="AI154" s="337">
        <v>105</v>
      </c>
      <c r="AJ154" s="222"/>
      <c r="AK154" s="819" t="s">
        <v>511</v>
      </c>
      <c r="AL154" s="819" t="s">
        <v>742</v>
      </c>
      <c r="AM154" s="543" t="s">
        <v>734</v>
      </c>
      <c r="AN154" s="677">
        <f>'[2]2023 INV. PROYEC'!$H$24</f>
        <v>2510614573</v>
      </c>
      <c r="AO154" s="543" t="s">
        <v>743</v>
      </c>
      <c r="AP154" s="584" t="s">
        <v>744</v>
      </c>
      <c r="AQ154" s="584" t="s">
        <v>745</v>
      </c>
      <c r="AR154" s="94" t="s">
        <v>738</v>
      </c>
      <c r="AS154" s="94" t="s">
        <v>719</v>
      </c>
      <c r="AT154" s="77" t="s">
        <v>719</v>
      </c>
      <c r="AU154" s="94" t="s">
        <v>719</v>
      </c>
      <c r="AV154" s="94" t="s">
        <v>719</v>
      </c>
      <c r="AW154" s="152"/>
      <c r="AX154" s="43"/>
      <c r="AY154" s="43"/>
    </row>
    <row r="155" spans="1:51" ht="70.5" customHeight="1" x14ac:dyDescent="0.4">
      <c r="A155" s="815"/>
      <c r="B155" s="672"/>
      <c r="C155" s="672"/>
      <c r="D155" s="547"/>
      <c r="E155" s="547"/>
      <c r="F155" s="547"/>
      <c r="G155" s="620"/>
      <c r="H155" s="620"/>
      <c r="I155" s="772"/>
      <c r="J155" s="866"/>
      <c r="K155" s="876"/>
      <c r="L155" s="853"/>
      <c r="M155" s="853"/>
      <c r="N155" s="853"/>
      <c r="O155" s="551"/>
      <c r="P155" s="551"/>
      <c r="Q155" s="551"/>
      <c r="R155" s="551"/>
      <c r="S155" s="645"/>
      <c r="T155" s="914"/>
      <c r="U155" s="803"/>
      <c r="V155" s="825"/>
      <c r="W155" s="604"/>
      <c r="X155" s="599"/>
      <c r="Y155" s="551"/>
      <c r="Z155" s="574"/>
      <c r="AA155" s="547"/>
      <c r="AB155" s="47" t="s">
        <v>512</v>
      </c>
      <c r="AC155" s="47" t="s">
        <v>513</v>
      </c>
      <c r="AD155" s="89">
        <v>105</v>
      </c>
      <c r="AE155" s="326">
        <v>0.05</v>
      </c>
      <c r="AF155" s="221">
        <v>45334</v>
      </c>
      <c r="AG155" s="221">
        <v>45657</v>
      </c>
      <c r="AH155" s="337">
        <v>323</v>
      </c>
      <c r="AI155" s="114">
        <v>105</v>
      </c>
      <c r="AJ155" s="43"/>
      <c r="AK155" s="820"/>
      <c r="AL155" s="820"/>
      <c r="AM155" s="526"/>
      <c r="AN155" s="678"/>
      <c r="AO155" s="526"/>
      <c r="AP155" s="585"/>
      <c r="AQ155" s="585"/>
      <c r="AR155" s="89" t="s">
        <v>738</v>
      </c>
      <c r="AS155" s="89" t="s">
        <v>719</v>
      </c>
      <c r="AT155" s="82" t="s">
        <v>719</v>
      </c>
      <c r="AU155" s="89" t="s">
        <v>719</v>
      </c>
      <c r="AV155" s="89" t="s">
        <v>719</v>
      </c>
      <c r="AW155" s="158"/>
      <c r="AX155" s="43"/>
      <c r="AY155" s="43"/>
    </row>
    <row r="156" spans="1:51" ht="69" customHeight="1" x14ac:dyDescent="0.4">
      <c r="A156" s="815"/>
      <c r="B156" s="672"/>
      <c r="C156" s="672"/>
      <c r="D156" s="547"/>
      <c r="E156" s="547"/>
      <c r="F156" s="547"/>
      <c r="G156" s="620"/>
      <c r="H156" s="620"/>
      <c r="I156" s="772"/>
      <c r="J156" s="866"/>
      <c r="K156" s="876"/>
      <c r="L156" s="853"/>
      <c r="M156" s="853"/>
      <c r="N156" s="853"/>
      <c r="O156" s="551"/>
      <c r="P156" s="551"/>
      <c r="Q156" s="551"/>
      <c r="R156" s="551"/>
      <c r="S156" s="645"/>
      <c r="T156" s="914"/>
      <c r="U156" s="803"/>
      <c r="V156" s="825"/>
      <c r="W156" s="604"/>
      <c r="X156" s="599"/>
      <c r="Y156" s="551"/>
      <c r="Z156" s="574"/>
      <c r="AA156" s="547"/>
      <c r="AB156" s="47" t="s">
        <v>514</v>
      </c>
      <c r="AC156" s="47" t="s">
        <v>515</v>
      </c>
      <c r="AD156" s="89">
        <v>1</v>
      </c>
      <c r="AE156" s="326">
        <v>0.1</v>
      </c>
      <c r="AF156" s="221">
        <v>45334</v>
      </c>
      <c r="AG156" s="221">
        <v>45657</v>
      </c>
      <c r="AH156" s="337">
        <v>323</v>
      </c>
      <c r="AI156" s="114">
        <v>50</v>
      </c>
      <c r="AJ156" s="43"/>
      <c r="AK156" s="820"/>
      <c r="AL156" s="820"/>
      <c r="AM156" s="526"/>
      <c r="AN156" s="678"/>
      <c r="AO156" s="526"/>
      <c r="AP156" s="585"/>
      <c r="AQ156" s="585"/>
      <c r="AR156" s="89" t="s">
        <v>748</v>
      </c>
      <c r="AS156" s="47" t="s">
        <v>749</v>
      </c>
      <c r="AT156" s="82" t="s">
        <v>750</v>
      </c>
      <c r="AU156" s="89" t="s">
        <v>751</v>
      </c>
      <c r="AV156" s="223">
        <v>45449</v>
      </c>
      <c r="AW156" s="158"/>
      <c r="AX156" s="43"/>
      <c r="AY156" s="43"/>
    </row>
    <row r="157" spans="1:51" ht="47.25" customHeight="1" x14ac:dyDescent="0.4">
      <c r="A157" s="815"/>
      <c r="B157" s="672"/>
      <c r="C157" s="672"/>
      <c r="D157" s="547"/>
      <c r="E157" s="547"/>
      <c r="F157" s="547"/>
      <c r="G157" s="620"/>
      <c r="H157" s="620"/>
      <c r="I157" s="772"/>
      <c r="J157" s="866"/>
      <c r="K157" s="877"/>
      <c r="L157" s="854"/>
      <c r="M157" s="854"/>
      <c r="N157" s="854"/>
      <c r="O157" s="558"/>
      <c r="P157" s="558"/>
      <c r="Q157" s="551"/>
      <c r="R157" s="558"/>
      <c r="S157" s="630"/>
      <c r="T157" s="915"/>
      <c r="U157" s="803"/>
      <c r="V157" s="825"/>
      <c r="W157" s="604"/>
      <c r="X157" s="599"/>
      <c r="Y157" s="551"/>
      <c r="Z157" s="574"/>
      <c r="AA157" s="547"/>
      <c r="AB157" s="47" t="s">
        <v>516</v>
      </c>
      <c r="AC157" s="47" t="s">
        <v>517</v>
      </c>
      <c r="AD157" s="89">
        <v>1</v>
      </c>
      <c r="AE157" s="326">
        <v>0.15</v>
      </c>
      <c r="AF157" s="221">
        <v>45334</v>
      </c>
      <c r="AG157" s="221">
        <v>45657</v>
      </c>
      <c r="AH157" s="337">
        <v>323</v>
      </c>
      <c r="AI157" s="114">
        <v>105</v>
      </c>
      <c r="AJ157" s="43"/>
      <c r="AK157" s="820"/>
      <c r="AL157" s="820"/>
      <c r="AM157" s="526"/>
      <c r="AN157" s="678"/>
      <c r="AO157" s="526"/>
      <c r="AP157" s="585"/>
      <c r="AQ157" s="585"/>
      <c r="AR157" s="89" t="s">
        <v>738</v>
      </c>
      <c r="AS157" s="89" t="s">
        <v>719</v>
      </c>
      <c r="AT157" s="89" t="s">
        <v>719</v>
      </c>
      <c r="AU157" s="89" t="s">
        <v>719</v>
      </c>
      <c r="AV157" s="89" t="s">
        <v>719</v>
      </c>
      <c r="AW157" s="158"/>
      <c r="AX157" s="43"/>
      <c r="AY157" s="43"/>
    </row>
    <row r="158" spans="1:51" ht="54.75" customHeight="1" x14ac:dyDescent="0.4">
      <c r="A158" s="815"/>
      <c r="B158" s="672"/>
      <c r="C158" s="672"/>
      <c r="D158" s="547"/>
      <c r="E158" s="547"/>
      <c r="F158" s="547"/>
      <c r="G158" s="620"/>
      <c r="H158" s="620"/>
      <c r="I158" s="772"/>
      <c r="J158" s="866"/>
      <c r="K158" s="875" t="s">
        <v>518</v>
      </c>
      <c r="L158" s="852" t="s">
        <v>271</v>
      </c>
      <c r="M158" s="852" t="s">
        <v>519</v>
      </c>
      <c r="N158" s="852" t="s">
        <v>520</v>
      </c>
      <c r="O158" s="557"/>
      <c r="P158" s="557" t="s">
        <v>136</v>
      </c>
      <c r="Q158" s="551"/>
      <c r="R158" s="557">
        <v>50</v>
      </c>
      <c r="S158" s="952">
        <v>15</v>
      </c>
      <c r="T158" s="913">
        <v>221</v>
      </c>
      <c r="U158" s="803"/>
      <c r="V158" s="825"/>
      <c r="W158" s="604"/>
      <c r="X158" s="599"/>
      <c r="Y158" s="551"/>
      <c r="Z158" s="574"/>
      <c r="AA158" s="547"/>
      <c r="AB158" s="47" t="s">
        <v>521</v>
      </c>
      <c r="AC158" s="82" t="s">
        <v>522</v>
      </c>
      <c r="AD158" s="89">
        <v>1</v>
      </c>
      <c r="AE158" s="326">
        <v>0.1</v>
      </c>
      <c r="AF158" s="221">
        <v>45334</v>
      </c>
      <c r="AG158" s="221">
        <v>45657</v>
      </c>
      <c r="AH158" s="337">
        <v>323</v>
      </c>
      <c r="AI158" s="114">
        <v>15</v>
      </c>
      <c r="AJ158" s="43"/>
      <c r="AK158" s="820"/>
      <c r="AL158" s="820"/>
      <c r="AM158" s="526"/>
      <c r="AN158" s="678"/>
      <c r="AO158" s="526"/>
      <c r="AP158" s="585"/>
      <c r="AQ158" s="585"/>
      <c r="AR158" s="89" t="s">
        <v>748</v>
      </c>
      <c r="AS158" s="47" t="s">
        <v>752</v>
      </c>
      <c r="AT158" s="82" t="s">
        <v>753</v>
      </c>
      <c r="AU158" s="89" t="s">
        <v>740</v>
      </c>
      <c r="AV158" s="223">
        <v>45449</v>
      </c>
      <c r="AW158" s="158"/>
      <c r="AX158" s="43"/>
      <c r="AY158" s="43"/>
    </row>
    <row r="159" spans="1:51" ht="54" customHeight="1" x14ac:dyDescent="0.4">
      <c r="A159" s="815"/>
      <c r="B159" s="672"/>
      <c r="C159" s="672"/>
      <c r="D159" s="547"/>
      <c r="E159" s="547"/>
      <c r="F159" s="547"/>
      <c r="G159" s="620"/>
      <c r="H159" s="620"/>
      <c r="I159" s="772"/>
      <c r="J159" s="866"/>
      <c r="K159" s="876"/>
      <c r="L159" s="853"/>
      <c r="M159" s="853"/>
      <c r="N159" s="853"/>
      <c r="O159" s="551"/>
      <c r="P159" s="551"/>
      <c r="Q159" s="551"/>
      <c r="R159" s="551"/>
      <c r="S159" s="953"/>
      <c r="T159" s="914"/>
      <c r="U159" s="803"/>
      <c r="V159" s="825"/>
      <c r="W159" s="604"/>
      <c r="X159" s="599"/>
      <c r="Y159" s="551"/>
      <c r="Z159" s="574"/>
      <c r="AA159" s="547"/>
      <c r="AB159" s="47" t="s">
        <v>523</v>
      </c>
      <c r="AC159" s="82" t="s">
        <v>524</v>
      </c>
      <c r="AD159" s="89">
        <v>1</v>
      </c>
      <c r="AE159" s="326">
        <v>0.05</v>
      </c>
      <c r="AF159" s="221">
        <v>45334</v>
      </c>
      <c r="AG159" s="221">
        <v>45657</v>
      </c>
      <c r="AH159" s="337">
        <v>323</v>
      </c>
      <c r="AI159" s="114">
        <v>150</v>
      </c>
      <c r="AJ159" s="43"/>
      <c r="AK159" s="820"/>
      <c r="AL159" s="820"/>
      <c r="AM159" s="526"/>
      <c r="AN159" s="678"/>
      <c r="AO159" s="526"/>
      <c r="AP159" s="585"/>
      <c r="AQ159" s="585"/>
      <c r="AR159" s="89" t="s">
        <v>748</v>
      </c>
      <c r="AS159" s="47" t="s">
        <v>754</v>
      </c>
      <c r="AT159" s="82" t="s">
        <v>753</v>
      </c>
      <c r="AU159" s="89" t="s">
        <v>740</v>
      </c>
      <c r="AV159" s="223">
        <v>45328</v>
      </c>
      <c r="AW159" s="158"/>
      <c r="AX159" s="43"/>
      <c r="AY159" s="43"/>
    </row>
    <row r="160" spans="1:51" ht="48.75" customHeight="1" x14ac:dyDescent="0.4">
      <c r="A160" s="815"/>
      <c r="B160" s="672"/>
      <c r="C160" s="672"/>
      <c r="D160" s="547"/>
      <c r="E160" s="547"/>
      <c r="F160" s="547"/>
      <c r="G160" s="620"/>
      <c r="H160" s="620"/>
      <c r="I160" s="772"/>
      <c r="J160" s="866"/>
      <c r="K160" s="876"/>
      <c r="L160" s="853"/>
      <c r="M160" s="853"/>
      <c r="N160" s="853"/>
      <c r="O160" s="551"/>
      <c r="P160" s="551"/>
      <c r="Q160" s="551"/>
      <c r="R160" s="551"/>
      <c r="S160" s="953"/>
      <c r="T160" s="914"/>
      <c r="U160" s="803"/>
      <c r="V160" s="825"/>
      <c r="W160" s="604"/>
      <c r="X160" s="599"/>
      <c r="Y160" s="551"/>
      <c r="Z160" s="574"/>
      <c r="AA160" s="547"/>
      <c r="AB160" s="47" t="s">
        <v>525</v>
      </c>
      <c r="AC160" s="82" t="s">
        <v>526</v>
      </c>
      <c r="AD160" s="89">
        <v>1</v>
      </c>
      <c r="AE160" s="326">
        <v>0.1</v>
      </c>
      <c r="AF160" s="221">
        <v>45334</v>
      </c>
      <c r="AG160" s="221">
        <v>45657</v>
      </c>
      <c r="AH160" s="337">
        <v>323</v>
      </c>
      <c r="AI160" s="114">
        <v>1</v>
      </c>
      <c r="AJ160" s="43"/>
      <c r="AK160" s="820"/>
      <c r="AL160" s="820"/>
      <c r="AM160" s="526"/>
      <c r="AN160" s="678"/>
      <c r="AO160" s="526"/>
      <c r="AP160" s="585"/>
      <c r="AQ160" s="585"/>
      <c r="AR160" s="89" t="s">
        <v>748</v>
      </c>
      <c r="AS160" s="47" t="s">
        <v>755</v>
      </c>
      <c r="AT160" s="82" t="s">
        <v>756</v>
      </c>
      <c r="AU160" s="89" t="s">
        <v>751</v>
      </c>
      <c r="AV160" s="223">
        <v>45328</v>
      </c>
      <c r="AW160" s="158"/>
      <c r="AX160" s="43"/>
      <c r="AY160" s="43"/>
    </row>
    <row r="161" spans="1:51" ht="42" customHeight="1" x14ac:dyDescent="0.4">
      <c r="A161" s="815"/>
      <c r="B161" s="672"/>
      <c r="C161" s="672"/>
      <c r="D161" s="547"/>
      <c r="E161" s="547"/>
      <c r="F161" s="547"/>
      <c r="G161" s="620"/>
      <c r="H161" s="620"/>
      <c r="I161" s="772"/>
      <c r="J161" s="866"/>
      <c r="K161" s="876"/>
      <c r="L161" s="853"/>
      <c r="M161" s="853"/>
      <c r="N161" s="853"/>
      <c r="O161" s="551"/>
      <c r="P161" s="551"/>
      <c r="Q161" s="551"/>
      <c r="R161" s="551"/>
      <c r="S161" s="953"/>
      <c r="T161" s="914"/>
      <c r="U161" s="803"/>
      <c r="V161" s="825"/>
      <c r="W161" s="604"/>
      <c r="X161" s="599"/>
      <c r="Y161" s="551"/>
      <c r="Z161" s="574"/>
      <c r="AA161" s="547"/>
      <c r="AB161" s="47" t="s">
        <v>527</v>
      </c>
      <c r="AC161" s="82" t="s">
        <v>528</v>
      </c>
      <c r="AD161" s="89">
        <v>1</v>
      </c>
      <c r="AE161" s="326">
        <v>0.05</v>
      </c>
      <c r="AF161" s="221">
        <v>45397</v>
      </c>
      <c r="AG161" s="221">
        <v>45657</v>
      </c>
      <c r="AH161" s="337">
        <v>260</v>
      </c>
      <c r="AI161" s="114">
        <v>1000</v>
      </c>
      <c r="AJ161" s="43"/>
      <c r="AK161" s="820"/>
      <c r="AL161" s="820"/>
      <c r="AM161" s="691"/>
      <c r="AN161" s="678"/>
      <c r="AO161" s="691"/>
      <c r="AP161" s="585"/>
      <c r="AQ161" s="585"/>
      <c r="AR161" s="89" t="s">
        <v>738</v>
      </c>
      <c r="AS161" s="89" t="s">
        <v>719</v>
      </c>
      <c r="AT161" s="89" t="s">
        <v>719</v>
      </c>
      <c r="AU161" s="89" t="s">
        <v>719</v>
      </c>
      <c r="AV161" s="89" t="s">
        <v>719</v>
      </c>
      <c r="AW161" s="158"/>
      <c r="AX161" s="43"/>
      <c r="AY161" s="43"/>
    </row>
    <row r="162" spans="1:51" ht="47.25" customHeight="1" x14ac:dyDescent="0.4">
      <c r="A162" s="815"/>
      <c r="B162" s="672"/>
      <c r="C162" s="672"/>
      <c r="D162" s="547"/>
      <c r="E162" s="547"/>
      <c r="F162" s="547"/>
      <c r="G162" s="620"/>
      <c r="H162" s="620"/>
      <c r="I162" s="772"/>
      <c r="J162" s="866"/>
      <c r="K162" s="876"/>
      <c r="L162" s="853"/>
      <c r="M162" s="853"/>
      <c r="N162" s="853"/>
      <c r="O162" s="551"/>
      <c r="P162" s="551"/>
      <c r="Q162" s="551"/>
      <c r="R162" s="551"/>
      <c r="S162" s="953"/>
      <c r="T162" s="914"/>
      <c r="U162" s="803"/>
      <c r="V162" s="825"/>
      <c r="W162" s="604"/>
      <c r="X162" s="599"/>
      <c r="Y162" s="551"/>
      <c r="Z162" s="574"/>
      <c r="AA162" s="547"/>
      <c r="AB162" s="123" t="s">
        <v>529</v>
      </c>
      <c r="AC162" s="82" t="s">
        <v>530</v>
      </c>
      <c r="AD162" s="89">
        <v>1</v>
      </c>
      <c r="AE162" s="326">
        <v>0.1</v>
      </c>
      <c r="AF162" s="221">
        <v>45397</v>
      </c>
      <c r="AG162" s="221">
        <v>45657</v>
      </c>
      <c r="AH162" s="337">
        <v>260</v>
      </c>
      <c r="AI162" s="114">
        <v>1000</v>
      </c>
      <c r="AJ162" s="43"/>
      <c r="AK162" s="820"/>
      <c r="AL162" s="820"/>
      <c r="AM162" s="525" t="s">
        <v>746</v>
      </c>
      <c r="AN162" s="678"/>
      <c r="AO162" s="525" t="s">
        <v>747</v>
      </c>
      <c r="AP162" s="585"/>
      <c r="AQ162" s="585"/>
      <c r="AR162" s="89" t="s">
        <v>738</v>
      </c>
      <c r="AS162" s="89" t="s">
        <v>719</v>
      </c>
      <c r="AT162" s="89" t="s">
        <v>719</v>
      </c>
      <c r="AU162" s="89" t="s">
        <v>719</v>
      </c>
      <c r="AV162" s="89" t="s">
        <v>719</v>
      </c>
      <c r="AW162" s="158"/>
      <c r="AX162" s="43"/>
      <c r="AY162" s="43"/>
    </row>
    <row r="163" spans="1:51" ht="95.25" customHeight="1" x14ac:dyDescent="0.4">
      <c r="A163" s="815"/>
      <c r="B163" s="672"/>
      <c r="C163" s="672"/>
      <c r="D163" s="547"/>
      <c r="E163" s="547"/>
      <c r="F163" s="547"/>
      <c r="G163" s="620"/>
      <c r="H163" s="620"/>
      <c r="I163" s="772"/>
      <c r="J163" s="866"/>
      <c r="K163" s="877"/>
      <c r="L163" s="854"/>
      <c r="M163" s="854"/>
      <c r="N163" s="854"/>
      <c r="O163" s="558"/>
      <c r="P163" s="558"/>
      <c r="Q163" s="551"/>
      <c r="R163" s="558"/>
      <c r="S163" s="954"/>
      <c r="T163" s="915"/>
      <c r="U163" s="803"/>
      <c r="V163" s="825"/>
      <c r="W163" s="604"/>
      <c r="X163" s="599"/>
      <c r="Y163" s="551"/>
      <c r="Z163" s="574"/>
      <c r="AA163" s="547"/>
      <c r="AB163" s="123" t="s">
        <v>531</v>
      </c>
      <c r="AC163" s="82" t="s">
        <v>532</v>
      </c>
      <c r="AD163" s="30">
        <v>1</v>
      </c>
      <c r="AE163" s="326">
        <v>0.05</v>
      </c>
      <c r="AF163" s="221">
        <v>45334</v>
      </c>
      <c r="AG163" s="221">
        <v>45657</v>
      </c>
      <c r="AH163" s="337">
        <v>323</v>
      </c>
      <c r="AI163" s="114">
        <v>1</v>
      </c>
      <c r="AJ163" s="43"/>
      <c r="AK163" s="820"/>
      <c r="AL163" s="820"/>
      <c r="AM163" s="526"/>
      <c r="AN163" s="678"/>
      <c r="AO163" s="526"/>
      <c r="AP163" s="585"/>
      <c r="AQ163" s="585"/>
      <c r="AR163" s="89" t="s">
        <v>748</v>
      </c>
      <c r="AS163" s="47" t="s">
        <v>757</v>
      </c>
      <c r="AT163" s="82" t="s">
        <v>756</v>
      </c>
      <c r="AU163" s="89" t="s">
        <v>751</v>
      </c>
      <c r="AV163" s="223">
        <v>45328</v>
      </c>
      <c r="AW163" s="158"/>
      <c r="AX163" s="43"/>
      <c r="AY163" s="43"/>
    </row>
    <row r="164" spans="1:51" ht="60" customHeight="1" x14ac:dyDescent="0.4">
      <c r="A164" s="815"/>
      <c r="B164" s="672"/>
      <c r="C164" s="672"/>
      <c r="D164" s="547"/>
      <c r="E164" s="547"/>
      <c r="F164" s="547"/>
      <c r="G164" s="620"/>
      <c r="H164" s="620"/>
      <c r="I164" s="772"/>
      <c r="J164" s="866"/>
      <c r="K164" s="875" t="s">
        <v>533</v>
      </c>
      <c r="L164" s="852" t="s">
        <v>271</v>
      </c>
      <c r="M164" s="852" t="s">
        <v>534</v>
      </c>
      <c r="N164" s="852" t="s">
        <v>535</v>
      </c>
      <c r="O164" s="557"/>
      <c r="P164" s="557" t="s">
        <v>136</v>
      </c>
      <c r="Q164" s="551"/>
      <c r="R164" s="557">
        <v>856</v>
      </c>
      <c r="S164" s="774">
        <v>256</v>
      </c>
      <c r="T164" s="916">
        <v>886</v>
      </c>
      <c r="U164" s="803"/>
      <c r="V164" s="825"/>
      <c r="W164" s="604"/>
      <c r="X164" s="599"/>
      <c r="Y164" s="551"/>
      <c r="Z164" s="574"/>
      <c r="AA164" s="547"/>
      <c r="AB164" s="47" t="s">
        <v>536</v>
      </c>
      <c r="AC164" s="47" t="s">
        <v>537</v>
      </c>
      <c r="AD164" s="30">
        <v>1</v>
      </c>
      <c r="AE164" s="326">
        <v>0.05</v>
      </c>
      <c r="AF164" s="221">
        <v>45397</v>
      </c>
      <c r="AG164" s="221">
        <v>45657</v>
      </c>
      <c r="AH164" s="337">
        <v>260</v>
      </c>
      <c r="AI164" s="114">
        <v>200</v>
      </c>
      <c r="AJ164" s="43"/>
      <c r="AK164" s="820"/>
      <c r="AL164" s="820"/>
      <c r="AM164" s="526"/>
      <c r="AN164" s="678"/>
      <c r="AO164" s="526"/>
      <c r="AP164" s="585"/>
      <c r="AQ164" s="585"/>
      <c r="AR164" s="89" t="s">
        <v>738</v>
      </c>
      <c r="AS164" s="89" t="s">
        <v>719</v>
      </c>
      <c r="AT164" s="89" t="s">
        <v>719</v>
      </c>
      <c r="AU164" s="89" t="s">
        <v>719</v>
      </c>
      <c r="AV164" s="89" t="s">
        <v>719</v>
      </c>
      <c r="AW164" s="158"/>
      <c r="AX164" s="43"/>
      <c r="AY164" s="43"/>
    </row>
    <row r="165" spans="1:51" ht="79.5" customHeight="1" x14ac:dyDescent="0.4">
      <c r="A165" s="815"/>
      <c r="B165" s="672"/>
      <c r="C165" s="672"/>
      <c r="D165" s="547"/>
      <c r="E165" s="547"/>
      <c r="F165" s="547"/>
      <c r="G165" s="620"/>
      <c r="H165" s="620"/>
      <c r="I165" s="772"/>
      <c r="J165" s="866"/>
      <c r="K165" s="877"/>
      <c r="L165" s="854"/>
      <c r="M165" s="854"/>
      <c r="N165" s="854"/>
      <c r="O165" s="558"/>
      <c r="P165" s="558"/>
      <c r="Q165" s="551"/>
      <c r="R165" s="558"/>
      <c r="S165" s="630"/>
      <c r="T165" s="917"/>
      <c r="U165" s="803"/>
      <c r="V165" s="825"/>
      <c r="W165" s="604"/>
      <c r="X165" s="599"/>
      <c r="Y165" s="551"/>
      <c r="Z165" s="574"/>
      <c r="AA165" s="547"/>
      <c r="AB165" s="47" t="s">
        <v>538</v>
      </c>
      <c r="AC165" s="82" t="s">
        <v>539</v>
      </c>
      <c r="AD165" s="30">
        <v>1</v>
      </c>
      <c r="AE165" s="326">
        <v>0.05</v>
      </c>
      <c r="AF165" s="221">
        <v>45334</v>
      </c>
      <c r="AG165" s="221">
        <v>45657</v>
      </c>
      <c r="AH165" s="337">
        <v>323</v>
      </c>
      <c r="AI165" s="114">
        <v>165000</v>
      </c>
      <c r="AJ165" s="43"/>
      <c r="AK165" s="820"/>
      <c r="AL165" s="820"/>
      <c r="AM165" s="526"/>
      <c r="AN165" s="678"/>
      <c r="AO165" s="526"/>
      <c r="AP165" s="585"/>
      <c r="AQ165" s="585"/>
      <c r="AR165" s="89" t="s">
        <v>748</v>
      </c>
      <c r="AS165" s="47" t="s">
        <v>758</v>
      </c>
      <c r="AT165" s="82" t="s">
        <v>756</v>
      </c>
      <c r="AU165" s="89" t="s">
        <v>751</v>
      </c>
      <c r="AV165" s="223">
        <v>45328</v>
      </c>
      <c r="AW165" s="158"/>
      <c r="AX165" s="43"/>
      <c r="AY165" s="43"/>
    </row>
    <row r="166" spans="1:51" ht="52.5" customHeight="1" x14ac:dyDescent="0.4">
      <c r="A166" s="815"/>
      <c r="B166" s="672"/>
      <c r="C166" s="672"/>
      <c r="D166" s="547"/>
      <c r="E166" s="547"/>
      <c r="F166" s="547"/>
      <c r="G166" s="620"/>
      <c r="H166" s="620"/>
      <c r="I166" s="772"/>
      <c r="J166" s="866"/>
      <c r="K166" s="875" t="s">
        <v>540</v>
      </c>
      <c r="L166" s="852" t="s">
        <v>271</v>
      </c>
      <c r="M166" s="852" t="s">
        <v>541</v>
      </c>
      <c r="N166" s="852" t="s">
        <v>542</v>
      </c>
      <c r="O166" s="557"/>
      <c r="P166" s="557" t="s">
        <v>136</v>
      </c>
      <c r="Q166" s="551"/>
      <c r="R166" s="557">
        <v>27144</v>
      </c>
      <c r="S166" s="774">
        <v>7382</v>
      </c>
      <c r="T166" s="916">
        <v>34526</v>
      </c>
      <c r="U166" s="803"/>
      <c r="V166" s="825"/>
      <c r="W166" s="604"/>
      <c r="X166" s="599"/>
      <c r="Y166" s="551"/>
      <c r="Z166" s="574"/>
      <c r="AA166" s="547"/>
      <c r="AB166" s="47" t="s">
        <v>543</v>
      </c>
      <c r="AC166" s="82" t="s">
        <v>544</v>
      </c>
      <c r="AD166" s="30">
        <v>5</v>
      </c>
      <c r="AE166" s="326">
        <v>0.05</v>
      </c>
      <c r="AF166" s="221">
        <v>45334</v>
      </c>
      <c r="AG166" s="221">
        <v>45657</v>
      </c>
      <c r="AH166" s="337">
        <v>323</v>
      </c>
      <c r="AI166" s="114">
        <v>165000</v>
      </c>
      <c r="AJ166" s="43"/>
      <c r="AK166" s="820"/>
      <c r="AL166" s="820"/>
      <c r="AM166" s="526"/>
      <c r="AN166" s="678"/>
      <c r="AO166" s="526"/>
      <c r="AP166" s="585"/>
      <c r="AQ166" s="585"/>
      <c r="AR166" s="89" t="s">
        <v>748</v>
      </c>
      <c r="AS166" s="47" t="s">
        <v>758</v>
      </c>
      <c r="AT166" s="82" t="s">
        <v>756</v>
      </c>
      <c r="AU166" s="89" t="s">
        <v>751</v>
      </c>
      <c r="AV166" s="223">
        <v>45328</v>
      </c>
      <c r="AW166" s="158"/>
      <c r="AX166" s="43"/>
      <c r="AY166" s="43"/>
    </row>
    <row r="167" spans="1:51" ht="56.25" customHeight="1" thickBot="1" x14ac:dyDescent="0.45">
      <c r="A167" s="815"/>
      <c r="B167" s="672"/>
      <c r="C167" s="672"/>
      <c r="D167" s="548"/>
      <c r="E167" s="548"/>
      <c r="F167" s="548"/>
      <c r="G167" s="621"/>
      <c r="H167" s="621"/>
      <c r="I167" s="773"/>
      <c r="J167" s="867"/>
      <c r="K167" s="877"/>
      <c r="L167" s="854"/>
      <c r="M167" s="854"/>
      <c r="N167" s="854"/>
      <c r="O167" s="558"/>
      <c r="P167" s="558"/>
      <c r="Q167" s="558"/>
      <c r="R167" s="558"/>
      <c r="S167" s="630"/>
      <c r="T167" s="917"/>
      <c r="U167" s="803"/>
      <c r="V167" s="825"/>
      <c r="W167" s="605"/>
      <c r="X167" s="600"/>
      <c r="Y167" s="552"/>
      <c r="Z167" s="575"/>
      <c r="AA167" s="576"/>
      <c r="AB167" s="58" t="s">
        <v>545</v>
      </c>
      <c r="AC167" s="90" t="s">
        <v>546</v>
      </c>
      <c r="AD167" s="91">
        <v>5</v>
      </c>
      <c r="AE167" s="327">
        <v>0.05</v>
      </c>
      <c r="AF167" s="224">
        <v>45334</v>
      </c>
      <c r="AG167" s="224">
        <v>45657</v>
      </c>
      <c r="AH167" s="364">
        <v>323</v>
      </c>
      <c r="AI167" s="247">
        <v>200</v>
      </c>
      <c r="AJ167" s="273"/>
      <c r="AK167" s="821"/>
      <c r="AL167" s="821"/>
      <c r="AM167" s="527"/>
      <c r="AN167" s="679"/>
      <c r="AO167" s="527"/>
      <c r="AP167" s="586"/>
      <c r="AQ167" s="586"/>
      <c r="AR167" s="91" t="s">
        <v>738</v>
      </c>
      <c r="AS167" s="91" t="s">
        <v>719</v>
      </c>
      <c r="AT167" s="91" t="s">
        <v>719</v>
      </c>
      <c r="AU167" s="91" t="s">
        <v>719</v>
      </c>
      <c r="AV167" s="91" t="s">
        <v>719</v>
      </c>
      <c r="AW167" s="175"/>
      <c r="AX167" s="43"/>
      <c r="AY167" s="43"/>
    </row>
    <row r="168" spans="1:51" ht="54.75" customHeight="1" thickBot="1" x14ac:dyDescent="0.45">
      <c r="A168" s="815"/>
      <c r="B168" s="672"/>
      <c r="C168" s="672"/>
      <c r="D168" s="546" t="s">
        <v>547</v>
      </c>
      <c r="E168" s="546" t="s">
        <v>548</v>
      </c>
      <c r="F168" s="557" t="s">
        <v>549</v>
      </c>
      <c r="G168" s="622">
        <v>0.13</v>
      </c>
      <c r="H168" s="546" t="s">
        <v>133</v>
      </c>
      <c r="I168" s="845">
        <v>0.13</v>
      </c>
      <c r="J168" s="865" t="s">
        <v>550</v>
      </c>
      <c r="K168" s="887" t="s">
        <v>551</v>
      </c>
      <c r="L168" s="855" t="s">
        <v>271</v>
      </c>
      <c r="M168" s="855" t="s">
        <v>552</v>
      </c>
      <c r="N168" s="855" t="s">
        <v>553</v>
      </c>
      <c r="O168" s="561"/>
      <c r="P168" s="561" t="s">
        <v>136</v>
      </c>
      <c r="Q168" s="561" t="s">
        <v>554</v>
      </c>
      <c r="R168" s="537">
        <v>4141</v>
      </c>
      <c r="S168" s="960">
        <v>830</v>
      </c>
      <c r="T168" s="790">
        <v>4006</v>
      </c>
      <c r="U168" s="803"/>
      <c r="V168" s="825"/>
      <c r="W168" s="556" t="s">
        <v>555</v>
      </c>
      <c r="X168" s="553" t="s">
        <v>556</v>
      </c>
      <c r="Y168" s="578" t="s">
        <v>557</v>
      </c>
      <c r="Z168" s="573">
        <v>2020130010268</v>
      </c>
      <c r="AA168" s="706" t="s">
        <v>558</v>
      </c>
      <c r="AB168" s="39" t="s">
        <v>559</v>
      </c>
      <c r="AC168" s="94" t="s">
        <v>560</v>
      </c>
      <c r="AD168" s="343">
        <v>400</v>
      </c>
      <c r="AE168" s="328">
        <v>0.25</v>
      </c>
      <c r="AF168" s="225" t="s">
        <v>773</v>
      </c>
      <c r="AG168" s="226" t="s">
        <v>774</v>
      </c>
      <c r="AH168" s="114">
        <v>150</v>
      </c>
      <c r="AI168" s="114">
        <v>400</v>
      </c>
      <c r="AJ168" s="43"/>
      <c r="AK168" s="577" t="s">
        <v>561</v>
      </c>
      <c r="AL168" s="577"/>
      <c r="AM168" s="543" t="s">
        <v>734</v>
      </c>
      <c r="AN168" s="677">
        <f>'[1]2023 INV. PROYEC'!$H$27</f>
        <v>18212005971</v>
      </c>
      <c r="AO168" s="717" t="s">
        <v>792</v>
      </c>
      <c r="AP168" s="578" t="s">
        <v>557</v>
      </c>
      <c r="AQ168" s="543" t="s">
        <v>791</v>
      </c>
      <c r="AR168" s="61" t="s">
        <v>731</v>
      </c>
      <c r="AS168" s="52" t="s">
        <v>786</v>
      </c>
      <c r="AT168" s="60" t="s">
        <v>787</v>
      </c>
      <c r="AU168" s="94" t="s">
        <v>734</v>
      </c>
      <c r="AV168" s="94" t="s">
        <v>779</v>
      </c>
      <c r="AW168" s="296"/>
      <c r="AX168" s="43"/>
      <c r="AY168" s="43"/>
    </row>
    <row r="169" spans="1:51" ht="43.5" customHeight="1" x14ac:dyDescent="0.4">
      <c r="A169" s="815"/>
      <c r="B169" s="672"/>
      <c r="C169" s="672"/>
      <c r="D169" s="547"/>
      <c r="E169" s="547"/>
      <c r="F169" s="551"/>
      <c r="G169" s="623"/>
      <c r="H169" s="547"/>
      <c r="I169" s="846"/>
      <c r="J169" s="866"/>
      <c r="K169" s="888"/>
      <c r="L169" s="856"/>
      <c r="M169" s="856"/>
      <c r="N169" s="856"/>
      <c r="O169" s="670"/>
      <c r="P169" s="670"/>
      <c r="Q169" s="670"/>
      <c r="R169" s="538"/>
      <c r="S169" s="961"/>
      <c r="T169" s="791"/>
      <c r="U169" s="803"/>
      <c r="V169" s="825"/>
      <c r="W169" s="599"/>
      <c r="X169" s="554"/>
      <c r="Y169" s="579"/>
      <c r="Z169" s="574"/>
      <c r="AA169" s="615"/>
      <c r="AB169" s="47" t="s">
        <v>562</v>
      </c>
      <c r="AC169" s="89" t="s">
        <v>563</v>
      </c>
      <c r="AD169" s="30">
        <v>400</v>
      </c>
      <c r="AE169" s="310">
        <v>0.25</v>
      </c>
      <c r="AF169" s="227" t="s">
        <v>775</v>
      </c>
      <c r="AG169" s="228" t="s">
        <v>774</v>
      </c>
      <c r="AH169" s="114">
        <v>270</v>
      </c>
      <c r="AI169" s="114">
        <v>400</v>
      </c>
      <c r="AJ169" s="43"/>
      <c r="AK169" s="547"/>
      <c r="AL169" s="547"/>
      <c r="AM169" s="526"/>
      <c r="AN169" s="678"/>
      <c r="AO169" s="718"/>
      <c r="AP169" s="579"/>
      <c r="AQ169" s="526"/>
      <c r="AR169" s="371" t="s">
        <v>731</v>
      </c>
      <c r="AS169" s="371" t="s">
        <v>786</v>
      </c>
      <c r="AT169" s="341" t="s">
        <v>787</v>
      </c>
      <c r="AU169" s="94" t="s">
        <v>734</v>
      </c>
      <c r="AV169" s="89" t="s">
        <v>776</v>
      </c>
      <c r="AW169" s="291"/>
      <c r="AX169" s="43"/>
      <c r="AY169" s="43"/>
    </row>
    <row r="170" spans="1:51" ht="48.75" customHeight="1" thickBot="1" x14ac:dyDescent="0.45">
      <c r="A170" s="815"/>
      <c r="B170" s="672"/>
      <c r="C170" s="672"/>
      <c r="D170" s="547"/>
      <c r="E170" s="547"/>
      <c r="F170" s="551"/>
      <c r="G170" s="623"/>
      <c r="H170" s="547"/>
      <c r="I170" s="846"/>
      <c r="J170" s="866"/>
      <c r="K170" s="888"/>
      <c r="L170" s="856"/>
      <c r="M170" s="856"/>
      <c r="N170" s="856"/>
      <c r="O170" s="670"/>
      <c r="P170" s="670"/>
      <c r="Q170" s="670"/>
      <c r="R170" s="538"/>
      <c r="S170" s="961"/>
      <c r="T170" s="791"/>
      <c r="U170" s="803"/>
      <c r="V170" s="825"/>
      <c r="W170" s="599"/>
      <c r="X170" s="554"/>
      <c r="Y170" s="579"/>
      <c r="Z170" s="574"/>
      <c r="AA170" s="615"/>
      <c r="AB170" s="47" t="s">
        <v>564</v>
      </c>
      <c r="AC170" s="89" t="s">
        <v>565</v>
      </c>
      <c r="AD170" s="89" t="s">
        <v>303</v>
      </c>
      <c r="AE170" s="310">
        <v>0</v>
      </c>
      <c r="AF170" s="227" t="s">
        <v>303</v>
      </c>
      <c r="AG170" s="227" t="s">
        <v>303</v>
      </c>
      <c r="AH170" s="227" t="s">
        <v>303</v>
      </c>
      <c r="AI170" s="227" t="s">
        <v>303</v>
      </c>
      <c r="AJ170" s="43"/>
      <c r="AK170" s="547"/>
      <c r="AL170" s="547"/>
      <c r="AM170" s="526"/>
      <c r="AN170" s="678"/>
      <c r="AO170" s="718"/>
      <c r="AP170" s="579"/>
      <c r="AQ170" s="526"/>
      <c r="AR170" s="89" t="s">
        <v>303</v>
      </c>
      <c r="AS170" s="89" t="s">
        <v>303</v>
      </c>
      <c r="AT170" s="89" t="s">
        <v>303</v>
      </c>
      <c r="AU170" s="89" t="s">
        <v>303</v>
      </c>
      <c r="AV170" s="89" t="s">
        <v>303</v>
      </c>
      <c r="AW170" s="291"/>
      <c r="AX170" s="43"/>
      <c r="AY170" s="43"/>
    </row>
    <row r="171" spans="1:51" ht="43.5" customHeight="1" x14ac:dyDescent="0.4">
      <c r="A171" s="815"/>
      <c r="B171" s="672"/>
      <c r="C171" s="672"/>
      <c r="D171" s="547"/>
      <c r="E171" s="547"/>
      <c r="F171" s="551"/>
      <c r="G171" s="623"/>
      <c r="H171" s="547"/>
      <c r="I171" s="846"/>
      <c r="J171" s="866"/>
      <c r="K171" s="888"/>
      <c r="L171" s="856"/>
      <c r="M171" s="856"/>
      <c r="N171" s="856"/>
      <c r="O171" s="670"/>
      <c r="P171" s="670"/>
      <c r="Q171" s="670"/>
      <c r="R171" s="538"/>
      <c r="S171" s="961"/>
      <c r="T171" s="791"/>
      <c r="U171" s="803"/>
      <c r="V171" s="825"/>
      <c r="W171" s="599"/>
      <c r="X171" s="554"/>
      <c r="Y171" s="579"/>
      <c r="Z171" s="574"/>
      <c r="AA171" s="615"/>
      <c r="AB171" s="123" t="s">
        <v>566</v>
      </c>
      <c r="AC171" s="89" t="s">
        <v>560</v>
      </c>
      <c r="AD171" s="89">
        <v>30</v>
      </c>
      <c r="AE171" s="310">
        <v>0.25</v>
      </c>
      <c r="AF171" s="227" t="s">
        <v>776</v>
      </c>
      <c r="AG171" s="228" t="s">
        <v>774</v>
      </c>
      <c r="AH171" s="114">
        <v>30</v>
      </c>
      <c r="AI171" s="114">
        <v>90</v>
      </c>
      <c r="AJ171" s="43"/>
      <c r="AK171" s="547"/>
      <c r="AL171" s="547"/>
      <c r="AM171" s="526"/>
      <c r="AN171" s="678"/>
      <c r="AO171" s="718"/>
      <c r="AP171" s="579"/>
      <c r="AQ171" s="526"/>
      <c r="AR171" s="371" t="s">
        <v>731</v>
      </c>
      <c r="AS171" s="371" t="s">
        <v>786</v>
      </c>
      <c r="AT171" s="341" t="s">
        <v>787</v>
      </c>
      <c r="AU171" s="94" t="s">
        <v>734</v>
      </c>
      <c r="AV171" s="89" t="s">
        <v>776</v>
      </c>
      <c r="AW171" s="291"/>
      <c r="AX171" s="43"/>
      <c r="AY171" s="43"/>
    </row>
    <row r="172" spans="1:51" ht="45.75" customHeight="1" thickBot="1" x14ac:dyDescent="0.45">
      <c r="A172" s="815"/>
      <c r="B172" s="672"/>
      <c r="C172" s="672"/>
      <c r="D172" s="547"/>
      <c r="E172" s="547"/>
      <c r="F172" s="551"/>
      <c r="G172" s="623"/>
      <c r="H172" s="547"/>
      <c r="I172" s="846"/>
      <c r="J172" s="866"/>
      <c r="K172" s="889"/>
      <c r="L172" s="857"/>
      <c r="M172" s="857"/>
      <c r="N172" s="857"/>
      <c r="O172" s="562"/>
      <c r="P172" s="562"/>
      <c r="Q172" s="562"/>
      <c r="R172" s="539"/>
      <c r="S172" s="962"/>
      <c r="T172" s="792"/>
      <c r="U172" s="803"/>
      <c r="V172" s="825"/>
      <c r="W172" s="599"/>
      <c r="X172" s="554"/>
      <c r="Y172" s="579"/>
      <c r="Z172" s="574"/>
      <c r="AA172" s="615"/>
      <c r="AB172" s="47" t="s">
        <v>567</v>
      </c>
      <c r="AC172" s="89" t="s">
        <v>568</v>
      </c>
      <c r="AD172" s="89" t="s">
        <v>303</v>
      </c>
      <c r="AE172" s="310">
        <v>0</v>
      </c>
      <c r="AF172" s="227" t="s">
        <v>303</v>
      </c>
      <c r="AG172" s="227" t="s">
        <v>303</v>
      </c>
      <c r="AH172" s="227" t="s">
        <v>303</v>
      </c>
      <c r="AI172" s="227" t="s">
        <v>303</v>
      </c>
      <c r="AJ172" s="43"/>
      <c r="AK172" s="547"/>
      <c r="AL172" s="547"/>
      <c r="AM172" s="526"/>
      <c r="AN172" s="678"/>
      <c r="AO172" s="718"/>
      <c r="AP172" s="579"/>
      <c r="AQ172" s="526"/>
      <c r="AR172" s="89" t="s">
        <v>303</v>
      </c>
      <c r="AS172" s="89" t="s">
        <v>303</v>
      </c>
      <c r="AT172" s="89" t="s">
        <v>303</v>
      </c>
      <c r="AU172" s="89" t="s">
        <v>303</v>
      </c>
      <c r="AV172" s="89" t="s">
        <v>303</v>
      </c>
      <c r="AW172" s="297"/>
      <c r="AX172" s="43"/>
      <c r="AY172" s="43"/>
    </row>
    <row r="173" spans="1:51" ht="105.75" customHeight="1" thickBot="1" x14ac:dyDescent="0.45">
      <c r="A173" s="815"/>
      <c r="B173" s="672"/>
      <c r="C173" s="672"/>
      <c r="D173" s="547"/>
      <c r="E173" s="547"/>
      <c r="F173" s="551"/>
      <c r="G173" s="623"/>
      <c r="H173" s="547"/>
      <c r="I173" s="846"/>
      <c r="J173" s="866"/>
      <c r="K173" s="890" t="s">
        <v>569</v>
      </c>
      <c r="L173" s="891" t="s">
        <v>271</v>
      </c>
      <c r="M173" s="862" t="s">
        <v>570</v>
      </c>
      <c r="N173" s="862" t="s">
        <v>571</v>
      </c>
      <c r="O173" s="89"/>
      <c r="P173" s="89" t="s">
        <v>136</v>
      </c>
      <c r="Q173" s="89" t="s">
        <v>572</v>
      </c>
      <c r="R173" s="114">
        <v>228</v>
      </c>
      <c r="S173" s="385">
        <v>60</v>
      </c>
      <c r="T173" s="131">
        <v>277</v>
      </c>
      <c r="U173" s="803"/>
      <c r="V173" s="825"/>
      <c r="W173" s="599"/>
      <c r="X173" s="554"/>
      <c r="Y173" s="580"/>
      <c r="Z173" s="575"/>
      <c r="AA173" s="707"/>
      <c r="AB173" s="58" t="s">
        <v>573</v>
      </c>
      <c r="AC173" s="91" t="s">
        <v>560</v>
      </c>
      <c r="AD173" s="91">
        <v>60</v>
      </c>
      <c r="AE173" s="329">
        <v>0.25</v>
      </c>
      <c r="AF173" s="227" t="s">
        <v>776</v>
      </c>
      <c r="AG173" s="228" t="s">
        <v>774</v>
      </c>
      <c r="AH173" s="114">
        <v>90</v>
      </c>
      <c r="AI173" s="114">
        <v>60</v>
      </c>
      <c r="AJ173" s="43"/>
      <c r="AK173" s="576"/>
      <c r="AL173" s="576"/>
      <c r="AM173" s="527"/>
      <c r="AN173" s="679"/>
      <c r="AO173" s="719"/>
      <c r="AP173" s="580"/>
      <c r="AQ173" s="527"/>
      <c r="AR173" s="52" t="s">
        <v>731</v>
      </c>
      <c r="AS173" s="52" t="s">
        <v>786</v>
      </c>
      <c r="AT173" s="345" t="s">
        <v>787</v>
      </c>
      <c r="AU173" s="94" t="s">
        <v>734</v>
      </c>
      <c r="AV173" s="91" t="s">
        <v>776</v>
      </c>
      <c r="AW173" s="291"/>
      <c r="AX173" s="43"/>
      <c r="AY173" s="43"/>
    </row>
    <row r="174" spans="1:51" ht="47.25" customHeight="1" x14ac:dyDescent="0.4">
      <c r="A174" s="815"/>
      <c r="B174" s="672"/>
      <c r="C174" s="672"/>
      <c r="D174" s="547"/>
      <c r="E174" s="547"/>
      <c r="F174" s="551"/>
      <c r="G174" s="623"/>
      <c r="H174" s="547"/>
      <c r="I174" s="846"/>
      <c r="J174" s="866"/>
      <c r="K174" s="887" t="s">
        <v>574</v>
      </c>
      <c r="L174" s="855" t="s">
        <v>271</v>
      </c>
      <c r="M174" s="855">
        <v>0</v>
      </c>
      <c r="N174" s="855" t="s">
        <v>575</v>
      </c>
      <c r="O174" s="561"/>
      <c r="P174" s="561" t="s">
        <v>136</v>
      </c>
      <c r="Q174" s="561" t="s">
        <v>554</v>
      </c>
      <c r="R174" s="537">
        <v>1300</v>
      </c>
      <c r="S174" s="960">
        <v>50</v>
      </c>
      <c r="T174" s="906">
        <v>86</v>
      </c>
      <c r="U174" s="803"/>
      <c r="V174" s="825"/>
      <c r="W174" s="599"/>
      <c r="X174" s="554"/>
      <c r="Y174" s="578" t="s">
        <v>576</v>
      </c>
      <c r="Z174" s="567">
        <v>2020130010309</v>
      </c>
      <c r="AA174" s="706" t="s">
        <v>577</v>
      </c>
      <c r="AB174" s="234" t="s">
        <v>578</v>
      </c>
      <c r="AC174" s="94" t="s">
        <v>579</v>
      </c>
      <c r="AD174" s="94">
        <v>1</v>
      </c>
      <c r="AE174" s="328">
        <v>0.1</v>
      </c>
      <c r="AF174" s="225" t="s">
        <v>777</v>
      </c>
      <c r="AG174" s="225" t="s">
        <v>778</v>
      </c>
      <c r="AH174" s="114">
        <v>1</v>
      </c>
      <c r="AI174" s="537">
        <v>50</v>
      </c>
      <c r="AJ174" s="619"/>
      <c r="AK174" s="577" t="s">
        <v>561</v>
      </c>
      <c r="AL174" s="577"/>
      <c r="AM174" s="543" t="s">
        <v>734</v>
      </c>
      <c r="AN174" s="677">
        <f>'[1]2023 INV. PROYEC'!$H$28</f>
        <v>200000000</v>
      </c>
      <c r="AO174" s="717" t="s">
        <v>734</v>
      </c>
      <c r="AP174" s="578" t="s">
        <v>576</v>
      </c>
      <c r="AQ174" s="584" t="s">
        <v>793</v>
      </c>
      <c r="AR174" s="372" t="s">
        <v>788</v>
      </c>
      <c r="AS174" s="372" t="s">
        <v>789</v>
      </c>
      <c r="AT174" s="344" t="s">
        <v>787</v>
      </c>
      <c r="AU174" s="346" t="s">
        <v>734</v>
      </c>
      <c r="AV174" s="346" t="s">
        <v>777</v>
      </c>
      <c r="AW174" s="298"/>
      <c r="AX174" s="43"/>
      <c r="AY174" s="43"/>
    </row>
    <row r="175" spans="1:51" ht="51" customHeight="1" x14ac:dyDescent="0.4">
      <c r="A175" s="815"/>
      <c r="B175" s="672"/>
      <c r="C175" s="672"/>
      <c r="D175" s="547"/>
      <c r="E175" s="547"/>
      <c r="F175" s="551"/>
      <c r="G175" s="623"/>
      <c r="H175" s="547"/>
      <c r="I175" s="846"/>
      <c r="J175" s="866"/>
      <c r="K175" s="888"/>
      <c r="L175" s="856"/>
      <c r="M175" s="856"/>
      <c r="N175" s="856"/>
      <c r="O175" s="670"/>
      <c r="P175" s="670"/>
      <c r="Q175" s="670"/>
      <c r="R175" s="538"/>
      <c r="S175" s="961"/>
      <c r="T175" s="907"/>
      <c r="U175" s="803"/>
      <c r="V175" s="825"/>
      <c r="W175" s="599"/>
      <c r="X175" s="554"/>
      <c r="Y175" s="579"/>
      <c r="Z175" s="568"/>
      <c r="AA175" s="615"/>
      <c r="AB175" s="123" t="s">
        <v>580</v>
      </c>
      <c r="AC175" s="89" t="s">
        <v>581</v>
      </c>
      <c r="AD175" s="89" t="s">
        <v>303</v>
      </c>
      <c r="AE175" s="310">
        <v>0</v>
      </c>
      <c r="AF175" s="89" t="s">
        <v>303</v>
      </c>
      <c r="AG175" s="89" t="s">
        <v>303</v>
      </c>
      <c r="AH175" s="89" t="s">
        <v>303</v>
      </c>
      <c r="AI175" s="538"/>
      <c r="AJ175" s="620"/>
      <c r="AK175" s="547"/>
      <c r="AL175" s="547"/>
      <c r="AM175" s="526"/>
      <c r="AN175" s="678"/>
      <c r="AO175" s="718"/>
      <c r="AP175" s="579"/>
      <c r="AQ175" s="585"/>
      <c r="AR175" s="52" t="s">
        <v>303</v>
      </c>
      <c r="AS175" s="52" t="s">
        <v>303</v>
      </c>
      <c r="AT175" s="52" t="s">
        <v>303</v>
      </c>
      <c r="AU175" s="52" t="s">
        <v>303</v>
      </c>
      <c r="AV175" s="52" t="s">
        <v>303</v>
      </c>
      <c r="AW175" s="297"/>
      <c r="AX175" s="43"/>
      <c r="AY175" s="43"/>
    </row>
    <row r="176" spans="1:51" ht="36.75" customHeight="1" x14ac:dyDescent="0.4">
      <c r="A176" s="815"/>
      <c r="B176" s="672"/>
      <c r="C176" s="672"/>
      <c r="D176" s="547"/>
      <c r="E176" s="547"/>
      <c r="F176" s="551"/>
      <c r="G176" s="623"/>
      <c r="H176" s="547"/>
      <c r="I176" s="846"/>
      <c r="J176" s="866"/>
      <c r="K176" s="888"/>
      <c r="L176" s="856"/>
      <c r="M176" s="856"/>
      <c r="N176" s="856"/>
      <c r="O176" s="670"/>
      <c r="P176" s="670"/>
      <c r="Q176" s="670"/>
      <c r="R176" s="538"/>
      <c r="S176" s="961"/>
      <c r="T176" s="907"/>
      <c r="U176" s="803"/>
      <c r="V176" s="825"/>
      <c r="W176" s="599"/>
      <c r="X176" s="554"/>
      <c r="Y176" s="579"/>
      <c r="Z176" s="568"/>
      <c r="AA176" s="615"/>
      <c r="AB176" s="123" t="s">
        <v>582</v>
      </c>
      <c r="AC176" s="89" t="s">
        <v>333</v>
      </c>
      <c r="AD176" s="89" t="s">
        <v>303</v>
      </c>
      <c r="AE176" s="310">
        <v>0</v>
      </c>
      <c r="AF176" s="89" t="s">
        <v>303</v>
      </c>
      <c r="AG176" s="89" t="s">
        <v>303</v>
      </c>
      <c r="AH176" s="89" t="s">
        <v>303</v>
      </c>
      <c r="AI176" s="538"/>
      <c r="AJ176" s="620"/>
      <c r="AK176" s="547"/>
      <c r="AL176" s="547"/>
      <c r="AM176" s="526"/>
      <c r="AN176" s="678"/>
      <c r="AO176" s="718"/>
      <c r="AP176" s="579"/>
      <c r="AQ176" s="585"/>
      <c r="AR176" s="52" t="s">
        <v>303</v>
      </c>
      <c r="AS176" s="89" t="s">
        <v>303</v>
      </c>
      <c r="AT176" s="89" t="s">
        <v>303</v>
      </c>
      <c r="AU176" s="89" t="s">
        <v>303</v>
      </c>
      <c r="AV176" s="89" t="s">
        <v>303</v>
      </c>
      <c r="AW176" s="297"/>
      <c r="AX176" s="43"/>
      <c r="AY176" s="43"/>
    </row>
    <row r="177" spans="1:51" ht="45.75" customHeight="1" x14ac:dyDescent="0.4">
      <c r="A177" s="815"/>
      <c r="B177" s="672"/>
      <c r="C177" s="672"/>
      <c r="D177" s="547"/>
      <c r="E177" s="547"/>
      <c r="F177" s="551"/>
      <c r="G177" s="623"/>
      <c r="H177" s="547"/>
      <c r="I177" s="846"/>
      <c r="J177" s="866"/>
      <c r="K177" s="888"/>
      <c r="L177" s="856"/>
      <c r="M177" s="856"/>
      <c r="N177" s="856"/>
      <c r="O177" s="670"/>
      <c r="P177" s="670"/>
      <c r="Q177" s="670"/>
      <c r="R177" s="538"/>
      <c r="S177" s="961"/>
      <c r="T177" s="907"/>
      <c r="U177" s="803"/>
      <c r="V177" s="825"/>
      <c r="W177" s="599"/>
      <c r="X177" s="554"/>
      <c r="Y177" s="579"/>
      <c r="Z177" s="568"/>
      <c r="AA177" s="615"/>
      <c r="AB177" s="123" t="s">
        <v>583</v>
      </c>
      <c r="AC177" s="89" t="s">
        <v>584</v>
      </c>
      <c r="AD177" s="229">
        <v>5</v>
      </c>
      <c r="AE177" s="310">
        <v>0.3</v>
      </c>
      <c r="AF177" s="227" t="s">
        <v>779</v>
      </c>
      <c r="AG177" s="227" t="s">
        <v>780</v>
      </c>
      <c r="AH177" s="114"/>
      <c r="AI177" s="538"/>
      <c r="AJ177" s="620"/>
      <c r="AK177" s="547"/>
      <c r="AL177" s="547"/>
      <c r="AM177" s="526"/>
      <c r="AN177" s="678"/>
      <c r="AO177" s="718"/>
      <c r="AP177" s="579"/>
      <c r="AQ177" s="585"/>
      <c r="AR177" s="375" t="s">
        <v>738</v>
      </c>
      <c r="AS177" s="375" t="s">
        <v>738</v>
      </c>
      <c r="AT177" s="375" t="s">
        <v>738</v>
      </c>
      <c r="AU177" s="375" t="s">
        <v>738</v>
      </c>
      <c r="AV177" s="375" t="s">
        <v>738</v>
      </c>
      <c r="AW177" s="297"/>
      <c r="AX177" s="43"/>
      <c r="AY177" s="43"/>
    </row>
    <row r="178" spans="1:51" ht="48.75" customHeight="1" thickBot="1" x14ac:dyDescent="0.45">
      <c r="A178" s="815"/>
      <c r="B178" s="672"/>
      <c r="C178" s="672"/>
      <c r="D178" s="547"/>
      <c r="E178" s="547"/>
      <c r="F178" s="551"/>
      <c r="G178" s="623"/>
      <c r="H178" s="547"/>
      <c r="I178" s="846"/>
      <c r="J178" s="866"/>
      <c r="K178" s="889"/>
      <c r="L178" s="857"/>
      <c r="M178" s="857"/>
      <c r="N178" s="857"/>
      <c r="O178" s="562"/>
      <c r="P178" s="562"/>
      <c r="Q178" s="562"/>
      <c r="R178" s="539"/>
      <c r="S178" s="962"/>
      <c r="T178" s="908"/>
      <c r="U178" s="803"/>
      <c r="V178" s="825"/>
      <c r="W178" s="599"/>
      <c r="X178" s="554"/>
      <c r="Y178" s="580"/>
      <c r="Z178" s="569"/>
      <c r="AA178" s="707"/>
      <c r="AB178" s="235" t="s">
        <v>585</v>
      </c>
      <c r="AC178" s="91" t="s">
        <v>560</v>
      </c>
      <c r="AD178" s="232">
        <v>2</v>
      </c>
      <c r="AE178" s="329">
        <v>0.6</v>
      </c>
      <c r="AF178" s="233" t="s">
        <v>777</v>
      </c>
      <c r="AG178" s="233" t="s">
        <v>780</v>
      </c>
      <c r="AH178" s="247">
        <v>50</v>
      </c>
      <c r="AI178" s="775"/>
      <c r="AJ178" s="621"/>
      <c r="AK178" s="576"/>
      <c r="AL178" s="576"/>
      <c r="AM178" s="527"/>
      <c r="AN178" s="679"/>
      <c r="AO178" s="719"/>
      <c r="AP178" s="580"/>
      <c r="AQ178" s="586"/>
      <c r="AR178" s="61" t="s">
        <v>731</v>
      </c>
      <c r="AS178" s="52" t="s">
        <v>786</v>
      </c>
      <c r="AT178" s="60" t="s">
        <v>787</v>
      </c>
      <c r="AU178" s="60" t="s">
        <v>734</v>
      </c>
      <c r="AV178" s="345" t="s">
        <v>777</v>
      </c>
      <c r="AW178" s="299"/>
      <c r="AX178" s="43"/>
      <c r="AY178" s="43"/>
    </row>
    <row r="179" spans="1:51" ht="66.75" customHeight="1" thickBot="1" x14ac:dyDescent="0.45">
      <c r="A179" s="815"/>
      <c r="B179" s="672"/>
      <c r="C179" s="672"/>
      <c r="D179" s="547"/>
      <c r="E179" s="547"/>
      <c r="F179" s="551"/>
      <c r="G179" s="623"/>
      <c r="H179" s="547"/>
      <c r="I179" s="846"/>
      <c r="J179" s="866"/>
      <c r="K179" s="892" t="s">
        <v>586</v>
      </c>
      <c r="L179" s="855" t="s">
        <v>271</v>
      </c>
      <c r="M179" s="852" t="s">
        <v>208</v>
      </c>
      <c r="N179" s="852" t="s">
        <v>587</v>
      </c>
      <c r="O179" s="546"/>
      <c r="P179" s="546" t="s">
        <v>136</v>
      </c>
      <c r="Q179" s="546" t="s">
        <v>554</v>
      </c>
      <c r="R179" s="559">
        <v>9000</v>
      </c>
      <c r="S179" s="963">
        <v>1800</v>
      </c>
      <c r="T179" s="906">
        <v>10485</v>
      </c>
      <c r="U179" s="803"/>
      <c r="V179" s="825"/>
      <c r="W179" s="599"/>
      <c r="X179" s="554"/>
      <c r="Y179" s="578" t="s">
        <v>794</v>
      </c>
      <c r="Z179" s="573">
        <v>2020130010162</v>
      </c>
      <c r="AA179" s="577" t="s">
        <v>588</v>
      </c>
      <c r="AB179" s="39" t="s">
        <v>589</v>
      </c>
      <c r="AC179" s="94" t="s">
        <v>590</v>
      </c>
      <c r="AD179" s="94">
        <v>6</v>
      </c>
      <c r="AE179" s="330">
        <v>0.3</v>
      </c>
      <c r="AF179" s="236" t="s">
        <v>781</v>
      </c>
      <c r="AG179" s="226" t="s">
        <v>776</v>
      </c>
      <c r="AH179" s="268">
        <v>210</v>
      </c>
      <c r="AI179" s="337">
        <v>2200</v>
      </c>
      <c r="AJ179" s="461"/>
      <c r="AK179" s="701" t="s">
        <v>561</v>
      </c>
      <c r="AL179" s="704"/>
      <c r="AM179" s="543" t="s">
        <v>734</v>
      </c>
      <c r="AN179" s="677">
        <f>'[1]2023 INV. PROYEC'!$H$26</f>
        <v>500000000</v>
      </c>
      <c r="AO179" s="543" t="s">
        <v>734</v>
      </c>
      <c r="AP179" s="543" t="s">
        <v>794</v>
      </c>
      <c r="AQ179" s="543" t="s">
        <v>795</v>
      </c>
      <c r="AR179" s="386" t="s">
        <v>748</v>
      </c>
      <c r="AS179" s="64" t="s">
        <v>790</v>
      </c>
      <c r="AT179" s="462" t="s">
        <v>787</v>
      </c>
      <c r="AU179" s="379" t="s">
        <v>734</v>
      </c>
      <c r="AV179" s="132" t="s">
        <v>775</v>
      </c>
      <c r="AW179" s="463"/>
      <c r="AX179" s="205"/>
      <c r="AY179" s="43"/>
    </row>
    <row r="180" spans="1:51" ht="52.5" customHeight="1" x14ac:dyDescent="0.4">
      <c r="A180" s="815"/>
      <c r="B180" s="672"/>
      <c r="C180" s="672"/>
      <c r="D180" s="547"/>
      <c r="E180" s="547"/>
      <c r="F180" s="551"/>
      <c r="G180" s="623"/>
      <c r="H180" s="547"/>
      <c r="I180" s="846"/>
      <c r="J180" s="866"/>
      <c r="K180" s="893"/>
      <c r="L180" s="857"/>
      <c r="M180" s="854"/>
      <c r="N180" s="854"/>
      <c r="O180" s="548"/>
      <c r="P180" s="548"/>
      <c r="Q180" s="548"/>
      <c r="R180" s="560"/>
      <c r="S180" s="964"/>
      <c r="T180" s="908"/>
      <c r="U180" s="803"/>
      <c r="V180" s="825"/>
      <c r="W180" s="599"/>
      <c r="X180" s="554"/>
      <c r="Y180" s="579"/>
      <c r="Z180" s="574"/>
      <c r="AA180" s="547"/>
      <c r="AB180" s="47" t="s">
        <v>591</v>
      </c>
      <c r="AC180" s="57" t="s">
        <v>592</v>
      </c>
      <c r="AD180" s="57">
        <v>1000</v>
      </c>
      <c r="AE180" s="237">
        <v>0.1</v>
      </c>
      <c r="AF180" s="238" t="s">
        <v>777</v>
      </c>
      <c r="AG180" s="228" t="s">
        <v>774</v>
      </c>
      <c r="AH180" s="114">
        <v>330</v>
      </c>
      <c r="AI180" s="114">
        <v>1000</v>
      </c>
      <c r="AJ180" s="461"/>
      <c r="AK180" s="702"/>
      <c r="AL180" s="566"/>
      <c r="AM180" s="526"/>
      <c r="AN180" s="678"/>
      <c r="AO180" s="526"/>
      <c r="AP180" s="526"/>
      <c r="AQ180" s="526"/>
      <c r="AR180" s="375" t="s">
        <v>738</v>
      </c>
      <c r="AS180" s="375" t="s">
        <v>738</v>
      </c>
      <c r="AT180" s="375" t="s">
        <v>738</v>
      </c>
      <c r="AU180" s="375" t="s">
        <v>738</v>
      </c>
      <c r="AV180" s="375" t="s">
        <v>738</v>
      </c>
      <c r="AW180" s="464"/>
      <c r="AX180" s="205"/>
      <c r="AY180" s="43"/>
    </row>
    <row r="181" spans="1:51" ht="101.25" customHeight="1" thickBot="1" x14ac:dyDescent="0.45">
      <c r="A181" s="815"/>
      <c r="B181" s="672"/>
      <c r="C181" s="672"/>
      <c r="D181" s="547"/>
      <c r="E181" s="547"/>
      <c r="F181" s="551"/>
      <c r="G181" s="623"/>
      <c r="H181" s="547"/>
      <c r="I181" s="846"/>
      <c r="J181" s="866"/>
      <c r="K181" s="887" t="s">
        <v>593</v>
      </c>
      <c r="L181" s="855" t="s">
        <v>133</v>
      </c>
      <c r="M181" s="894">
        <v>0</v>
      </c>
      <c r="N181" s="855" t="s">
        <v>594</v>
      </c>
      <c r="O181" s="614"/>
      <c r="P181" s="614" t="s">
        <v>136</v>
      </c>
      <c r="Q181" s="614" t="s">
        <v>554</v>
      </c>
      <c r="R181" s="606" t="s">
        <v>595</v>
      </c>
      <c r="S181" s="965" t="s">
        <v>596</v>
      </c>
      <c r="T181" s="903" t="s">
        <v>935</v>
      </c>
      <c r="U181" s="803"/>
      <c r="V181" s="825"/>
      <c r="W181" s="599"/>
      <c r="X181" s="554"/>
      <c r="Y181" s="579"/>
      <c r="Z181" s="574"/>
      <c r="AA181" s="547"/>
      <c r="AB181" s="47" t="s">
        <v>597</v>
      </c>
      <c r="AC181" s="192" t="s">
        <v>598</v>
      </c>
      <c r="AD181" s="192" t="s">
        <v>782</v>
      </c>
      <c r="AE181" s="237">
        <v>0.1</v>
      </c>
      <c r="AF181" s="238" t="s">
        <v>783</v>
      </c>
      <c r="AG181" s="228" t="s">
        <v>774</v>
      </c>
      <c r="AH181" s="114">
        <v>330</v>
      </c>
      <c r="AI181" s="114" t="s">
        <v>782</v>
      </c>
      <c r="AJ181" s="461"/>
      <c r="AK181" s="702"/>
      <c r="AL181" s="566"/>
      <c r="AM181" s="526"/>
      <c r="AN181" s="678"/>
      <c r="AO181" s="526"/>
      <c r="AP181" s="526"/>
      <c r="AQ181" s="526"/>
      <c r="AR181" s="50" t="s">
        <v>748</v>
      </c>
      <c r="AS181" s="50" t="s">
        <v>804</v>
      </c>
      <c r="AT181" s="50" t="s">
        <v>787</v>
      </c>
      <c r="AU181" s="50" t="s">
        <v>734</v>
      </c>
      <c r="AV181" s="142" t="s">
        <v>775</v>
      </c>
      <c r="AW181" s="464"/>
      <c r="AX181" s="205"/>
      <c r="AY181" s="43"/>
    </row>
    <row r="182" spans="1:51" ht="90" customHeight="1" x14ac:dyDescent="0.4">
      <c r="A182" s="815"/>
      <c r="B182" s="672"/>
      <c r="C182" s="672"/>
      <c r="D182" s="547"/>
      <c r="E182" s="547"/>
      <c r="F182" s="551"/>
      <c r="G182" s="623"/>
      <c r="H182" s="547"/>
      <c r="I182" s="846"/>
      <c r="J182" s="866"/>
      <c r="K182" s="888"/>
      <c r="L182" s="856"/>
      <c r="M182" s="895"/>
      <c r="N182" s="856"/>
      <c r="O182" s="615"/>
      <c r="P182" s="615"/>
      <c r="Q182" s="615"/>
      <c r="R182" s="582"/>
      <c r="S182" s="966"/>
      <c r="T182" s="904"/>
      <c r="U182" s="803"/>
      <c r="V182" s="825"/>
      <c r="W182" s="599"/>
      <c r="X182" s="554"/>
      <c r="Y182" s="579"/>
      <c r="Z182" s="574"/>
      <c r="AA182" s="547"/>
      <c r="AB182" s="47" t="s">
        <v>599</v>
      </c>
      <c r="AC182" s="30" t="s">
        <v>565</v>
      </c>
      <c r="AD182" s="192">
        <v>7</v>
      </c>
      <c r="AE182" s="237">
        <v>0.3</v>
      </c>
      <c r="AF182" s="238" t="s">
        <v>783</v>
      </c>
      <c r="AG182" s="228" t="s">
        <v>774</v>
      </c>
      <c r="AH182" s="114">
        <v>330</v>
      </c>
      <c r="AI182" s="114">
        <v>7</v>
      </c>
      <c r="AJ182" s="461"/>
      <c r="AK182" s="702"/>
      <c r="AL182" s="566"/>
      <c r="AM182" s="526"/>
      <c r="AN182" s="678"/>
      <c r="AO182" s="526"/>
      <c r="AP182" s="526"/>
      <c r="AQ182" s="526"/>
      <c r="AR182" s="50" t="s">
        <v>748</v>
      </c>
      <c r="AS182" s="372" t="s">
        <v>789</v>
      </c>
      <c r="AT182" s="344" t="s">
        <v>787</v>
      </c>
      <c r="AU182" s="346" t="s">
        <v>734</v>
      </c>
      <c r="AV182" s="346" t="s">
        <v>777</v>
      </c>
      <c r="AW182" s="464"/>
      <c r="AX182" s="205"/>
      <c r="AY182" s="43"/>
    </row>
    <row r="183" spans="1:51" ht="58.5" customHeight="1" x14ac:dyDescent="0.4">
      <c r="A183" s="815"/>
      <c r="B183" s="672"/>
      <c r="C183" s="672"/>
      <c r="D183" s="547"/>
      <c r="E183" s="547"/>
      <c r="F183" s="551"/>
      <c r="G183" s="623"/>
      <c r="H183" s="547"/>
      <c r="I183" s="846"/>
      <c r="J183" s="866"/>
      <c r="K183" s="888"/>
      <c r="L183" s="856"/>
      <c r="M183" s="895"/>
      <c r="N183" s="856"/>
      <c r="O183" s="615"/>
      <c r="P183" s="615"/>
      <c r="Q183" s="615"/>
      <c r="R183" s="582"/>
      <c r="S183" s="966"/>
      <c r="T183" s="904"/>
      <c r="U183" s="803"/>
      <c r="V183" s="825"/>
      <c r="W183" s="599"/>
      <c r="X183" s="554"/>
      <c r="Y183" s="579"/>
      <c r="Z183" s="574"/>
      <c r="AA183" s="547"/>
      <c r="AB183" s="47" t="s">
        <v>600</v>
      </c>
      <c r="AC183" s="30" t="s">
        <v>601</v>
      </c>
      <c r="AD183" s="192" t="s">
        <v>784</v>
      </c>
      <c r="AE183" s="237">
        <v>0.15</v>
      </c>
      <c r="AF183" s="238" t="s">
        <v>783</v>
      </c>
      <c r="AG183" s="228" t="s">
        <v>774</v>
      </c>
      <c r="AH183" s="114">
        <v>330</v>
      </c>
      <c r="AI183" s="114" t="s">
        <v>785</v>
      </c>
      <c r="AJ183" s="461"/>
      <c r="AK183" s="702"/>
      <c r="AL183" s="566"/>
      <c r="AM183" s="526"/>
      <c r="AN183" s="678"/>
      <c r="AO183" s="526"/>
      <c r="AP183" s="526"/>
      <c r="AQ183" s="526"/>
      <c r="AR183" s="375" t="s">
        <v>738</v>
      </c>
      <c r="AS183" s="375" t="s">
        <v>738</v>
      </c>
      <c r="AT183" s="375" t="s">
        <v>738</v>
      </c>
      <c r="AU183" s="375" t="s">
        <v>738</v>
      </c>
      <c r="AV183" s="375" t="s">
        <v>738</v>
      </c>
      <c r="AW183" s="464"/>
      <c r="AX183" s="205"/>
      <c r="AY183" s="43"/>
    </row>
    <row r="184" spans="1:51" ht="91.5" customHeight="1" thickBot="1" x14ac:dyDescent="0.45">
      <c r="A184" s="815"/>
      <c r="B184" s="672"/>
      <c r="C184" s="672"/>
      <c r="D184" s="548"/>
      <c r="E184" s="548"/>
      <c r="F184" s="558"/>
      <c r="G184" s="624"/>
      <c r="H184" s="548"/>
      <c r="I184" s="847"/>
      <c r="J184" s="867"/>
      <c r="K184" s="889"/>
      <c r="L184" s="857"/>
      <c r="M184" s="896"/>
      <c r="N184" s="857"/>
      <c r="O184" s="616"/>
      <c r="P184" s="616"/>
      <c r="Q184" s="616"/>
      <c r="R184" s="607"/>
      <c r="S184" s="967"/>
      <c r="T184" s="905"/>
      <c r="U184" s="803"/>
      <c r="V184" s="825"/>
      <c r="W184" s="600"/>
      <c r="X184" s="555"/>
      <c r="Y184" s="580"/>
      <c r="Z184" s="575"/>
      <c r="AA184" s="576"/>
      <c r="AB184" s="239" t="s">
        <v>602</v>
      </c>
      <c r="AC184" s="31" t="s">
        <v>603</v>
      </c>
      <c r="AD184" s="31">
        <v>1</v>
      </c>
      <c r="AE184" s="331">
        <v>0.05</v>
      </c>
      <c r="AF184" s="453" t="s">
        <v>783</v>
      </c>
      <c r="AG184" s="454" t="s">
        <v>774</v>
      </c>
      <c r="AH184" s="247">
        <v>330</v>
      </c>
      <c r="AI184" s="247">
        <v>1</v>
      </c>
      <c r="AJ184" s="461"/>
      <c r="AK184" s="703"/>
      <c r="AL184" s="705"/>
      <c r="AM184" s="527"/>
      <c r="AN184" s="679"/>
      <c r="AO184" s="527"/>
      <c r="AP184" s="527"/>
      <c r="AQ184" s="527"/>
      <c r="AR184" s="75" t="s">
        <v>738</v>
      </c>
      <c r="AS184" s="75" t="s">
        <v>738</v>
      </c>
      <c r="AT184" s="75" t="s">
        <v>738</v>
      </c>
      <c r="AU184" s="75" t="s">
        <v>738</v>
      </c>
      <c r="AV184" s="75" t="s">
        <v>738</v>
      </c>
      <c r="AW184" s="465"/>
      <c r="AX184" s="205"/>
      <c r="AY184" s="43"/>
    </row>
    <row r="185" spans="1:51" ht="60" customHeight="1" x14ac:dyDescent="0.4">
      <c r="A185" s="815"/>
      <c r="B185" s="672"/>
      <c r="C185" s="672"/>
      <c r="D185" s="546" t="s">
        <v>604</v>
      </c>
      <c r="E185" s="546">
        <v>0</v>
      </c>
      <c r="F185" s="546" t="s">
        <v>605</v>
      </c>
      <c r="G185" s="546">
        <v>0.8</v>
      </c>
      <c r="H185" s="546" t="s">
        <v>606</v>
      </c>
      <c r="I185" s="848">
        <v>0.8</v>
      </c>
      <c r="J185" s="865" t="s">
        <v>607</v>
      </c>
      <c r="K185" s="892" t="s">
        <v>608</v>
      </c>
      <c r="L185" s="852" t="s">
        <v>356</v>
      </c>
      <c r="M185" s="852" t="s">
        <v>609</v>
      </c>
      <c r="N185" s="852" t="s">
        <v>610</v>
      </c>
      <c r="O185" s="546"/>
      <c r="P185" s="546" t="s">
        <v>136</v>
      </c>
      <c r="Q185" s="546" t="s">
        <v>611</v>
      </c>
      <c r="R185" s="557" t="s">
        <v>612</v>
      </c>
      <c r="S185" s="774" t="s">
        <v>612</v>
      </c>
      <c r="T185" s="918">
        <v>1</v>
      </c>
      <c r="U185" s="803"/>
      <c r="V185" s="825"/>
      <c r="W185" s="556" t="s">
        <v>613</v>
      </c>
      <c r="X185" s="553" t="s">
        <v>614</v>
      </c>
      <c r="Y185" s="563" t="s">
        <v>615</v>
      </c>
      <c r="Z185" s="573">
        <v>2020130010139</v>
      </c>
      <c r="AA185" s="577" t="s">
        <v>616</v>
      </c>
      <c r="AB185" s="39" t="s">
        <v>617</v>
      </c>
      <c r="AC185" s="39" t="s">
        <v>618</v>
      </c>
      <c r="AD185" s="98">
        <v>3</v>
      </c>
      <c r="AE185" s="196">
        <v>5</v>
      </c>
      <c r="AF185" s="460">
        <v>45382</v>
      </c>
      <c r="AG185" s="460">
        <v>45656</v>
      </c>
      <c r="AH185" s="243">
        <v>270</v>
      </c>
      <c r="AI185" s="243">
        <v>150</v>
      </c>
      <c r="AJ185" s="368"/>
      <c r="AK185" s="714" t="s">
        <v>619</v>
      </c>
      <c r="AL185" s="714" t="s">
        <v>765</v>
      </c>
      <c r="AM185" s="704" t="s">
        <v>762</v>
      </c>
      <c r="AN185" s="727">
        <v>450000000</v>
      </c>
      <c r="AO185" s="704" t="s">
        <v>762</v>
      </c>
      <c r="AP185" s="704" t="s">
        <v>615</v>
      </c>
      <c r="AQ185" s="704" t="s">
        <v>766</v>
      </c>
      <c r="AR185" s="65" t="s">
        <v>736</v>
      </c>
      <c r="AS185" s="65" t="s">
        <v>719</v>
      </c>
      <c r="AT185" s="64" t="s">
        <v>719</v>
      </c>
      <c r="AU185" s="64" t="s">
        <v>719</v>
      </c>
      <c r="AV185" s="451" t="s">
        <v>719</v>
      </c>
      <c r="AW185" s="449"/>
      <c r="AX185" s="43"/>
      <c r="AY185" s="43"/>
    </row>
    <row r="186" spans="1:51" ht="54.75" customHeight="1" x14ac:dyDescent="0.4">
      <c r="A186" s="815"/>
      <c r="B186" s="672"/>
      <c r="C186" s="672"/>
      <c r="D186" s="547"/>
      <c r="E186" s="547"/>
      <c r="F186" s="547"/>
      <c r="G186" s="547"/>
      <c r="H186" s="547"/>
      <c r="I186" s="849"/>
      <c r="J186" s="866"/>
      <c r="K186" s="897"/>
      <c r="L186" s="853"/>
      <c r="M186" s="853"/>
      <c r="N186" s="853"/>
      <c r="O186" s="547"/>
      <c r="P186" s="547"/>
      <c r="Q186" s="547"/>
      <c r="R186" s="551"/>
      <c r="S186" s="645"/>
      <c r="T186" s="919"/>
      <c r="U186" s="803"/>
      <c r="V186" s="825"/>
      <c r="W186" s="599"/>
      <c r="X186" s="554"/>
      <c r="Y186" s="564"/>
      <c r="Z186" s="574"/>
      <c r="AA186" s="547"/>
      <c r="AB186" s="244" t="s">
        <v>620</v>
      </c>
      <c r="AC186" s="47" t="s">
        <v>621</v>
      </c>
      <c r="AD186" s="72">
        <v>165</v>
      </c>
      <c r="AE186" s="198">
        <v>15</v>
      </c>
      <c r="AF186" s="201">
        <v>45323</v>
      </c>
      <c r="AG186" s="201">
        <v>45657</v>
      </c>
      <c r="AH186" s="114">
        <v>330</v>
      </c>
      <c r="AI186" s="114">
        <v>150</v>
      </c>
      <c r="AJ186" s="43"/>
      <c r="AK186" s="715"/>
      <c r="AL186" s="715"/>
      <c r="AM186" s="566"/>
      <c r="AN186" s="725"/>
      <c r="AO186" s="566"/>
      <c r="AP186" s="566"/>
      <c r="AQ186" s="566"/>
      <c r="AR186" s="68" t="s">
        <v>767</v>
      </c>
      <c r="AS186" s="68" t="s">
        <v>768</v>
      </c>
      <c r="AT186" s="245" t="s">
        <v>769</v>
      </c>
      <c r="AU186" s="50" t="s">
        <v>734</v>
      </c>
      <c r="AV186" s="430">
        <v>45311</v>
      </c>
      <c r="AW186" s="450"/>
      <c r="AX186" s="43"/>
      <c r="AY186" s="43"/>
    </row>
    <row r="187" spans="1:51" ht="33" customHeight="1" x14ac:dyDescent="0.4">
      <c r="A187" s="815"/>
      <c r="B187" s="672"/>
      <c r="C187" s="672"/>
      <c r="D187" s="547"/>
      <c r="E187" s="547"/>
      <c r="F187" s="547"/>
      <c r="G187" s="547"/>
      <c r="H187" s="547"/>
      <c r="I187" s="849"/>
      <c r="J187" s="866"/>
      <c r="K187" s="893"/>
      <c r="L187" s="854"/>
      <c r="M187" s="854"/>
      <c r="N187" s="854"/>
      <c r="O187" s="548"/>
      <c r="P187" s="548"/>
      <c r="Q187" s="547"/>
      <c r="R187" s="558"/>
      <c r="S187" s="630"/>
      <c r="T187" s="920"/>
      <c r="U187" s="803"/>
      <c r="V187" s="825"/>
      <c r="W187" s="599"/>
      <c r="X187" s="554"/>
      <c r="Y187" s="564"/>
      <c r="Z187" s="574"/>
      <c r="AA187" s="547"/>
      <c r="AB187" s="244" t="s">
        <v>622</v>
      </c>
      <c r="AC187" s="89" t="s">
        <v>623</v>
      </c>
      <c r="AD187" s="72">
        <v>1</v>
      </c>
      <c r="AE187" s="198">
        <v>5</v>
      </c>
      <c r="AF187" s="201">
        <v>45322</v>
      </c>
      <c r="AG187" s="201">
        <v>45656</v>
      </c>
      <c r="AH187" s="114">
        <v>330</v>
      </c>
      <c r="AI187" s="114">
        <v>150</v>
      </c>
      <c r="AJ187" s="43"/>
      <c r="AK187" s="715"/>
      <c r="AL187" s="715"/>
      <c r="AM187" s="566"/>
      <c r="AN187" s="725"/>
      <c r="AO187" s="566"/>
      <c r="AP187" s="566"/>
      <c r="AQ187" s="566"/>
      <c r="AR187" s="783" t="s">
        <v>770</v>
      </c>
      <c r="AS187" s="784"/>
      <c r="AT187" s="784"/>
      <c r="AU187" s="784"/>
      <c r="AV187" s="785"/>
      <c r="AW187" s="450"/>
      <c r="AX187" s="43"/>
      <c r="AY187" s="43"/>
    </row>
    <row r="188" spans="1:51" ht="47.25" customHeight="1" x14ac:dyDescent="0.4">
      <c r="A188" s="815"/>
      <c r="B188" s="672"/>
      <c r="C188" s="672"/>
      <c r="D188" s="547"/>
      <c r="E188" s="547"/>
      <c r="F188" s="547"/>
      <c r="G188" s="547"/>
      <c r="H188" s="547"/>
      <c r="I188" s="849"/>
      <c r="J188" s="866"/>
      <c r="K188" s="892" t="s">
        <v>624</v>
      </c>
      <c r="L188" s="852" t="s">
        <v>133</v>
      </c>
      <c r="M188" s="852">
        <v>1</v>
      </c>
      <c r="N188" s="852" t="s">
        <v>625</v>
      </c>
      <c r="O188" s="546"/>
      <c r="P188" s="546" t="s">
        <v>136</v>
      </c>
      <c r="Q188" s="547"/>
      <c r="R188" s="557">
        <v>1</v>
      </c>
      <c r="S188" s="774">
        <v>1</v>
      </c>
      <c r="T188" s="921">
        <v>0.95</v>
      </c>
      <c r="U188" s="803"/>
      <c r="V188" s="825"/>
      <c r="W188" s="599"/>
      <c r="X188" s="554"/>
      <c r="Y188" s="564"/>
      <c r="Z188" s="574"/>
      <c r="AA188" s="547"/>
      <c r="AB188" s="241" t="s">
        <v>626</v>
      </c>
      <c r="AC188" s="108" t="s">
        <v>303</v>
      </c>
      <c r="AD188" s="108" t="s">
        <v>303</v>
      </c>
      <c r="AE188" s="108" t="s">
        <v>303</v>
      </c>
      <c r="AF188" s="108" t="s">
        <v>303</v>
      </c>
      <c r="AG188" s="108" t="s">
        <v>303</v>
      </c>
      <c r="AH188" s="114" t="s">
        <v>303</v>
      </c>
      <c r="AI188" s="114" t="s">
        <v>303</v>
      </c>
      <c r="AJ188" s="43"/>
      <c r="AK188" s="715"/>
      <c r="AL188" s="715"/>
      <c r="AM188" s="566"/>
      <c r="AN188" s="725"/>
      <c r="AO188" s="566"/>
      <c r="AP188" s="566"/>
      <c r="AQ188" s="566"/>
      <c r="AR188" s="68" t="s">
        <v>736</v>
      </c>
      <c r="AS188" s="68" t="s">
        <v>719</v>
      </c>
      <c r="AT188" s="50" t="s">
        <v>719</v>
      </c>
      <c r="AU188" s="50" t="s">
        <v>719</v>
      </c>
      <c r="AV188" s="452" t="s">
        <v>719</v>
      </c>
      <c r="AW188" s="450"/>
      <c r="AX188" s="43"/>
      <c r="AY188" s="43"/>
    </row>
    <row r="189" spans="1:51" ht="57.75" customHeight="1" x14ac:dyDescent="0.4">
      <c r="A189" s="815"/>
      <c r="B189" s="672"/>
      <c r="C189" s="672"/>
      <c r="D189" s="547"/>
      <c r="E189" s="547"/>
      <c r="F189" s="547"/>
      <c r="G189" s="547"/>
      <c r="H189" s="547"/>
      <c r="I189" s="849"/>
      <c r="J189" s="866"/>
      <c r="K189" s="897"/>
      <c r="L189" s="853"/>
      <c r="M189" s="853"/>
      <c r="N189" s="853"/>
      <c r="O189" s="547"/>
      <c r="P189" s="547"/>
      <c r="Q189" s="547"/>
      <c r="R189" s="551"/>
      <c r="S189" s="645"/>
      <c r="T189" s="922"/>
      <c r="U189" s="803"/>
      <c r="V189" s="825"/>
      <c r="W189" s="599"/>
      <c r="X189" s="554"/>
      <c r="Y189" s="564"/>
      <c r="Z189" s="574"/>
      <c r="AA189" s="547"/>
      <c r="AB189" s="47" t="s">
        <v>627</v>
      </c>
      <c r="AC189" s="72" t="s">
        <v>628</v>
      </c>
      <c r="AD189" s="72">
        <v>1</v>
      </c>
      <c r="AE189" s="198">
        <v>5</v>
      </c>
      <c r="AF189" s="201">
        <v>45323</v>
      </c>
      <c r="AG189" s="201">
        <v>45473</v>
      </c>
      <c r="AH189" s="114">
        <v>120</v>
      </c>
      <c r="AI189" s="114">
        <v>5800</v>
      </c>
      <c r="AJ189" s="43"/>
      <c r="AK189" s="715"/>
      <c r="AL189" s="715"/>
      <c r="AM189" s="566"/>
      <c r="AN189" s="725"/>
      <c r="AO189" s="566"/>
      <c r="AP189" s="566"/>
      <c r="AQ189" s="566"/>
      <c r="AR189" s="68" t="s">
        <v>767</v>
      </c>
      <c r="AS189" s="68" t="s">
        <v>771</v>
      </c>
      <c r="AT189" s="50" t="s">
        <v>769</v>
      </c>
      <c r="AU189" s="50" t="s">
        <v>734</v>
      </c>
      <c r="AV189" s="430">
        <v>45311</v>
      </c>
      <c r="AW189" s="450"/>
      <c r="AX189" s="43"/>
      <c r="AY189" s="43"/>
    </row>
    <row r="190" spans="1:51" ht="48.75" customHeight="1" x14ac:dyDescent="0.4">
      <c r="A190" s="815"/>
      <c r="B190" s="672"/>
      <c r="C190" s="672"/>
      <c r="D190" s="547"/>
      <c r="E190" s="547"/>
      <c r="F190" s="547"/>
      <c r="G190" s="547"/>
      <c r="H190" s="547"/>
      <c r="I190" s="849"/>
      <c r="J190" s="866"/>
      <c r="K190" s="893"/>
      <c r="L190" s="854"/>
      <c r="M190" s="854"/>
      <c r="N190" s="854"/>
      <c r="O190" s="548"/>
      <c r="P190" s="548"/>
      <c r="Q190" s="547"/>
      <c r="R190" s="558"/>
      <c r="S190" s="630"/>
      <c r="T190" s="923"/>
      <c r="U190" s="803"/>
      <c r="V190" s="825"/>
      <c r="W190" s="599"/>
      <c r="X190" s="554"/>
      <c r="Y190" s="564"/>
      <c r="Z190" s="574"/>
      <c r="AA190" s="547"/>
      <c r="AB190" s="47" t="s">
        <v>629</v>
      </c>
      <c r="AC190" s="105" t="s">
        <v>630</v>
      </c>
      <c r="AD190" s="72">
        <v>1</v>
      </c>
      <c r="AE190" s="198">
        <v>5</v>
      </c>
      <c r="AF190" s="201">
        <v>45473</v>
      </c>
      <c r="AG190" s="201">
        <v>45626</v>
      </c>
      <c r="AH190" s="114">
        <v>150</v>
      </c>
      <c r="AI190" s="114">
        <v>5800</v>
      </c>
      <c r="AJ190" s="43"/>
      <c r="AK190" s="715"/>
      <c r="AL190" s="715"/>
      <c r="AM190" s="566"/>
      <c r="AN190" s="725"/>
      <c r="AO190" s="566"/>
      <c r="AP190" s="566"/>
      <c r="AQ190" s="566"/>
      <c r="AR190" s="68" t="s">
        <v>736</v>
      </c>
      <c r="AS190" s="68" t="s">
        <v>719</v>
      </c>
      <c r="AT190" s="50" t="s">
        <v>719</v>
      </c>
      <c r="AU190" s="50" t="s">
        <v>719</v>
      </c>
      <c r="AV190" s="452" t="s">
        <v>719</v>
      </c>
      <c r="AW190" s="450"/>
      <c r="AX190" s="43"/>
      <c r="AY190" s="43"/>
    </row>
    <row r="191" spans="1:51" ht="43.5" customHeight="1" x14ac:dyDescent="0.4">
      <c r="A191" s="815"/>
      <c r="B191" s="672"/>
      <c r="C191" s="672"/>
      <c r="D191" s="547"/>
      <c r="E191" s="547"/>
      <c r="F191" s="547"/>
      <c r="G191" s="547"/>
      <c r="H191" s="547"/>
      <c r="I191" s="849"/>
      <c r="J191" s="866"/>
      <c r="K191" s="892" t="s">
        <v>631</v>
      </c>
      <c r="L191" s="852" t="s">
        <v>271</v>
      </c>
      <c r="M191" s="864">
        <v>28</v>
      </c>
      <c r="N191" s="852" t="s">
        <v>632</v>
      </c>
      <c r="O191" s="546"/>
      <c r="P191" s="546" t="s">
        <v>136</v>
      </c>
      <c r="Q191" s="547"/>
      <c r="R191" s="557">
        <f>42-28</f>
        <v>14</v>
      </c>
      <c r="S191" s="774">
        <v>1</v>
      </c>
      <c r="T191" s="909">
        <v>14</v>
      </c>
      <c r="U191" s="803"/>
      <c r="V191" s="825"/>
      <c r="W191" s="599"/>
      <c r="X191" s="554"/>
      <c r="Y191" s="564"/>
      <c r="Z191" s="574"/>
      <c r="AA191" s="547"/>
      <c r="AB191" s="47" t="s">
        <v>633</v>
      </c>
      <c r="AC191" s="72" t="s">
        <v>634</v>
      </c>
      <c r="AD191" s="72">
        <v>6</v>
      </c>
      <c r="AE191" s="198">
        <v>15</v>
      </c>
      <c r="AF191" s="201">
        <v>45337</v>
      </c>
      <c r="AG191" s="201">
        <v>45656</v>
      </c>
      <c r="AH191" s="114">
        <v>320</v>
      </c>
      <c r="AI191" s="114">
        <v>150</v>
      </c>
      <c r="AJ191" s="43"/>
      <c r="AK191" s="715"/>
      <c r="AL191" s="715"/>
      <c r="AM191" s="566"/>
      <c r="AN191" s="725"/>
      <c r="AO191" s="566"/>
      <c r="AP191" s="566"/>
      <c r="AQ191" s="566"/>
      <c r="AR191" s="68" t="s">
        <v>767</v>
      </c>
      <c r="AS191" s="68" t="s">
        <v>771</v>
      </c>
      <c r="AT191" s="50" t="s">
        <v>769</v>
      </c>
      <c r="AU191" s="50" t="s">
        <v>734</v>
      </c>
      <c r="AV191" s="430">
        <v>45311</v>
      </c>
      <c r="AW191" s="450"/>
      <c r="AX191" s="43"/>
      <c r="AY191" s="43"/>
    </row>
    <row r="192" spans="1:51" ht="38.25" customHeight="1" x14ac:dyDescent="0.4">
      <c r="A192" s="815"/>
      <c r="B192" s="672"/>
      <c r="C192" s="672"/>
      <c r="D192" s="547"/>
      <c r="E192" s="547"/>
      <c r="F192" s="547"/>
      <c r="G192" s="547"/>
      <c r="H192" s="547"/>
      <c r="I192" s="849"/>
      <c r="J192" s="866"/>
      <c r="K192" s="897"/>
      <c r="L192" s="853"/>
      <c r="M192" s="898"/>
      <c r="N192" s="853"/>
      <c r="O192" s="547"/>
      <c r="P192" s="547"/>
      <c r="Q192" s="547"/>
      <c r="R192" s="551"/>
      <c r="S192" s="645"/>
      <c r="T192" s="910"/>
      <c r="U192" s="803"/>
      <c r="V192" s="825"/>
      <c r="W192" s="599"/>
      <c r="X192" s="554"/>
      <c r="Y192" s="564"/>
      <c r="Z192" s="574"/>
      <c r="AA192" s="547"/>
      <c r="AB192" s="47" t="s">
        <v>635</v>
      </c>
      <c r="AC192" s="72" t="s">
        <v>636</v>
      </c>
      <c r="AD192" s="72">
        <v>6</v>
      </c>
      <c r="AE192" s="198">
        <v>20</v>
      </c>
      <c r="AF192" s="201">
        <v>45337</v>
      </c>
      <c r="AG192" s="201">
        <v>45656</v>
      </c>
      <c r="AH192" s="114">
        <v>320</v>
      </c>
      <c r="AI192" s="114">
        <v>150</v>
      </c>
      <c r="AJ192" s="43"/>
      <c r="AK192" s="715"/>
      <c r="AL192" s="715"/>
      <c r="AM192" s="566"/>
      <c r="AN192" s="725"/>
      <c r="AO192" s="566"/>
      <c r="AP192" s="566"/>
      <c r="AQ192" s="566"/>
      <c r="AR192" s="68" t="s">
        <v>767</v>
      </c>
      <c r="AS192" s="68" t="s">
        <v>771</v>
      </c>
      <c r="AT192" s="245" t="s">
        <v>769</v>
      </c>
      <c r="AU192" s="50" t="s">
        <v>734</v>
      </c>
      <c r="AV192" s="430">
        <v>45311</v>
      </c>
      <c r="AW192" s="450"/>
      <c r="AX192" s="43"/>
      <c r="AY192" s="43"/>
    </row>
    <row r="193" spans="1:51" ht="56.25" customHeight="1" x14ac:dyDescent="0.4">
      <c r="A193" s="815"/>
      <c r="B193" s="672"/>
      <c r="C193" s="672"/>
      <c r="D193" s="547"/>
      <c r="E193" s="547"/>
      <c r="F193" s="547"/>
      <c r="G193" s="547"/>
      <c r="H193" s="547"/>
      <c r="I193" s="849"/>
      <c r="J193" s="866"/>
      <c r="K193" s="897"/>
      <c r="L193" s="853"/>
      <c r="M193" s="898"/>
      <c r="N193" s="853"/>
      <c r="O193" s="547"/>
      <c r="P193" s="547"/>
      <c r="Q193" s="547"/>
      <c r="R193" s="551"/>
      <c r="S193" s="645"/>
      <c r="T193" s="910"/>
      <c r="U193" s="803"/>
      <c r="V193" s="825"/>
      <c r="W193" s="599"/>
      <c r="X193" s="554"/>
      <c r="Y193" s="564"/>
      <c r="Z193" s="574"/>
      <c r="AA193" s="547"/>
      <c r="AB193" s="47" t="s">
        <v>637</v>
      </c>
      <c r="AC193" s="72" t="s">
        <v>636</v>
      </c>
      <c r="AD193" s="72">
        <v>6</v>
      </c>
      <c r="AE193" s="198">
        <v>20</v>
      </c>
      <c r="AF193" s="201">
        <v>45306</v>
      </c>
      <c r="AG193" s="201">
        <v>45656</v>
      </c>
      <c r="AH193" s="114">
        <v>345</v>
      </c>
      <c r="AI193" s="114">
        <v>150</v>
      </c>
      <c r="AJ193" s="43"/>
      <c r="AK193" s="715"/>
      <c r="AL193" s="715"/>
      <c r="AM193" s="566"/>
      <c r="AN193" s="725"/>
      <c r="AO193" s="566"/>
      <c r="AP193" s="566"/>
      <c r="AQ193" s="566"/>
      <c r="AR193" s="68" t="s">
        <v>767</v>
      </c>
      <c r="AS193" s="68" t="s">
        <v>771</v>
      </c>
      <c r="AT193" s="245" t="s">
        <v>769</v>
      </c>
      <c r="AU193" s="50" t="s">
        <v>734</v>
      </c>
      <c r="AV193" s="430">
        <v>45311</v>
      </c>
      <c r="AW193" s="450"/>
      <c r="AX193" s="43"/>
      <c r="AY193" s="43"/>
    </row>
    <row r="194" spans="1:51" ht="65.25" customHeight="1" thickBot="1" x14ac:dyDescent="0.45">
      <c r="A194" s="815"/>
      <c r="B194" s="672"/>
      <c r="C194" s="672"/>
      <c r="D194" s="547"/>
      <c r="E194" s="547"/>
      <c r="F194" s="547"/>
      <c r="G194" s="547"/>
      <c r="H194" s="547"/>
      <c r="I194" s="849"/>
      <c r="J194" s="866"/>
      <c r="K194" s="893"/>
      <c r="L194" s="854"/>
      <c r="M194" s="850"/>
      <c r="N194" s="854"/>
      <c r="O194" s="548"/>
      <c r="P194" s="548"/>
      <c r="Q194" s="548"/>
      <c r="R194" s="558"/>
      <c r="S194" s="630"/>
      <c r="T194" s="911"/>
      <c r="U194" s="803"/>
      <c r="V194" s="825"/>
      <c r="W194" s="600"/>
      <c r="X194" s="555"/>
      <c r="Y194" s="565"/>
      <c r="Z194" s="575"/>
      <c r="AA194" s="576"/>
      <c r="AB194" s="58" t="s">
        <v>638</v>
      </c>
      <c r="AC194" s="73" t="s">
        <v>639</v>
      </c>
      <c r="AD194" s="73">
        <v>6</v>
      </c>
      <c r="AE194" s="216">
        <v>10</v>
      </c>
      <c r="AF194" s="246">
        <v>45352</v>
      </c>
      <c r="AG194" s="246">
        <v>45656</v>
      </c>
      <c r="AH194" s="247">
        <v>270</v>
      </c>
      <c r="AI194" s="247">
        <v>12000</v>
      </c>
      <c r="AJ194" s="273"/>
      <c r="AK194" s="716"/>
      <c r="AL194" s="716"/>
      <c r="AM194" s="705"/>
      <c r="AN194" s="726"/>
      <c r="AO194" s="705"/>
      <c r="AP194" s="705"/>
      <c r="AQ194" s="705"/>
      <c r="AR194" s="76" t="s">
        <v>767</v>
      </c>
      <c r="AS194" s="76" t="s">
        <v>771</v>
      </c>
      <c r="AT194" s="369" t="s">
        <v>772</v>
      </c>
      <c r="AU194" s="75" t="s">
        <v>734</v>
      </c>
      <c r="AV194" s="431">
        <v>45337</v>
      </c>
      <c r="AW194" s="450"/>
      <c r="AX194" s="43"/>
      <c r="AY194" s="43"/>
    </row>
    <row r="195" spans="1:51" ht="63.75" customHeight="1" x14ac:dyDescent="0.4">
      <c r="A195" s="815"/>
      <c r="B195" s="672"/>
      <c r="C195" s="672"/>
      <c r="D195" s="547"/>
      <c r="E195" s="547"/>
      <c r="F195" s="547"/>
      <c r="G195" s="547"/>
      <c r="H195" s="547"/>
      <c r="I195" s="849"/>
      <c r="J195" s="866"/>
      <c r="K195" s="892" t="s">
        <v>640</v>
      </c>
      <c r="L195" s="852" t="s">
        <v>390</v>
      </c>
      <c r="M195" s="852">
        <v>0</v>
      </c>
      <c r="N195" s="852" t="s">
        <v>641</v>
      </c>
      <c r="O195" s="37"/>
      <c r="P195" s="546" t="s">
        <v>136</v>
      </c>
      <c r="Q195" s="546" t="s">
        <v>642</v>
      </c>
      <c r="R195" s="557">
        <v>1</v>
      </c>
      <c r="S195" s="774"/>
      <c r="T195" s="924">
        <v>1</v>
      </c>
      <c r="U195" s="803"/>
      <c r="V195" s="825"/>
      <c r="W195" s="556" t="s">
        <v>643</v>
      </c>
      <c r="X195" s="553" t="s">
        <v>644</v>
      </c>
      <c r="Y195" s="563" t="s">
        <v>645</v>
      </c>
      <c r="Z195" s="528">
        <v>2020130010165</v>
      </c>
      <c r="AA195" s="577" t="s">
        <v>646</v>
      </c>
      <c r="AB195" s="241" t="s">
        <v>647</v>
      </c>
      <c r="AC195" s="242" t="s">
        <v>648</v>
      </c>
      <c r="AD195" s="242">
        <v>4</v>
      </c>
      <c r="AE195" s="455">
        <v>20</v>
      </c>
      <c r="AF195" s="456">
        <v>45413</v>
      </c>
      <c r="AG195" s="445">
        <v>45657</v>
      </c>
      <c r="AH195" s="337">
        <v>244</v>
      </c>
      <c r="AI195" s="337">
        <v>2500</v>
      </c>
      <c r="AJ195" s="222"/>
      <c r="AK195" s="822" t="s">
        <v>649</v>
      </c>
      <c r="AL195" s="822" t="s">
        <v>838</v>
      </c>
      <c r="AM195" s="704" t="s">
        <v>734</v>
      </c>
      <c r="AN195" s="727">
        <v>2000000000</v>
      </c>
      <c r="AO195" s="543" t="s">
        <v>743</v>
      </c>
      <c r="AP195" s="550" t="s">
        <v>645</v>
      </c>
      <c r="AQ195" s="543" t="s">
        <v>854</v>
      </c>
      <c r="AR195" s="457" t="s">
        <v>767</v>
      </c>
      <c r="AS195" s="458" t="s">
        <v>850</v>
      </c>
      <c r="AT195" s="190" t="s">
        <v>851</v>
      </c>
      <c r="AU195" s="190" t="s">
        <v>734</v>
      </c>
      <c r="AV195" s="459" t="s">
        <v>779</v>
      </c>
      <c r="AW195" s="300"/>
      <c r="AX195" s="43"/>
      <c r="AY195" s="43"/>
    </row>
    <row r="196" spans="1:51" ht="43.5" customHeight="1" x14ac:dyDescent="0.4">
      <c r="A196" s="815"/>
      <c r="B196" s="672"/>
      <c r="C196" s="672"/>
      <c r="D196" s="547"/>
      <c r="E196" s="547"/>
      <c r="F196" s="547"/>
      <c r="G196" s="547"/>
      <c r="H196" s="547"/>
      <c r="I196" s="849"/>
      <c r="J196" s="866"/>
      <c r="K196" s="897"/>
      <c r="L196" s="853"/>
      <c r="M196" s="853"/>
      <c r="N196" s="853"/>
      <c r="O196" s="46"/>
      <c r="P196" s="547"/>
      <c r="Q196" s="547"/>
      <c r="R196" s="551"/>
      <c r="S196" s="645"/>
      <c r="T196" s="925"/>
      <c r="U196" s="803"/>
      <c r="V196" s="825"/>
      <c r="W196" s="599"/>
      <c r="X196" s="554"/>
      <c r="Y196" s="564"/>
      <c r="Z196" s="529"/>
      <c r="AA196" s="547"/>
      <c r="AB196" s="47" t="s">
        <v>650</v>
      </c>
      <c r="AC196" s="105" t="s">
        <v>651</v>
      </c>
      <c r="AD196" s="198">
        <v>20</v>
      </c>
      <c r="AE196" s="332">
        <v>10</v>
      </c>
      <c r="AF196" s="248">
        <v>45292</v>
      </c>
      <c r="AG196" s="107">
        <v>45657</v>
      </c>
      <c r="AH196" s="114">
        <v>364</v>
      </c>
      <c r="AI196" s="114">
        <v>30</v>
      </c>
      <c r="AJ196" s="43"/>
      <c r="AK196" s="722"/>
      <c r="AL196" s="722"/>
      <c r="AM196" s="566"/>
      <c r="AN196" s="725"/>
      <c r="AO196" s="526"/>
      <c r="AP196" s="551"/>
      <c r="AQ196" s="526"/>
      <c r="AR196" s="68" t="s">
        <v>736</v>
      </c>
      <c r="AS196" s="249" t="s">
        <v>719</v>
      </c>
      <c r="AT196" s="105" t="s">
        <v>719</v>
      </c>
      <c r="AU196" s="105" t="s">
        <v>719</v>
      </c>
      <c r="AV196" s="250" t="s">
        <v>719</v>
      </c>
      <c r="AW196" s="301"/>
      <c r="AX196" s="43"/>
      <c r="AY196" s="43"/>
    </row>
    <row r="197" spans="1:51" ht="61.5" customHeight="1" x14ac:dyDescent="0.4">
      <c r="A197" s="815"/>
      <c r="B197" s="672"/>
      <c r="C197" s="672"/>
      <c r="D197" s="547"/>
      <c r="E197" s="547"/>
      <c r="F197" s="547"/>
      <c r="G197" s="547"/>
      <c r="H197" s="547"/>
      <c r="I197" s="849"/>
      <c r="J197" s="866"/>
      <c r="K197" s="897"/>
      <c r="L197" s="853"/>
      <c r="M197" s="853"/>
      <c r="N197" s="853"/>
      <c r="O197" s="46"/>
      <c r="P197" s="547"/>
      <c r="Q197" s="547"/>
      <c r="R197" s="551"/>
      <c r="S197" s="645"/>
      <c r="T197" s="925"/>
      <c r="U197" s="803"/>
      <c r="V197" s="825"/>
      <c r="W197" s="599"/>
      <c r="X197" s="554"/>
      <c r="Y197" s="564"/>
      <c r="Z197" s="529"/>
      <c r="AA197" s="547"/>
      <c r="AB197" s="158" t="s">
        <v>652</v>
      </c>
      <c r="AC197" s="105" t="s">
        <v>653</v>
      </c>
      <c r="AD197" s="198">
        <v>15</v>
      </c>
      <c r="AE197" s="332">
        <v>10</v>
      </c>
      <c r="AF197" s="248">
        <v>45292</v>
      </c>
      <c r="AG197" s="107">
        <v>45657</v>
      </c>
      <c r="AH197" s="114">
        <v>364</v>
      </c>
      <c r="AI197" s="114">
        <v>5914</v>
      </c>
      <c r="AJ197" s="43"/>
      <c r="AK197" s="722"/>
      <c r="AL197" s="722"/>
      <c r="AM197" s="566"/>
      <c r="AN197" s="725"/>
      <c r="AO197" s="526"/>
      <c r="AP197" s="551"/>
      <c r="AQ197" s="526"/>
      <c r="AR197" s="68" t="s">
        <v>736</v>
      </c>
      <c r="AS197" s="249" t="s">
        <v>719</v>
      </c>
      <c r="AT197" s="105" t="s">
        <v>719</v>
      </c>
      <c r="AU197" s="105" t="s">
        <v>719</v>
      </c>
      <c r="AV197" s="250" t="s">
        <v>719</v>
      </c>
      <c r="AW197" s="301"/>
      <c r="AX197" s="43"/>
      <c r="AY197" s="43"/>
    </row>
    <row r="198" spans="1:51" ht="73.5" customHeight="1" x14ac:dyDescent="0.4">
      <c r="A198" s="815"/>
      <c r="B198" s="672"/>
      <c r="C198" s="672"/>
      <c r="D198" s="547"/>
      <c r="E198" s="547"/>
      <c r="F198" s="547"/>
      <c r="G198" s="547"/>
      <c r="H198" s="547"/>
      <c r="I198" s="849"/>
      <c r="J198" s="866"/>
      <c r="K198" s="897"/>
      <c r="L198" s="853"/>
      <c r="M198" s="853"/>
      <c r="N198" s="853"/>
      <c r="O198" s="46"/>
      <c r="P198" s="547"/>
      <c r="Q198" s="547"/>
      <c r="R198" s="551"/>
      <c r="S198" s="645"/>
      <c r="T198" s="925"/>
      <c r="U198" s="803"/>
      <c r="V198" s="825"/>
      <c r="W198" s="599"/>
      <c r="X198" s="554"/>
      <c r="Y198" s="564"/>
      <c r="Z198" s="529"/>
      <c r="AA198" s="547"/>
      <c r="AB198" s="158" t="s">
        <v>654</v>
      </c>
      <c r="AC198" s="105" t="s">
        <v>655</v>
      </c>
      <c r="AD198" s="198">
        <v>17</v>
      </c>
      <c r="AE198" s="332">
        <v>5</v>
      </c>
      <c r="AF198" s="248">
        <v>45292</v>
      </c>
      <c r="AG198" s="107">
        <v>45657</v>
      </c>
      <c r="AH198" s="114">
        <v>364</v>
      </c>
      <c r="AI198" s="114">
        <v>5914</v>
      </c>
      <c r="AJ198" s="43"/>
      <c r="AK198" s="722"/>
      <c r="AL198" s="722"/>
      <c r="AM198" s="566"/>
      <c r="AN198" s="725"/>
      <c r="AO198" s="526"/>
      <c r="AP198" s="551"/>
      <c r="AQ198" s="526"/>
      <c r="AR198" s="68" t="s">
        <v>736</v>
      </c>
      <c r="AS198" s="249" t="s">
        <v>719</v>
      </c>
      <c r="AT198" s="105" t="s">
        <v>719</v>
      </c>
      <c r="AU198" s="105" t="s">
        <v>719</v>
      </c>
      <c r="AV198" s="250" t="s">
        <v>719</v>
      </c>
      <c r="AW198" s="301"/>
      <c r="AX198" s="43"/>
      <c r="AY198" s="43"/>
    </row>
    <row r="199" spans="1:51" ht="81" customHeight="1" x14ac:dyDescent="0.4">
      <c r="A199" s="815"/>
      <c r="B199" s="672"/>
      <c r="C199" s="672"/>
      <c r="D199" s="547"/>
      <c r="E199" s="547"/>
      <c r="F199" s="547"/>
      <c r="G199" s="547"/>
      <c r="H199" s="547"/>
      <c r="I199" s="849"/>
      <c r="J199" s="866"/>
      <c r="K199" s="897"/>
      <c r="L199" s="853"/>
      <c r="M199" s="853"/>
      <c r="N199" s="853"/>
      <c r="O199" s="46"/>
      <c r="P199" s="547"/>
      <c r="Q199" s="547"/>
      <c r="R199" s="551"/>
      <c r="S199" s="645"/>
      <c r="T199" s="925"/>
      <c r="U199" s="803"/>
      <c r="V199" s="825"/>
      <c r="W199" s="599"/>
      <c r="X199" s="554"/>
      <c r="Y199" s="564"/>
      <c r="Z199" s="529"/>
      <c r="AA199" s="547"/>
      <c r="AB199" s="158" t="s">
        <v>656</v>
      </c>
      <c r="AC199" s="105" t="s">
        <v>655</v>
      </c>
      <c r="AD199" s="198">
        <v>9</v>
      </c>
      <c r="AE199" s="332">
        <v>5</v>
      </c>
      <c r="AF199" s="248">
        <v>45292</v>
      </c>
      <c r="AG199" s="107">
        <v>45657</v>
      </c>
      <c r="AH199" s="114">
        <v>364</v>
      </c>
      <c r="AI199" s="114">
        <v>5914</v>
      </c>
      <c r="AJ199" s="43"/>
      <c r="AK199" s="722"/>
      <c r="AL199" s="722"/>
      <c r="AM199" s="566"/>
      <c r="AN199" s="725"/>
      <c r="AO199" s="526"/>
      <c r="AP199" s="551"/>
      <c r="AQ199" s="526"/>
      <c r="AR199" s="68" t="s">
        <v>736</v>
      </c>
      <c r="AS199" s="249" t="s">
        <v>719</v>
      </c>
      <c r="AT199" s="105" t="s">
        <v>719</v>
      </c>
      <c r="AU199" s="105" t="s">
        <v>719</v>
      </c>
      <c r="AV199" s="250" t="s">
        <v>719</v>
      </c>
      <c r="AW199" s="301"/>
      <c r="AX199" s="43"/>
      <c r="AY199" s="43"/>
    </row>
    <row r="200" spans="1:51" ht="77.25" customHeight="1" thickBot="1" x14ac:dyDescent="0.45">
      <c r="A200" s="815"/>
      <c r="B200" s="672"/>
      <c r="C200" s="672"/>
      <c r="D200" s="547"/>
      <c r="E200" s="547"/>
      <c r="F200" s="547"/>
      <c r="G200" s="547"/>
      <c r="H200" s="547"/>
      <c r="I200" s="849"/>
      <c r="J200" s="866"/>
      <c r="K200" s="893"/>
      <c r="L200" s="854"/>
      <c r="M200" s="854"/>
      <c r="N200" s="854"/>
      <c r="O200" s="46"/>
      <c r="P200" s="548"/>
      <c r="Q200" s="548"/>
      <c r="R200" s="558"/>
      <c r="S200" s="630"/>
      <c r="T200" s="926"/>
      <c r="U200" s="803"/>
      <c r="V200" s="825"/>
      <c r="W200" s="600"/>
      <c r="X200" s="555"/>
      <c r="Y200" s="565"/>
      <c r="Z200" s="549"/>
      <c r="AA200" s="576"/>
      <c r="AB200" s="235" t="s">
        <v>657</v>
      </c>
      <c r="AC200" s="111" t="s">
        <v>658</v>
      </c>
      <c r="AD200" s="216">
        <v>10</v>
      </c>
      <c r="AE200" s="333">
        <v>50</v>
      </c>
      <c r="AF200" s="248">
        <v>45292</v>
      </c>
      <c r="AG200" s="107">
        <v>45657</v>
      </c>
      <c r="AH200" s="247">
        <v>364</v>
      </c>
      <c r="AI200" s="114">
        <v>5914</v>
      </c>
      <c r="AJ200" s="273"/>
      <c r="AK200" s="823"/>
      <c r="AL200" s="723"/>
      <c r="AM200" s="705"/>
      <c r="AN200" s="726"/>
      <c r="AO200" s="691"/>
      <c r="AP200" s="552"/>
      <c r="AQ200" s="527"/>
      <c r="AR200" s="76" t="s">
        <v>767</v>
      </c>
      <c r="AS200" s="447" t="s">
        <v>852</v>
      </c>
      <c r="AT200" s="111" t="s">
        <v>851</v>
      </c>
      <c r="AU200" s="111" t="s">
        <v>734</v>
      </c>
      <c r="AV200" s="448" t="s">
        <v>853</v>
      </c>
      <c r="AW200" s="302"/>
      <c r="AX200" s="43"/>
      <c r="AY200" s="43"/>
    </row>
    <row r="201" spans="1:51" ht="83.25" customHeight="1" x14ac:dyDescent="0.4">
      <c r="A201" s="815"/>
      <c r="B201" s="672"/>
      <c r="C201" s="672"/>
      <c r="D201" s="547"/>
      <c r="E201" s="547"/>
      <c r="F201" s="547"/>
      <c r="G201" s="547"/>
      <c r="H201" s="547"/>
      <c r="I201" s="849"/>
      <c r="J201" s="866"/>
      <c r="K201" s="892" t="s">
        <v>659</v>
      </c>
      <c r="L201" s="852" t="s">
        <v>660</v>
      </c>
      <c r="M201" s="852">
        <v>0</v>
      </c>
      <c r="N201" s="852" t="s">
        <v>661</v>
      </c>
      <c r="O201" s="557"/>
      <c r="P201" s="557" t="s">
        <v>136</v>
      </c>
      <c r="Q201" s="557" t="s">
        <v>642</v>
      </c>
      <c r="R201" s="557">
        <v>1</v>
      </c>
      <c r="S201" s="968">
        <v>0.4</v>
      </c>
      <c r="T201" s="927">
        <v>0.96009999999999995</v>
      </c>
      <c r="U201" s="803"/>
      <c r="V201" s="825"/>
      <c r="W201" s="556" t="s">
        <v>662</v>
      </c>
      <c r="X201" s="553" t="s">
        <v>663</v>
      </c>
      <c r="Y201" s="563" t="s">
        <v>664</v>
      </c>
      <c r="Z201" s="573">
        <v>2021130010039</v>
      </c>
      <c r="AA201" s="550" t="s">
        <v>616</v>
      </c>
      <c r="AB201" s="39" t="s">
        <v>665</v>
      </c>
      <c r="AC201" s="94" t="s">
        <v>303</v>
      </c>
      <c r="AD201" s="94"/>
      <c r="AE201" s="94" t="s">
        <v>303</v>
      </c>
      <c r="AF201" s="251" t="s">
        <v>303</v>
      </c>
      <c r="AG201" s="251" t="s">
        <v>303</v>
      </c>
      <c r="AH201" s="243" t="s">
        <v>303</v>
      </c>
      <c r="AI201" s="243" t="s">
        <v>303</v>
      </c>
      <c r="AJ201" s="368"/>
      <c r="AK201" s="724" t="s">
        <v>619</v>
      </c>
      <c r="AL201" s="683"/>
      <c r="AM201" s="581" t="s">
        <v>762</v>
      </c>
      <c r="AN201" s="540">
        <v>112000000</v>
      </c>
      <c r="AO201" s="606" t="s">
        <v>762</v>
      </c>
      <c r="AP201" s="581" t="s">
        <v>763</v>
      </c>
      <c r="AQ201" s="581" t="s">
        <v>764</v>
      </c>
      <c r="AR201" s="337" t="s">
        <v>303</v>
      </c>
      <c r="AS201" s="114" t="s">
        <v>303</v>
      </c>
      <c r="AT201" s="114" t="s">
        <v>303</v>
      </c>
      <c r="AU201" s="114" t="s">
        <v>303</v>
      </c>
      <c r="AV201" s="114" t="s">
        <v>303</v>
      </c>
      <c r="AW201" s="303"/>
      <c r="AX201" s="43"/>
      <c r="AY201" s="43"/>
    </row>
    <row r="202" spans="1:51" ht="57.75" customHeight="1" x14ac:dyDescent="0.4">
      <c r="A202" s="815"/>
      <c r="B202" s="672"/>
      <c r="C202" s="672"/>
      <c r="D202" s="547"/>
      <c r="E202" s="547"/>
      <c r="F202" s="547"/>
      <c r="G202" s="547"/>
      <c r="H202" s="547"/>
      <c r="I202" s="849"/>
      <c r="J202" s="866"/>
      <c r="K202" s="897"/>
      <c r="L202" s="853"/>
      <c r="M202" s="853"/>
      <c r="N202" s="853"/>
      <c r="O202" s="551"/>
      <c r="P202" s="551"/>
      <c r="Q202" s="551"/>
      <c r="R202" s="551"/>
      <c r="S202" s="969"/>
      <c r="T202" s="928"/>
      <c r="U202" s="803"/>
      <c r="V202" s="825"/>
      <c r="W202" s="599"/>
      <c r="X202" s="554"/>
      <c r="Y202" s="564"/>
      <c r="Z202" s="574"/>
      <c r="AA202" s="551"/>
      <c r="AB202" s="47" t="s">
        <v>666</v>
      </c>
      <c r="AC202" s="89" t="s">
        <v>303</v>
      </c>
      <c r="AD202" s="89"/>
      <c r="AE202" s="89" t="s">
        <v>303</v>
      </c>
      <c r="AF202" s="334" t="s">
        <v>303</v>
      </c>
      <c r="AG202" s="334" t="s">
        <v>303</v>
      </c>
      <c r="AH202" s="334" t="s">
        <v>303</v>
      </c>
      <c r="AI202" s="334" t="s">
        <v>303</v>
      </c>
      <c r="AJ202" s="43"/>
      <c r="AK202" s="684"/>
      <c r="AL202" s="684"/>
      <c r="AM202" s="582"/>
      <c r="AN202" s="541"/>
      <c r="AO202" s="582"/>
      <c r="AP202" s="582"/>
      <c r="AQ202" s="582"/>
      <c r="AR202" s="334" t="s">
        <v>303</v>
      </c>
      <c r="AS202" s="334" t="s">
        <v>303</v>
      </c>
      <c r="AT202" s="334" t="s">
        <v>303</v>
      </c>
      <c r="AU202" s="334" t="s">
        <v>303</v>
      </c>
      <c r="AV202" s="334" t="s">
        <v>303</v>
      </c>
      <c r="AW202" s="304"/>
      <c r="AX202" s="43"/>
      <c r="AY202" s="43"/>
    </row>
    <row r="203" spans="1:51" ht="87.75" customHeight="1" x14ac:dyDescent="0.4">
      <c r="A203" s="815"/>
      <c r="B203" s="672"/>
      <c r="C203" s="672"/>
      <c r="D203" s="547"/>
      <c r="E203" s="547"/>
      <c r="F203" s="547"/>
      <c r="G203" s="547"/>
      <c r="H203" s="547"/>
      <c r="I203" s="849"/>
      <c r="J203" s="866"/>
      <c r="K203" s="897"/>
      <c r="L203" s="853"/>
      <c r="M203" s="853"/>
      <c r="N203" s="853"/>
      <c r="O203" s="551"/>
      <c r="P203" s="551"/>
      <c r="Q203" s="551"/>
      <c r="R203" s="551"/>
      <c r="S203" s="969"/>
      <c r="T203" s="928"/>
      <c r="U203" s="803"/>
      <c r="V203" s="825"/>
      <c r="W203" s="599"/>
      <c r="X203" s="554"/>
      <c r="Y203" s="564"/>
      <c r="Z203" s="574"/>
      <c r="AA203" s="551"/>
      <c r="AB203" s="158" t="s">
        <v>667</v>
      </c>
      <c r="AC203" s="89" t="s">
        <v>668</v>
      </c>
      <c r="AD203" s="89"/>
      <c r="AE203" s="334" t="s">
        <v>303</v>
      </c>
      <c r="AF203" s="334" t="s">
        <v>303</v>
      </c>
      <c r="AG203" s="334" t="s">
        <v>303</v>
      </c>
      <c r="AH203" s="334" t="s">
        <v>303</v>
      </c>
      <c r="AI203" s="334" t="s">
        <v>303</v>
      </c>
      <c r="AJ203" s="43"/>
      <c r="AK203" s="684"/>
      <c r="AL203" s="684"/>
      <c r="AM203" s="582"/>
      <c r="AN203" s="541"/>
      <c r="AO203" s="582"/>
      <c r="AP203" s="582"/>
      <c r="AQ203" s="582"/>
      <c r="AR203" s="334" t="s">
        <v>303</v>
      </c>
      <c r="AS203" s="334" t="s">
        <v>303</v>
      </c>
      <c r="AT203" s="334" t="s">
        <v>303</v>
      </c>
      <c r="AU203" s="334" t="s">
        <v>303</v>
      </c>
      <c r="AV203" s="334" t="s">
        <v>303</v>
      </c>
      <c r="AW203" s="304"/>
      <c r="AX203" s="43"/>
      <c r="AY203" s="43"/>
    </row>
    <row r="204" spans="1:51" ht="65.25" customHeight="1" x14ac:dyDescent="0.4">
      <c r="A204" s="815"/>
      <c r="B204" s="672"/>
      <c r="C204" s="672"/>
      <c r="D204" s="547"/>
      <c r="E204" s="547"/>
      <c r="F204" s="547"/>
      <c r="G204" s="547"/>
      <c r="H204" s="547"/>
      <c r="I204" s="849"/>
      <c r="J204" s="866"/>
      <c r="K204" s="897"/>
      <c r="L204" s="853"/>
      <c r="M204" s="853"/>
      <c r="N204" s="853"/>
      <c r="O204" s="551"/>
      <c r="P204" s="551"/>
      <c r="Q204" s="551"/>
      <c r="R204" s="551"/>
      <c r="S204" s="969"/>
      <c r="T204" s="928"/>
      <c r="U204" s="803"/>
      <c r="V204" s="825"/>
      <c r="W204" s="599"/>
      <c r="X204" s="554"/>
      <c r="Y204" s="564"/>
      <c r="Z204" s="574"/>
      <c r="AA204" s="551"/>
      <c r="AB204" s="47" t="s">
        <v>669</v>
      </c>
      <c r="AC204" s="89" t="s">
        <v>303</v>
      </c>
      <c r="AD204" s="89"/>
      <c r="AE204" s="89" t="s">
        <v>303</v>
      </c>
      <c r="AF204" s="334" t="s">
        <v>303</v>
      </c>
      <c r="AG204" s="334" t="s">
        <v>303</v>
      </c>
      <c r="AH204" s="334" t="s">
        <v>303</v>
      </c>
      <c r="AI204" s="334" t="s">
        <v>303</v>
      </c>
      <c r="AJ204" s="43"/>
      <c r="AK204" s="684"/>
      <c r="AL204" s="684"/>
      <c r="AM204" s="582"/>
      <c r="AN204" s="541"/>
      <c r="AO204" s="582"/>
      <c r="AP204" s="582"/>
      <c r="AQ204" s="582"/>
      <c r="AR204" s="334" t="s">
        <v>303</v>
      </c>
      <c r="AS204" s="334" t="s">
        <v>303</v>
      </c>
      <c r="AT204" s="334" t="s">
        <v>303</v>
      </c>
      <c r="AU204" s="334" t="s">
        <v>303</v>
      </c>
      <c r="AV204" s="334" t="s">
        <v>303</v>
      </c>
      <c r="AW204" s="304"/>
      <c r="AX204" s="43"/>
      <c r="AY204" s="43"/>
    </row>
    <row r="205" spans="1:51" ht="54.75" customHeight="1" x14ac:dyDescent="0.4">
      <c r="A205" s="815"/>
      <c r="B205" s="672"/>
      <c r="C205" s="672"/>
      <c r="D205" s="547"/>
      <c r="E205" s="547"/>
      <c r="F205" s="547"/>
      <c r="G205" s="547"/>
      <c r="H205" s="547"/>
      <c r="I205" s="849"/>
      <c r="J205" s="866"/>
      <c r="K205" s="897"/>
      <c r="L205" s="853"/>
      <c r="M205" s="853"/>
      <c r="N205" s="853"/>
      <c r="O205" s="551"/>
      <c r="P205" s="551"/>
      <c r="Q205" s="551"/>
      <c r="R205" s="551"/>
      <c r="S205" s="969"/>
      <c r="T205" s="928"/>
      <c r="U205" s="803"/>
      <c r="V205" s="825"/>
      <c r="W205" s="599"/>
      <c r="X205" s="554"/>
      <c r="Y205" s="564"/>
      <c r="Z205" s="574"/>
      <c r="AA205" s="551"/>
      <c r="AB205" s="47" t="s">
        <v>670</v>
      </c>
      <c r="AC205" s="89" t="s">
        <v>303</v>
      </c>
      <c r="AD205" s="89"/>
      <c r="AE205" s="89" t="s">
        <v>303</v>
      </c>
      <c r="AF205" s="334" t="s">
        <v>303</v>
      </c>
      <c r="AG205" s="334" t="s">
        <v>303</v>
      </c>
      <c r="AH205" s="334" t="s">
        <v>303</v>
      </c>
      <c r="AI205" s="334" t="s">
        <v>303</v>
      </c>
      <c r="AJ205" s="43"/>
      <c r="AK205" s="684"/>
      <c r="AL205" s="684"/>
      <c r="AM205" s="582"/>
      <c r="AN205" s="541"/>
      <c r="AO205" s="582"/>
      <c r="AP205" s="582"/>
      <c r="AQ205" s="582"/>
      <c r="AR205" s="334" t="s">
        <v>303</v>
      </c>
      <c r="AS205" s="334" t="s">
        <v>303</v>
      </c>
      <c r="AT205" s="334" t="s">
        <v>303</v>
      </c>
      <c r="AU205" s="334" t="s">
        <v>303</v>
      </c>
      <c r="AV205" s="334" t="s">
        <v>303</v>
      </c>
      <c r="AW205" s="304"/>
      <c r="AX205" s="43"/>
      <c r="AY205" s="43"/>
    </row>
    <row r="206" spans="1:51" ht="73.5" customHeight="1" x14ac:dyDescent="0.4">
      <c r="A206" s="815"/>
      <c r="B206" s="672"/>
      <c r="C206" s="672"/>
      <c r="D206" s="547"/>
      <c r="E206" s="547"/>
      <c r="F206" s="547"/>
      <c r="G206" s="547"/>
      <c r="H206" s="547"/>
      <c r="I206" s="849"/>
      <c r="J206" s="866"/>
      <c r="K206" s="897"/>
      <c r="L206" s="853"/>
      <c r="M206" s="853"/>
      <c r="N206" s="853"/>
      <c r="O206" s="551"/>
      <c r="P206" s="551"/>
      <c r="Q206" s="551"/>
      <c r="R206" s="551"/>
      <c r="S206" s="969"/>
      <c r="T206" s="928"/>
      <c r="U206" s="803"/>
      <c r="V206" s="825"/>
      <c r="W206" s="599"/>
      <c r="X206" s="554"/>
      <c r="Y206" s="564"/>
      <c r="Z206" s="574"/>
      <c r="AA206" s="551"/>
      <c r="AB206" s="47" t="s">
        <v>671</v>
      </c>
      <c r="AC206" s="89" t="s">
        <v>303</v>
      </c>
      <c r="AD206" s="89"/>
      <c r="AE206" s="89" t="s">
        <v>303</v>
      </c>
      <c r="AF206" s="334" t="s">
        <v>303</v>
      </c>
      <c r="AG206" s="334" t="s">
        <v>303</v>
      </c>
      <c r="AH206" s="334" t="s">
        <v>303</v>
      </c>
      <c r="AI206" s="334" t="s">
        <v>303</v>
      </c>
      <c r="AJ206" s="43"/>
      <c r="AK206" s="684"/>
      <c r="AL206" s="684"/>
      <c r="AM206" s="582"/>
      <c r="AN206" s="541"/>
      <c r="AO206" s="582"/>
      <c r="AP206" s="582"/>
      <c r="AQ206" s="582"/>
      <c r="AR206" s="334" t="s">
        <v>303</v>
      </c>
      <c r="AS206" s="334" t="s">
        <v>303</v>
      </c>
      <c r="AT206" s="334" t="s">
        <v>303</v>
      </c>
      <c r="AU206" s="334" t="s">
        <v>303</v>
      </c>
      <c r="AV206" s="334" t="s">
        <v>303</v>
      </c>
      <c r="AW206" s="304"/>
      <c r="AX206" s="43"/>
      <c r="AY206" s="43"/>
    </row>
    <row r="207" spans="1:51" ht="65.25" customHeight="1" x14ac:dyDescent="0.4">
      <c r="A207" s="815"/>
      <c r="B207" s="672"/>
      <c r="C207" s="672"/>
      <c r="D207" s="547"/>
      <c r="E207" s="547"/>
      <c r="F207" s="547"/>
      <c r="G207" s="547"/>
      <c r="H207" s="547"/>
      <c r="I207" s="849"/>
      <c r="J207" s="866"/>
      <c r="K207" s="897"/>
      <c r="L207" s="853"/>
      <c r="M207" s="853"/>
      <c r="N207" s="853"/>
      <c r="O207" s="551"/>
      <c r="P207" s="551"/>
      <c r="Q207" s="551"/>
      <c r="R207" s="551"/>
      <c r="S207" s="969"/>
      <c r="T207" s="928"/>
      <c r="U207" s="803"/>
      <c r="V207" s="825"/>
      <c r="W207" s="599"/>
      <c r="X207" s="554"/>
      <c r="Y207" s="564"/>
      <c r="Z207" s="574"/>
      <c r="AA207" s="551"/>
      <c r="AB207" s="47" t="s">
        <v>672</v>
      </c>
      <c r="AC207" s="89" t="s">
        <v>673</v>
      </c>
      <c r="AD207" s="89"/>
      <c r="AE207" s="334" t="s">
        <v>303</v>
      </c>
      <c r="AF207" s="334" t="s">
        <v>303</v>
      </c>
      <c r="AG207" s="334" t="s">
        <v>303</v>
      </c>
      <c r="AH207" s="334" t="s">
        <v>303</v>
      </c>
      <c r="AI207" s="334" t="s">
        <v>303</v>
      </c>
      <c r="AJ207" s="43"/>
      <c r="AK207" s="684"/>
      <c r="AL207" s="684"/>
      <c r="AM207" s="582"/>
      <c r="AN207" s="541"/>
      <c r="AO207" s="582"/>
      <c r="AP207" s="582"/>
      <c r="AQ207" s="582"/>
      <c r="AR207" s="334" t="s">
        <v>303</v>
      </c>
      <c r="AS207" s="334" t="s">
        <v>303</v>
      </c>
      <c r="AT207" s="334" t="s">
        <v>303</v>
      </c>
      <c r="AU207" s="334" t="s">
        <v>303</v>
      </c>
      <c r="AV207" s="334" t="s">
        <v>303</v>
      </c>
      <c r="AW207" s="304"/>
      <c r="AX207" s="43"/>
      <c r="AY207" s="43"/>
    </row>
    <row r="208" spans="1:51" ht="43.5" customHeight="1" x14ac:dyDescent="0.4">
      <c r="A208" s="815"/>
      <c r="B208" s="672"/>
      <c r="C208" s="672"/>
      <c r="D208" s="547"/>
      <c r="E208" s="547"/>
      <c r="F208" s="547"/>
      <c r="G208" s="547"/>
      <c r="H208" s="547"/>
      <c r="I208" s="849"/>
      <c r="J208" s="866"/>
      <c r="K208" s="897"/>
      <c r="L208" s="853"/>
      <c r="M208" s="853"/>
      <c r="N208" s="853"/>
      <c r="O208" s="551"/>
      <c r="P208" s="551"/>
      <c r="Q208" s="551"/>
      <c r="R208" s="551"/>
      <c r="S208" s="969"/>
      <c r="T208" s="928"/>
      <c r="U208" s="803"/>
      <c r="V208" s="825"/>
      <c r="W208" s="599"/>
      <c r="X208" s="554"/>
      <c r="Y208" s="564"/>
      <c r="Z208" s="574"/>
      <c r="AA208" s="551"/>
      <c r="AB208" s="47" t="s">
        <v>674</v>
      </c>
      <c r="AC208" s="89" t="s">
        <v>634</v>
      </c>
      <c r="AD208" s="89"/>
      <c r="AE208" s="334" t="s">
        <v>303</v>
      </c>
      <c r="AF208" s="334" t="s">
        <v>303</v>
      </c>
      <c r="AG208" s="334" t="s">
        <v>303</v>
      </c>
      <c r="AH208" s="334" t="s">
        <v>303</v>
      </c>
      <c r="AI208" s="334" t="s">
        <v>303</v>
      </c>
      <c r="AJ208" s="43"/>
      <c r="AK208" s="684"/>
      <c r="AL208" s="684"/>
      <c r="AM208" s="582"/>
      <c r="AN208" s="541"/>
      <c r="AO208" s="582"/>
      <c r="AP208" s="582"/>
      <c r="AQ208" s="582"/>
      <c r="AR208" s="334" t="s">
        <v>303</v>
      </c>
      <c r="AS208" s="334" t="s">
        <v>303</v>
      </c>
      <c r="AT208" s="334" t="s">
        <v>303</v>
      </c>
      <c r="AU208" s="334" t="s">
        <v>303</v>
      </c>
      <c r="AV208" s="334" t="s">
        <v>303</v>
      </c>
      <c r="AW208" s="304"/>
      <c r="AX208" s="43"/>
      <c r="AY208" s="43"/>
    </row>
    <row r="209" spans="1:51" ht="43.5" customHeight="1" thickBot="1" x14ac:dyDescent="0.45">
      <c r="A209" s="815"/>
      <c r="B209" s="672"/>
      <c r="C209" s="672"/>
      <c r="D209" s="547"/>
      <c r="E209" s="547"/>
      <c r="F209" s="547"/>
      <c r="G209" s="547"/>
      <c r="H209" s="547"/>
      <c r="I209" s="849"/>
      <c r="J209" s="866"/>
      <c r="K209" s="897"/>
      <c r="L209" s="853"/>
      <c r="M209" s="853"/>
      <c r="N209" s="853"/>
      <c r="O209" s="551"/>
      <c r="P209" s="551"/>
      <c r="Q209" s="551"/>
      <c r="R209" s="551"/>
      <c r="S209" s="969"/>
      <c r="T209" s="928"/>
      <c r="U209" s="803"/>
      <c r="V209" s="825"/>
      <c r="W209" s="599"/>
      <c r="X209" s="554"/>
      <c r="Y209" s="564"/>
      <c r="Z209" s="574"/>
      <c r="AA209" s="551"/>
      <c r="AB209" s="58" t="s">
        <v>675</v>
      </c>
      <c r="AC209" s="91" t="s">
        <v>676</v>
      </c>
      <c r="AD209" s="340">
        <v>4.0000000000000002E-4</v>
      </c>
      <c r="AE209" s="365">
        <v>10</v>
      </c>
      <c r="AF209" s="272">
        <v>45352</v>
      </c>
      <c r="AG209" s="252">
        <v>45442</v>
      </c>
      <c r="AH209" s="336">
        <v>90</v>
      </c>
      <c r="AI209" s="336"/>
      <c r="AJ209" s="220"/>
      <c r="AK209" s="684"/>
      <c r="AL209" s="684"/>
      <c r="AM209" s="582"/>
      <c r="AN209" s="541"/>
      <c r="AO209" s="582"/>
      <c r="AP209" s="582"/>
      <c r="AQ209" s="582"/>
      <c r="AR209" s="254" t="s">
        <v>736</v>
      </c>
      <c r="AS209" s="254" t="s">
        <v>719</v>
      </c>
      <c r="AT209" s="338" t="s">
        <v>719</v>
      </c>
      <c r="AU209" s="341" t="s">
        <v>719</v>
      </c>
      <c r="AV209" s="370" t="s">
        <v>719</v>
      </c>
      <c r="AW209" s="306"/>
      <c r="AX209" s="43"/>
      <c r="AY209" s="43"/>
    </row>
    <row r="210" spans="1:51" ht="72" customHeight="1" thickBot="1" x14ac:dyDescent="0.45">
      <c r="A210" s="815"/>
      <c r="B210" s="672"/>
      <c r="C210" s="672"/>
      <c r="D210" s="547"/>
      <c r="E210" s="547"/>
      <c r="F210" s="547"/>
      <c r="G210" s="547"/>
      <c r="H210" s="547"/>
      <c r="I210" s="849"/>
      <c r="J210" s="867"/>
      <c r="K210" s="893"/>
      <c r="L210" s="854"/>
      <c r="M210" s="854"/>
      <c r="N210" s="854"/>
      <c r="O210" s="558"/>
      <c r="P210" s="558"/>
      <c r="Q210" s="558"/>
      <c r="R210" s="558"/>
      <c r="S210" s="970"/>
      <c r="T210" s="929"/>
      <c r="U210" s="803"/>
      <c r="V210" s="825"/>
      <c r="W210" s="600"/>
      <c r="X210" s="555"/>
      <c r="Y210" s="565"/>
      <c r="Z210" s="575"/>
      <c r="AA210" s="552"/>
      <c r="AB210" s="58" t="s">
        <v>759</v>
      </c>
      <c r="AC210" s="91" t="s">
        <v>760</v>
      </c>
      <c r="AD210" s="91" t="s">
        <v>761</v>
      </c>
      <c r="AE210" s="342">
        <v>90</v>
      </c>
      <c r="AF210" s="366">
        <v>45323</v>
      </c>
      <c r="AG210" s="367">
        <v>45656</v>
      </c>
      <c r="AH210" s="247">
        <v>330</v>
      </c>
      <c r="AI210" s="247"/>
      <c r="AJ210" s="273"/>
      <c r="AK210" s="685"/>
      <c r="AL210" s="685"/>
      <c r="AM210" s="583"/>
      <c r="AN210" s="542"/>
      <c r="AO210" s="583"/>
      <c r="AP210" s="583"/>
      <c r="AQ210" s="583"/>
      <c r="AR210" s="253" t="s">
        <v>767</v>
      </c>
      <c r="AS210" s="253" t="s">
        <v>771</v>
      </c>
      <c r="AT210" s="31" t="s">
        <v>769</v>
      </c>
      <c r="AU210" s="60" t="s">
        <v>734</v>
      </c>
      <c r="AV210" s="93">
        <v>45311</v>
      </c>
      <c r="AW210" s="305"/>
      <c r="AX210" s="43"/>
      <c r="AY210" s="43"/>
    </row>
    <row r="211" spans="1:51" ht="157.5" customHeight="1" thickBot="1" x14ac:dyDescent="0.45">
      <c r="B211" s="546" t="s">
        <v>677</v>
      </c>
      <c r="C211" s="546" t="s">
        <v>678</v>
      </c>
      <c r="D211" s="546" t="s">
        <v>679</v>
      </c>
      <c r="E211" s="546" t="s">
        <v>208</v>
      </c>
      <c r="F211" s="546" t="s">
        <v>680</v>
      </c>
      <c r="G211" s="619"/>
      <c r="H211" s="619"/>
      <c r="I211" s="771"/>
      <c r="J211" s="871" t="s">
        <v>681</v>
      </c>
      <c r="K211" s="899" t="s">
        <v>682</v>
      </c>
      <c r="L211" s="861" t="s">
        <v>271</v>
      </c>
      <c r="M211" s="861">
        <v>0</v>
      </c>
      <c r="N211" s="861" t="s">
        <v>683</v>
      </c>
      <c r="O211" s="38"/>
      <c r="P211" s="38" t="s">
        <v>136</v>
      </c>
      <c r="Q211" s="255" t="s">
        <v>572</v>
      </c>
      <c r="R211" s="38">
        <v>24</v>
      </c>
      <c r="S211" s="971">
        <v>30</v>
      </c>
      <c r="T211" s="256">
        <v>196</v>
      </c>
      <c r="U211" s="803"/>
      <c r="V211" s="825"/>
      <c r="W211" s="556" t="s">
        <v>684</v>
      </c>
      <c r="X211" s="788" t="s">
        <v>556</v>
      </c>
      <c r="Y211" s="781" t="s">
        <v>557</v>
      </c>
      <c r="Z211" s="570">
        <v>2020130010268</v>
      </c>
      <c r="AA211" s="704" t="s">
        <v>558</v>
      </c>
      <c r="AB211" s="492" t="s">
        <v>685</v>
      </c>
      <c r="AC211" s="37" t="s">
        <v>560</v>
      </c>
      <c r="AD211" s="494">
        <v>8</v>
      </c>
      <c r="AE211" s="323">
        <v>0.5</v>
      </c>
      <c r="AF211" s="533" t="s">
        <v>776</v>
      </c>
      <c r="AG211" s="535" t="s">
        <v>774</v>
      </c>
      <c r="AH211" s="537">
        <v>90</v>
      </c>
      <c r="AI211" s="537">
        <v>20</v>
      </c>
      <c r="AJ211" s="222"/>
      <c r="AK211" s="545" t="s">
        <v>561</v>
      </c>
      <c r="AL211" s="545"/>
      <c r="AM211" s="721"/>
      <c r="AN211" s="721"/>
      <c r="AO211" s="721"/>
      <c r="AP211" s="721"/>
      <c r="AQ211" s="721"/>
      <c r="AR211" s="87"/>
      <c r="AS211" s="90"/>
      <c r="AT211" s="60"/>
      <c r="AU211" s="90"/>
      <c r="AV211" s="91"/>
      <c r="AW211" s="145"/>
      <c r="AX211" s="43"/>
      <c r="AY211" s="43"/>
    </row>
    <row r="212" spans="1:51" ht="195" customHeight="1" thickBot="1" x14ac:dyDescent="0.45">
      <c r="B212" s="547"/>
      <c r="C212" s="547"/>
      <c r="D212" s="547"/>
      <c r="E212" s="547"/>
      <c r="F212" s="547"/>
      <c r="G212" s="620"/>
      <c r="H212" s="620"/>
      <c r="I212" s="772"/>
      <c r="J212" s="872" t="s">
        <v>686</v>
      </c>
      <c r="K212" s="890" t="s">
        <v>687</v>
      </c>
      <c r="L212" s="862" t="s">
        <v>271</v>
      </c>
      <c r="M212" s="900">
        <v>0</v>
      </c>
      <c r="N212" s="862" t="s">
        <v>688</v>
      </c>
      <c r="O212" s="89"/>
      <c r="P212" s="89" t="s">
        <v>136</v>
      </c>
      <c r="Q212" s="255" t="s">
        <v>572</v>
      </c>
      <c r="R212" s="114">
        <v>36</v>
      </c>
      <c r="S212" s="972">
        <v>9</v>
      </c>
      <c r="T212" s="269">
        <v>10</v>
      </c>
      <c r="U212" s="803"/>
      <c r="V212" s="825"/>
      <c r="W212" s="600"/>
      <c r="X212" s="789"/>
      <c r="Y212" s="782"/>
      <c r="Z212" s="572"/>
      <c r="AA212" s="705"/>
      <c r="AB212" s="257" t="s">
        <v>689</v>
      </c>
      <c r="AC212" s="231" t="s">
        <v>560</v>
      </c>
      <c r="AD212" s="219">
        <v>12</v>
      </c>
      <c r="AE212" s="321">
        <v>0.5</v>
      </c>
      <c r="AF212" s="534"/>
      <c r="AG212" s="536"/>
      <c r="AH212" s="539"/>
      <c r="AI212" s="539"/>
      <c r="AJ212" s="146"/>
      <c r="AK212" s="544"/>
      <c r="AL212" s="544"/>
      <c r="AM212" s="720"/>
      <c r="AN212" s="720"/>
      <c r="AO212" s="720"/>
      <c r="AP212" s="720"/>
      <c r="AQ212" s="720"/>
      <c r="AR212" s="271"/>
      <c r="AS212" s="255"/>
      <c r="AT212" s="60"/>
      <c r="AU212" s="90"/>
      <c r="AV212" s="91"/>
      <c r="AW212" s="145"/>
      <c r="AX212" s="43"/>
      <c r="AY212" s="43"/>
    </row>
    <row r="213" spans="1:51" ht="234.75" customHeight="1" thickBot="1" x14ac:dyDescent="0.45">
      <c r="B213" s="548"/>
      <c r="C213" s="548"/>
      <c r="D213" s="548"/>
      <c r="E213" s="548"/>
      <c r="F213" s="548"/>
      <c r="G213" s="621"/>
      <c r="H213" s="621"/>
      <c r="I213" s="773"/>
      <c r="J213" s="873"/>
      <c r="K213" s="890" t="s">
        <v>690</v>
      </c>
      <c r="L213" s="862" t="s">
        <v>133</v>
      </c>
      <c r="M213" s="900">
        <v>0</v>
      </c>
      <c r="N213" s="862" t="s">
        <v>691</v>
      </c>
      <c r="O213" s="89"/>
      <c r="P213" s="89" t="s">
        <v>136</v>
      </c>
      <c r="Q213" s="89" t="s">
        <v>692</v>
      </c>
      <c r="R213" s="114">
        <v>1</v>
      </c>
      <c r="S213" s="973" t="s">
        <v>303</v>
      </c>
      <c r="T213" s="258">
        <v>0.15</v>
      </c>
      <c r="U213" s="804"/>
      <c r="V213" s="826"/>
      <c r="W213" s="259" t="s">
        <v>394</v>
      </c>
      <c r="X213" s="179" t="s">
        <v>693</v>
      </c>
      <c r="Y213" s="260" t="s">
        <v>416</v>
      </c>
      <c r="Z213" s="218">
        <v>2020130010257</v>
      </c>
      <c r="AA213" s="108" t="s">
        <v>417</v>
      </c>
      <c r="AB213" s="190" t="s">
        <v>694</v>
      </c>
      <c r="AC213" s="108" t="s">
        <v>695</v>
      </c>
      <c r="AD213" s="230" t="s">
        <v>303</v>
      </c>
      <c r="AE213" s="335">
        <v>1</v>
      </c>
      <c r="AF213" s="230" t="s">
        <v>303</v>
      </c>
      <c r="AG213" s="230" t="s">
        <v>303</v>
      </c>
      <c r="AH213" s="230" t="s">
        <v>303</v>
      </c>
      <c r="AI213" s="230" t="s">
        <v>303</v>
      </c>
      <c r="AJ213" s="43"/>
      <c r="AK213" s="122" t="s">
        <v>400</v>
      </c>
      <c r="AL213" s="50"/>
      <c r="AM213" s="261"/>
      <c r="AN213" s="261"/>
      <c r="AO213" s="261"/>
      <c r="AP213" s="261"/>
      <c r="AQ213" s="261"/>
      <c r="AR213" s="43"/>
      <c r="AS213" s="43"/>
      <c r="AT213" s="43"/>
      <c r="AU213" s="43"/>
      <c r="AV213" s="43"/>
      <c r="AW213" s="178"/>
      <c r="AX213" s="43"/>
      <c r="AY213" s="43"/>
    </row>
    <row r="215" spans="1:51" ht="361.5" customHeight="1" x14ac:dyDescent="0.4"/>
    <row r="216" spans="1:51" ht="81" customHeight="1" x14ac:dyDescent="0.4">
      <c r="K216" s="863"/>
      <c r="L216" s="863"/>
      <c r="M216" s="863"/>
      <c r="S216" s="975"/>
      <c r="X216" s="266"/>
      <c r="Y216" s="266"/>
      <c r="AC216" s="267"/>
      <c r="AD216" s="267"/>
      <c r="AE216" s="267"/>
      <c r="AN216" s="270"/>
      <c r="AO216" s="270"/>
      <c r="AP216" s="270"/>
      <c r="AQ216" s="28"/>
    </row>
    <row r="217" spans="1:51" ht="81" customHeight="1" x14ac:dyDescent="0.4">
      <c r="K217" s="863"/>
      <c r="L217" s="863"/>
      <c r="M217" s="863"/>
      <c r="R217" s="29"/>
      <c r="S217" s="29"/>
      <c r="T217" s="29"/>
      <c r="W217" s="28"/>
      <c r="X217" s="28"/>
      <c r="Y217" s="29"/>
      <c r="Z217" s="29"/>
      <c r="AA217" s="28"/>
      <c r="AB217" s="267"/>
      <c r="AC217" s="267"/>
      <c r="AD217" s="267"/>
      <c r="AE217" s="267"/>
      <c r="AM217" s="28"/>
      <c r="AN217" s="28"/>
      <c r="AO217" s="28"/>
      <c r="AP217" s="28"/>
      <c r="AQ217" s="28"/>
    </row>
    <row r="218" spans="1:51" ht="132" customHeight="1" x14ac:dyDescent="0.4">
      <c r="AB218" s="267"/>
      <c r="AC218" s="267"/>
      <c r="AD218" s="267"/>
      <c r="AE218" s="267"/>
      <c r="AN218" s="270"/>
      <c r="AO218" s="270"/>
      <c r="AP218" s="270"/>
      <c r="AQ218" s="28"/>
    </row>
    <row r="219" spans="1:51" ht="120" customHeight="1" x14ac:dyDescent="0.4">
      <c r="AN219" s="270"/>
      <c r="AO219" s="270"/>
      <c r="AP219" s="270"/>
      <c r="AQ219" s="28"/>
    </row>
    <row r="220" spans="1:51" ht="32.25" customHeight="1" x14ac:dyDescent="0.4"/>
    <row r="221" spans="1:51" ht="32.25" customHeight="1" x14ac:dyDescent="0.4"/>
  </sheetData>
  <mergeCells count="781">
    <mergeCell ref="AV130:AV134"/>
    <mergeCell ref="AT144:AT145"/>
    <mergeCell ref="AU144:AU145"/>
    <mergeCell ref="AS144:AS145"/>
    <mergeCell ref="AW151:AW153"/>
    <mergeCell ref="AR140:AR143"/>
    <mergeCell ref="AS140:AS143"/>
    <mergeCell ref="AS130:AS134"/>
    <mergeCell ref="AW147:AW148"/>
    <mergeCell ref="AP89:AP101"/>
    <mergeCell ref="AQ89:AQ101"/>
    <mergeCell ref="AP80:AP88"/>
    <mergeCell ref="AQ80:AQ88"/>
    <mergeCell ref="AN130:AN134"/>
    <mergeCell ref="AO130:AO134"/>
    <mergeCell ref="AU140:AU143"/>
    <mergeCell ref="AV140:AV143"/>
    <mergeCell ref="AP151:AP153"/>
    <mergeCell ref="AQ151:AQ153"/>
    <mergeCell ref="AV144:AV145"/>
    <mergeCell ref="AR151:AR153"/>
    <mergeCell ref="AT140:AT143"/>
    <mergeCell ref="AV151:AV153"/>
    <mergeCell ref="AU151:AU153"/>
    <mergeCell ref="AS151:AS153"/>
    <mergeCell ref="AT151:AT153"/>
    <mergeCell ref="AR144:AR145"/>
    <mergeCell ref="AT130:AT134"/>
    <mergeCell ref="AP125:AP129"/>
    <mergeCell ref="AQ125:AQ129"/>
    <mergeCell ref="AR130:AR134"/>
    <mergeCell ref="AQ140:AQ143"/>
    <mergeCell ref="AU130:AU134"/>
    <mergeCell ref="X185:X194"/>
    <mergeCell ref="W168:W184"/>
    <mergeCell ref="X168:X184"/>
    <mergeCell ref="V9:V213"/>
    <mergeCell ref="AO36:AO37"/>
    <mergeCell ref="AM38:AM43"/>
    <mergeCell ref="AN9:AN21"/>
    <mergeCell ref="AN80:AN88"/>
    <mergeCell ref="AN89:AN101"/>
    <mergeCell ref="AN102:AN124"/>
    <mergeCell ref="AN125:AN129"/>
    <mergeCell ref="AN144:AN153"/>
    <mergeCell ref="AN154:AN167"/>
    <mergeCell ref="AO125:AO126"/>
    <mergeCell ref="AM144:AM150"/>
    <mergeCell ref="AA44:AA49"/>
    <mergeCell ref="AM168:AM173"/>
    <mergeCell ref="AN168:AN173"/>
    <mergeCell ref="AO68:AO79"/>
    <mergeCell ref="AM89:AM91"/>
    <mergeCell ref="AL32:AL43"/>
    <mergeCell ref="AO38:AO43"/>
    <mergeCell ref="AN44:AN49"/>
    <mergeCell ref="AN57:AN67"/>
    <mergeCell ref="AP168:AP173"/>
    <mergeCell ref="AP154:AP167"/>
    <mergeCell ref="AQ154:AQ167"/>
    <mergeCell ref="AM154:AM161"/>
    <mergeCell ref="AQ144:AQ150"/>
    <mergeCell ref="AN179:AN184"/>
    <mergeCell ref="AO179:AO184"/>
    <mergeCell ref="AP50:AP56"/>
    <mergeCell ref="AQ50:AQ56"/>
    <mergeCell ref="AP57:AP67"/>
    <mergeCell ref="AQ57:AQ67"/>
    <mergeCell ref="AM50:AM56"/>
    <mergeCell ref="AN50:AN56"/>
    <mergeCell ref="AO50:AO56"/>
    <mergeCell ref="AM68:AM79"/>
    <mergeCell ref="AN68:AN79"/>
    <mergeCell ref="AO127:AO129"/>
    <mergeCell ref="AO57:AO62"/>
    <mergeCell ref="AM63:AM67"/>
    <mergeCell ref="AM92:AM101"/>
    <mergeCell ref="AO63:AO67"/>
    <mergeCell ref="AP174:AP178"/>
    <mergeCell ref="AO118:AO124"/>
    <mergeCell ref="AP118:AP124"/>
    <mergeCell ref="AQ44:AQ49"/>
    <mergeCell ref="AN22:AN31"/>
    <mergeCell ref="AQ22:AQ31"/>
    <mergeCell ref="AP22:AP31"/>
    <mergeCell ref="AQ32:AQ43"/>
    <mergeCell ref="AO33:AO35"/>
    <mergeCell ref="AN32:AN43"/>
    <mergeCell ref="AP32:AP43"/>
    <mergeCell ref="AP44:AP49"/>
    <mergeCell ref="AO22:AO27"/>
    <mergeCell ref="AO44:AO46"/>
    <mergeCell ref="AQ201:AQ210"/>
    <mergeCell ref="AM211:AM212"/>
    <mergeCell ref="AP185:AP194"/>
    <mergeCell ref="AQ185:AQ194"/>
    <mergeCell ref="AP135:AP139"/>
    <mergeCell ref="AO174:AO178"/>
    <mergeCell ref="AM179:AM184"/>
    <mergeCell ref="AP179:AP184"/>
    <mergeCell ref="AP144:AP150"/>
    <mergeCell ref="AP211:AP212"/>
    <mergeCell ref="AP195:AP200"/>
    <mergeCell ref="AQ195:AQ200"/>
    <mergeCell ref="AM174:AM178"/>
    <mergeCell ref="AM195:AM200"/>
    <mergeCell ref="AN195:AN200"/>
    <mergeCell ref="AO195:AO200"/>
    <mergeCell ref="AN185:AN194"/>
    <mergeCell ref="AO185:AO194"/>
    <mergeCell ref="AQ179:AQ184"/>
    <mergeCell ref="AO201:AO210"/>
    <mergeCell ref="AQ211:AQ212"/>
    <mergeCell ref="AO154:AO161"/>
    <mergeCell ref="AQ168:AQ173"/>
    <mergeCell ref="AQ174:AQ178"/>
    <mergeCell ref="K195:K200"/>
    <mergeCell ref="L195:L200"/>
    <mergeCell ref="L158:L163"/>
    <mergeCell ref="L188:L190"/>
    <mergeCell ref="K188:K190"/>
    <mergeCell ref="AM185:AM194"/>
    <mergeCell ref="AK168:AK173"/>
    <mergeCell ref="L185:L187"/>
    <mergeCell ref="P181:P184"/>
    <mergeCell ref="P185:P187"/>
    <mergeCell ref="O185:O187"/>
    <mergeCell ref="P168:P172"/>
    <mergeCell ref="O174:O178"/>
    <mergeCell ref="P179:P180"/>
    <mergeCell ref="R185:R187"/>
    <mergeCell ref="S185:S187"/>
    <mergeCell ref="T185:T187"/>
    <mergeCell ref="AK195:AK200"/>
    <mergeCell ref="AL154:AL167"/>
    <mergeCell ref="AL174:AL178"/>
    <mergeCell ref="AL168:AL173"/>
    <mergeCell ref="T174:T178"/>
    <mergeCell ref="Q168:Q172"/>
    <mergeCell ref="Q179:Q180"/>
    <mergeCell ref="AP201:AP210"/>
    <mergeCell ref="AO144:AO150"/>
    <mergeCell ref="AM151:AM153"/>
    <mergeCell ref="AO151:AO153"/>
    <mergeCell ref="AK151:AK153"/>
    <mergeCell ref="AL151:AL153"/>
    <mergeCell ref="AN174:AN178"/>
    <mergeCell ref="AK185:AK194"/>
    <mergeCell ref="AL185:AL194"/>
    <mergeCell ref="AM162:AM167"/>
    <mergeCell ref="AO168:AO173"/>
    <mergeCell ref="K201:K210"/>
    <mergeCell ref="AN211:AN212"/>
    <mergeCell ref="AO211:AO212"/>
    <mergeCell ref="Z211:Z212"/>
    <mergeCell ref="AL201:AL210"/>
    <mergeCell ref="AK211:AK212"/>
    <mergeCell ref="AL195:AL200"/>
    <mergeCell ref="AK201:AK210"/>
    <mergeCell ref="AJ174:AJ178"/>
    <mergeCell ref="AK154:AK167"/>
    <mergeCell ref="AK174:AK178"/>
    <mergeCell ref="T68:T88"/>
    <mergeCell ref="R89:R91"/>
    <mergeCell ref="Z154:Z167"/>
    <mergeCell ref="AA168:AA173"/>
    <mergeCell ref="Z174:Z178"/>
    <mergeCell ref="AA174:AA178"/>
    <mergeCell ref="AA131:AA134"/>
    <mergeCell ref="AA135:AA139"/>
    <mergeCell ref="AA140:AA143"/>
    <mergeCell ref="R130:R132"/>
    <mergeCell ref="S130:S132"/>
    <mergeCell ref="T130:T132"/>
    <mergeCell ref="O188:O190"/>
    <mergeCell ref="K174:K178"/>
    <mergeCell ref="K179:K180"/>
    <mergeCell ref="W185:W194"/>
    <mergeCell ref="K185:K187"/>
    <mergeCell ref="R168:R172"/>
    <mergeCell ref="Q130:Q132"/>
    <mergeCell ref="P149:P150"/>
    <mergeCell ref="A9:A210"/>
    <mergeCell ref="C211:C213"/>
    <mergeCell ref="B211:B213"/>
    <mergeCell ref="D211:D213"/>
    <mergeCell ref="E211:E213"/>
    <mergeCell ref="F211:F213"/>
    <mergeCell ref="G211:G213"/>
    <mergeCell ref="H211:H213"/>
    <mergeCell ref="I211:I213"/>
    <mergeCell ref="B9:B210"/>
    <mergeCell ref="G125:G167"/>
    <mergeCell ref="I125:I167"/>
    <mergeCell ref="E9:E101"/>
    <mergeCell ref="F9:F124"/>
    <mergeCell ref="F125:F167"/>
    <mergeCell ref="F168:F184"/>
    <mergeCell ref="D185:D210"/>
    <mergeCell ref="F185:F210"/>
    <mergeCell ref="G185:G210"/>
    <mergeCell ref="H185:H210"/>
    <mergeCell ref="I185:I210"/>
    <mergeCell ref="Y89:Y101"/>
    <mergeCell ref="AK179:AK184"/>
    <mergeCell ref="AL179:AL184"/>
    <mergeCell ref="AL144:AL150"/>
    <mergeCell ref="AL125:AL129"/>
    <mergeCell ref="P174:P178"/>
    <mergeCell ref="Q174:Q178"/>
    <mergeCell ref="P144:P146"/>
    <mergeCell ref="AM118:AM124"/>
    <mergeCell ref="R112:R117"/>
    <mergeCell ref="P154:P157"/>
    <mergeCell ref="Q201:Q210"/>
    <mergeCell ref="Q154:Q167"/>
    <mergeCell ref="R188:R190"/>
    <mergeCell ref="T179:T180"/>
    <mergeCell ref="R181:R184"/>
    <mergeCell ref="S181:S184"/>
    <mergeCell ref="T188:T190"/>
    <mergeCell ref="R179:R180"/>
    <mergeCell ref="S179:S180"/>
    <mergeCell ref="S168:S172"/>
    <mergeCell ref="T168:T172"/>
    <mergeCell ref="R174:R178"/>
    <mergeCell ref="T166:T167"/>
    <mergeCell ref="S164:S165"/>
    <mergeCell ref="T164:T165"/>
    <mergeCell ref="Q181:Q184"/>
    <mergeCell ref="Q185:Q194"/>
    <mergeCell ref="R151:R153"/>
    <mergeCell ref="AP102:AP108"/>
    <mergeCell ref="AQ102:AQ108"/>
    <mergeCell ref="AM109:AM117"/>
    <mergeCell ref="AO109:AO117"/>
    <mergeCell ref="AP109:AP117"/>
    <mergeCell ref="AO162:AO167"/>
    <mergeCell ref="AK140:AK143"/>
    <mergeCell ref="AL118:AL124"/>
    <mergeCell ref="AK125:AK129"/>
    <mergeCell ref="AO135:AO139"/>
    <mergeCell ref="AM140:AM143"/>
    <mergeCell ref="AN140:AN143"/>
    <mergeCell ref="AO140:AO143"/>
    <mergeCell ref="L50:L56"/>
    <mergeCell ref="K50:K56"/>
    <mergeCell ref="S9:S49"/>
    <mergeCell ref="R9:R49"/>
    <mergeCell ref="N9:N49"/>
    <mergeCell ref="M9:M49"/>
    <mergeCell ref="L9:L49"/>
    <mergeCell ref="K9:K49"/>
    <mergeCell ref="S68:S88"/>
    <mergeCell ref="R68:R88"/>
    <mergeCell ref="M68:M88"/>
    <mergeCell ref="L68:L88"/>
    <mergeCell ref="K68:K88"/>
    <mergeCell ref="N68:N88"/>
    <mergeCell ref="O32:O43"/>
    <mergeCell ref="O44:O49"/>
    <mergeCell ref="O68:O79"/>
    <mergeCell ref="P68:P79"/>
    <mergeCell ref="Q68:Q88"/>
    <mergeCell ref="O80:O88"/>
    <mergeCell ref="P80:P88"/>
    <mergeCell ref="Q44:Q49"/>
    <mergeCell ref="AM9:AM14"/>
    <mergeCell ref="AO9:AO14"/>
    <mergeCell ref="AM15:AM21"/>
    <mergeCell ref="AO15:AO21"/>
    <mergeCell ref="AM47:AM49"/>
    <mergeCell ref="AO47:AO49"/>
    <mergeCell ref="AO89:AO91"/>
    <mergeCell ref="N50:N56"/>
    <mergeCell ref="M50:M56"/>
    <mergeCell ref="AM33:AM35"/>
    <mergeCell ref="AI32:AI43"/>
    <mergeCell ref="AM36:AM37"/>
    <mergeCell ref="AM44:AM46"/>
    <mergeCell ref="O89:O101"/>
    <mergeCell ref="N92:N94"/>
    <mergeCell ref="AO92:AO101"/>
    <mergeCell ref="Y44:Y49"/>
    <mergeCell ref="Y32:Y43"/>
    <mergeCell ref="Y22:Y31"/>
    <mergeCell ref="R50:R56"/>
    <mergeCell ref="S50:S56"/>
    <mergeCell ref="T50:T56"/>
    <mergeCell ref="AM22:AM27"/>
    <mergeCell ref="AO28:AO31"/>
    <mergeCell ref="AQ135:AQ139"/>
    <mergeCell ref="AK130:AK134"/>
    <mergeCell ref="Y109:Y117"/>
    <mergeCell ref="K57:K67"/>
    <mergeCell ref="S89:S91"/>
    <mergeCell ref="AQ118:AQ124"/>
    <mergeCell ref="AP68:AP79"/>
    <mergeCell ref="AQ68:AQ79"/>
    <mergeCell ref="AQ109:AQ117"/>
    <mergeCell ref="Y80:Y88"/>
    <mergeCell ref="Y68:Y79"/>
    <mergeCell ref="Y130:Y134"/>
    <mergeCell ref="Y135:Y139"/>
    <mergeCell ref="AM125:AM126"/>
    <mergeCell ref="AM130:AM134"/>
    <mergeCell ref="AL130:AL134"/>
    <mergeCell ref="AL135:AL139"/>
    <mergeCell ref="AP130:AP134"/>
    <mergeCell ref="AQ130:AQ134"/>
    <mergeCell ref="N89:N91"/>
    <mergeCell ref="M89:M91"/>
    <mergeCell ref="L89:L91"/>
    <mergeCell ref="AM102:AM108"/>
    <mergeCell ref="AO102:AO108"/>
    <mergeCell ref="Y144:Y150"/>
    <mergeCell ref="AK144:AK150"/>
    <mergeCell ref="AK135:AK139"/>
    <mergeCell ref="O125:O127"/>
    <mergeCell ref="O128:O129"/>
    <mergeCell ref="O130:O132"/>
    <mergeCell ref="S133:S134"/>
    <mergeCell ref="T133:T134"/>
    <mergeCell ref="P130:P132"/>
    <mergeCell ref="R125:R127"/>
    <mergeCell ref="S125:S127"/>
    <mergeCell ref="T125:T127"/>
    <mergeCell ref="K144:K146"/>
    <mergeCell ref="M144:M146"/>
    <mergeCell ref="Q147:Q148"/>
    <mergeCell ref="R133:R134"/>
    <mergeCell ref="P133:P134"/>
    <mergeCell ref="Q133:Q134"/>
    <mergeCell ref="O133:O134"/>
    <mergeCell ref="O151:O153"/>
    <mergeCell ref="P151:P153"/>
    <mergeCell ref="Q151:Q153"/>
    <mergeCell ref="S140:S143"/>
    <mergeCell ref="S151:S153"/>
    <mergeCell ref="O140:O143"/>
    <mergeCell ref="S144:S146"/>
    <mergeCell ref="Q149:Q150"/>
    <mergeCell ref="P140:P143"/>
    <mergeCell ref="Q140:Q143"/>
    <mergeCell ref="O144:O146"/>
    <mergeCell ref="T151:T153"/>
    <mergeCell ref="W125:W153"/>
    <mergeCell ref="X125:X153"/>
    <mergeCell ref="AA151:AA153"/>
    <mergeCell ref="O149:O150"/>
    <mergeCell ref="U9:U213"/>
    <mergeCell ref="AM127:AM129"/>
    <mergeCell ref="Y9:Y21"/>
    <mergeCell ref="AP140:AP143"/>
    <mergeCell ref="Y50:Y56"/>
    <mergeCell ref="X195:X200"/>
    <mergeCell ref="W195:W200"/>
    <mergeCell ref="Q136:Q137"/>
    <mergeCell ref="Q138:Q139"/>
    <mergeCell ref="Q128:Q129"/>
    <mergeCell ref="Q125:Q127"/>
    <mergeCell ref="O201:O210"/>
    <mergeCell ref="O154:O157"/>
    <mergeCell ref="O158:O163"/>
    <mergeCell ref="Q144:Q146"/>
    <mergeCell ref="O147:O148"/>
    <mergeCell ref="P147:P148"/>
    <mergeCell ref="T138:T139"/>
    <mergeCell ref="R140:R143"/>
    <mergeCell ref="C9:C210"/>
    <mergeCell ref="M168:M172"/>
    <mergeCell ref="T102:T108"/>
    <mergeCell ref="O191:O194"/>
    <mergeCell ref="P191:P194"/>
    <mergeCell ref="R201:R210"/>
    <mergeCell ref="S201:S210"/>
    <mergeCell ref="O9:O21"/>
    <mergeCell ref="P9:P21"/>
    <mergeCell ref="Q9:Q21"/>
    <mergeCell ref="O22:O31"/>
    <mergeCell ref="P22:P31"/>
    <mergeCell ref="Q22:Q31"/>
    <mergeCell ref="N95:N101"/>
    <mergeCell ref="M57:M67"/>
    <mergeCell ref="L57:L67"/>
    <mergeCell ref="Q32:Q43"/>
    <mergeCell ref="P44:P49"/>
    <mergeCell ref="N57:N67"/>
    <mergeCell ref="J9:J101"/>
    <mergeCell ref="J102:J124"/>
    <mergeCell ref="S95:S101"/>
    <mergeCell ref="J144:J153"/>
    <mergeCell ref="K151:K153"/>
    <mergeCell ref="P109:P111"/>
    <mergeCell ref="Q109:Q111"/>
    <mergeCell ref="O112:O117"/>
    <mergeCell ref="P112:P117"/>
    <mergeCell ref="Q112:Q117"/>
    <mergeCell ref="N102:N108"/>
    <mergeCell ref="S102:S108"/>
    <mergeCell ref="R92:R94"/>
    <mergeCell ref="S92:S94"/>
    <mergeCell ref="T92:T94"/>
    <mergeCell ref="R95:R101"/>
    <mergeCell ref="K95:K101"/>
    <mergeCell ref="M92:M94"/>
    <mergeCell ref="L92:L94"/>
    <mergeCell ref="K92:K94"/>
    <mergeCell ref="R109:R111"/>
    <mergeCell ref="L95:L101"/>
    <mergeCell ref="S109:S111"/>
    <mergeCell ref="M95:M101"/>
    <mergeCell ref="T109:T111"/>
    <mergeCell ref="K191:K194"/>
    <mergeCell ref="L191:L194"/>
    <mergeCell ref="M191:M194"/>
    <mergeCell ref="P188:P190"/>
    <mergeCell ref="N125:N127"/>
    <mergeCell ref="N128:N129"/>
    <mergeCell ref="N130:N132"/>
    <mergeCell ref="N133:N134"/>
    <mergeCell ref="N136:N137"/>
    <mergeCell ref="O136:O137"/>
    <mergeCell ref="P136:P137"/>
    <mergeCell ref="O138:O139"/>
    <mergeCell ref="P138:P139"/>
    <mergeCell ref="P128:P129"/>
    <mergeCell ref="O168:O172"/>
    <mergeCell ref="K154:K157"/>
    <mergeCell ref="N188:N190"/>
    <mergeCell ref="N191:N194"/>
    <mergeCell ref="N138:N139"/>
    <mergeCell ref="N140:N143"/>
    <mergeCell ref="N144:N146"/>
    <mergeCell ref="N147:N148"/>
    <mergeCell ref="N149:N150"/>
    <mergeCell ref="AX7:AX8"/>
    <mergeCell ref="AY7:AY8"/>
    <mergeCell ref="M188:M190"/>
    <mergeCell ref="N109:N111"/>
    <mergeCell ref="N112:N117"/>
    <mergeCell ref="N118:N124"/>
    <mergeCell ref="O50:O56"/>
    <mergeCell ref="P50:P56"/>
    <mergeCell ref="Q50:Q56"/>
    <mergeCell ref="O57:O67"/>
    <mergeCell ref="P57:P67"/>
    <mergeCell ref="Q57:Q67"/>
    <mergeCell ref="O102:O108"/>
    <mergeCell ref="P102:P108"/>
    <mergeCell ref="Q102:Q108"/>
    <mergeCell ref="O118:O124"/>
    <mergeCell ref="P118:P124"/>
    <mergeCell ref="AK102:AK108"/>
    <mergeCell ref="AL102:AL108"/>
    <mergeCell ref="AK109:AK117"/>
    <mergeCell ref="AL109:AL117"/>
    <mergeCell ref="W9:W124"/>
    <mergeCell ref="O109:O111"/>
    <mergeCell ref="M185:M187"/>
    <mergeCell ref="G7:G8"/>
    <mergeCell ref="I7:I8"/>
    <mergeCell ref="AK118:AK124"/>
    <mergeCell ref="M158:M163"/>
    <mergeCell ref="P32:P43"/>
    <mergeCell ref="AX6:AY6"/>
    <mergeCell ref="A7:A8"/>
    <mergeCell ref="U7:U8"/>
    <mergeCell ref="V7:V8"/>
    <mergeCell ref="A6:T6"/>
    <mergeCell ref="U6:X6"/>
    <mergeCell ref="Y6:AH6"/>
    <mergeCell ref="AS7:AS8"/>
    <mergeCell ref="AT7:AT8"/>
    <mergeCell ref="AU7:AU8"/>
    <mergeCell ref="AV7:AV8"/>
    <mergeCell ref="AW7:AW8"/>
    <mergeCell ref="AA7:AA8"/>
    <mergeCell ref="AB7:AB8"/>
    <mergeCell ref="AC7:AC8"/>
    <mergeCell ref="AD7:AD8"/>
    <mergeCell ref="AF7:AF8"/>
    <mergeCell ref="Q7:Q8"/>
    <mergeCell ref="R7:R8"/>
    <mergeCell ref="J7:J8"/>
    <mergeCell ref="H7:H8"/>
    <mergeCell ref="X7:X8"/>
    <mergeCell ref="AI6:AQ6"/>
    <mergeCell ref="AO7:AO8"/>
    <mergeCell ref="AP7:AP8"/>
    <mergeCell ref="AR6:AV6"/>
    <mergeCell ref="M7:M8"/>
    <mergeCell ref="N7:N8"/>
    <mergeCell ref="O7:P7"/>
    <mergeCell ref="S7:S8"/>
    <mergeCell ref="T7:T8"/>
    <mergeCell ref="Y7:Y8"/>
    <mergeCell ref="W7:W8"/>
    <mergeCell ref="K7:K8"/>
    <mergeCell ref="L7:L8"/>
    <mergeCell ref="B5:C5"/>
    <mergeCell ref="D1:AR1"/>
    <mergeCell ref="D2:AR2"/>
    <mergeCell ref="D3:AR3"/>
    <mergeCell ref="D4:AR4"/>
    <mergeCell ref="B1:C4"/>
    <mergeCell ref="B7:B8"/>
    <mergeCell ref="C7:C8"/>
    <mergeCell ref="D7:D8"/>
    <mergeCell ref="E7:E8"/>
    <mergeCell ref="F7:F8"/>
    <mergeCell ref="AQ7:AQ8"/>
    <mergeCell ref="AR7:AR8"/>
    <mergeCell ref="AG7:AG8"/>
    <mergeCell ref="AH7:AH8"/>
    <mergeCell ref="AI7:AI8"/>
    <mergeCell ref="AJ7:AJ8"/>
    <mergeCell ref="AK7:AK8"/>
    <mergeCell ref="AL7:AL8"/>
    <mergeCell ref="AM7:AM8"/>
    <mergeCell ref="AN7:AN8"/>
    <mergeCell ref="AE7:AE8"/>
    <mergeCell ref="D5:AR5"/>
    <mergeCell ref="Z7:Z8"/>
    <mergeCell ref="D125:D167"/>
    <mergeCell ref="G9:G101"/>
    <mergeCell ref="H9:H101"/>
    <mergeCell ref="I9:I101"/>
    <mergeCell ref="G102:G124"/>
    <mergeCell ref="H102:H124"/>
    <mergeCell ref="I102:I124"/>
    <mergeCell ref="G168:G184"/>
    <mergeCell ref="H168:H184"/>
    <mergeCell ref="I168:I184"/>
    <mergeCell ref="D9:D124"/>
    <mergeCell ref="H125:H167"/>
    <mergeCell ref="E168:E184"/>
    <mergeCell ref="D168:D184"/>
    <mergeCell ref="E125:E167"/>
    <mergeCell ref="J185:J210"/>
    <mergeCell ref="J125:J134"/>
    <mergeCell ref="K125:K127"/>
    <mergeCell ref="L125:L127"/>
    <mergeCell ref="M125:M127"/>
    <mergeCell ref="K128:K129"/>
    <mergeCell ref="L128:L129"/>
    <mergeCell ref="M128:M129"/>
    <mergeCell ref="K112:K117"/>
    <mergeCell ref="L112:L117"/>
    <mergeCell ref="M112:M117"/>
    <mergeCell ref="K118:K124"/>
    <mergeCell ref="L118:L124"/>
    <mergeCell ref="M118:M124"/>
    <mergeCell ref="K136:K137"/>
    <mergeCell ref="L136:L137"/>
    <mergeCell ref="M136:M137"/>
    <mergeCell ref="L130:L132"/>
    <mergeCell ref="L144:L146"/>
    <mergeCell ref="J135:J143"/>
    <mergeCell ref="M149:M150"/>
    <mergeCell ref="K140:K143"/>
    <mergeCell ref="L140:L143"/>
    <mergeCell ref="M140:M143"/>
    <mergeCell ref="J212:J213"/>
    <mergeCell ref="K102:K108"/>
    <mergeCell ref="L102:L108"/>
    <mergeCell ref="M102:M108"/>
    <mergeCell ref="K109:K111"/>
    <mergeCell ref="L109:L111"/>
    <mergeCell ref="M109:M111"/>
    <mergeCell ref="J154:J167"/>
    <mergeCell ref="M130:M132"/>
    <mergeCell ref="K138:K139"/>
    <mergeCell ref="L138:L139"/>
    <mergeCell ref="M138:M139"/>
    <mergeCell ref="K130:K132"/>
    <mergeCell ref="P125:P127"/>
    <mergeCell ref="K133:K134"/>
    <mergeCell ref="L133:L134"/>
    <mergeCell ref="M133:M134"/>
    <mergeCell ref="K147:K148"/>
    <mergeCell ref="L147:L148"/>
    <mergeCell ref="M147:M148"/>
    <mergeCell ref="K149:K150"/>
    <mergeCell ref="L149:L150"/>
    <mergeCell ref="M201:M210"/>
    <mergeCell ref="L201:L210"/>
    <mergeCell ref="N201:N210"/>
    <mergeCell ref="Q195:Q200"/>
    <mergeCell ref="P195:P200"/>
    <mergeCell ref="M195:M200"/>
    <mergeCell ref="N179:N180"/>
    <mergeCell ref="N181:N184"/>
    <mergeCell ref="N185:N187"/>
    <mergeCell ref="O179:O180"/>
    <mergeCell ref="O181:O184"/>
    <mergeCell ref="P201:P210"/>
    <mergeCell ref="N195:N200"/>
    <mergeCell ref="N154:N157"/>
    <mergeCell ref="K158:K163"/>
    <mergeCell ref="K164:K165"/>
    <mergeCell ref="L164:L165"/>
    <mergeCell ref="M164:M165"/>
    <mergeCell ref="L154:L157"/>
    <mergeCell ref="M154:M157"/>
    <mergeCell ref="L174:L178"/>
    <mergeCell ref="M174:M178"/>
    <mergeCell ref="N166:N167"/>
    <mergeCell ref="N168:N172"/>
    <mergeCell ref="N174:N178"/>
    <mergeCell ref="K181:K184"/>
    <mergeCell ref="L181:L184"/>
    <mergeCell ref="M181:M184"/>
    <mergeCell ref="N158:N163"/>
    <mergeCell ref="N164:N165"/>
    <mergeCell ref="L179:L180"/>
    <mergeCell ref="M179:M180"/>
    <mergeCell ref="K166:K167"/>
    <mergeCell ref="L166:L167"/>
    <mergeCell ref="M166:M167"/>
    <mergeCell ref="K168:K172"/>
    <mergeCell ref="L168:L172"/>
    <mergeCell ref="T144:T146"/>
    <mergeCell ref="R147:R148"/>
    <mergeCell ref="S147:S148"/>
    <mergeCell ref="T147:T148"/>
    <mergeCell ref="R144:R146"/>
    <mergeCell ref="L151:L153"/>
    <mergeCell ref="M151:M153"/>
    <mergeCell ref="S57:S67"/>
    <mergeCell ref="T57:T67"/>
    <mergeCell ref="T112:T117"/>
    <mergeCell ref="R118:R124"/>
    <mergeCell ref="S118:S124"/>
    <mergeCell ref="T118:T124"/>
    <mergeCell ref="T95:T101"/>
    <mergeCell ref="R102:R108"/>
    <mergeCell ref="T89:T91"/>
    <mergeCell ref="S112:S117"/>
    <mergeCell ref="R57:R67"/>
    <mergeCell ref="N151:N153"/>
    <mergeCell ref="K89:K91"/>
    <mergeCell ref="P89:P101"/>
    <mergeCell ref="Q89:Q101"/>
    <mergeCell ref="Q118:Q124"/>
    <mergeCell ref="W211:W212"/>
    <mergeCell ref="X211:X212"/>
    <mergeCell ref="Z179:Z184"/>
    <mergeCell ref="AA154:AA167"/>
    <mergeCell ref="R154:R157"/>
    <mergeCell ref="S154:S157"/>
    <mergeCell ref="T154:T157"/>
    <mergeCell ref="R158:R163"/>
    <mergeCell ref="S158:S163"/>
    <mergeCell ref="T158:T163"/>
    <mergeCell ref="S166:S167"/>
    <mergeCell ref="W154:W167"/>
    <mergeCell ref="X154:X167"/>
    <mergeCell ref="T201:T210"/>
    <mergeCell ref="R191:R194"/>
    <mergeCell ref="S191:S194"/>
    <mergeCell ref="T191:T194"/>
    <mergeCell ref="R195:R200"/>
    <mergeCell ref="S195:S200"/>
    <mergeCell ref="T195:T200"/>
    <mergeCell ref="AA201:AA210"/>
    <mergeCell ref="R164:R165"/>
    <mergeCell ref="R166:R167"/>
    <mergeCell ref="T181:T184"/>
    <mergeCell ref="AQ9:AQ21"/>
    <mergeCell ref="J168:J184"/>
    <mergeCell ref="AJ32:AJ43"/>
    <mergeCell ref="Y118:Y124"/>
    <mergeCell ref="AL50:AL56"/>
    <mergeCell ref="AK57:AK67"/>
    <mergeCell ref="AL57:AL67"/>
    <mergeCell ref="AK68:AK79"/>
    <mergeCell ref="AK9:AK21"/>
    <mergeCell ref="AL9:AL21"/>
    <mergeCell ref="AK22:AK31"/>
    <mergeCell ref="AL22:AL31"/>
    <mergeCell ref="AK32:AK43"/>
    <mergeCell ref="AL68:AL79"/>
    <mergeCell ref="AK44:AK49"/>
    <mergeCell ref="AL44:AL49"/>
    <mergeCell ref="Y102:Y108"/>
    <mergeCell ref="Y57:Y67"/>
    <mergeCell ref="X9:X124"/>
    <mergeCell ref="AA125:AA129"/>
    <mergeCell ref="AA102:AA108"/>
    <mergeCell ref="Y151:Y153"/>
    <mergeCell ref="Y154:Y167"/>
    <mergeCell ref="T9:T49"/>
    <mergeCell ref="AP9:AP21"/>
    <mergeCell ref="Z102:Z108"/>
    <mergeCell ref="Z125:Z129"/>
    <mergeCell ref="AA32:AA43"/>
    <mergeCell ref="Z195:Z200"/>
    <mergeCell ref="Z185:Z194"/>
    <mergeCell ref="Z57:Z67"/>
    <mergeCell ref="AA68:AA79"/>
    <mergeCell ref="AA80:AA88"/>
    <mergeCell ref="AA89:AA101"/>
    <mergeCell ref="AA9:AA21"/>
    <mergeCell ref="Z22:Z31"/>
    <mergeCell ref="AA22:AA31"/>
    <mergeCell ref="Z32:Z43"/>
    <mergeCell ref="Z118:Z124"/>
    <mergeCell ref="AA118:AA124"/>
    <mergeCell ref="Z9:Z21"/>
    <mergeCell ref="Z44:Z49"/>
    <mergeCell ref="Z68:Z79"/>
    <mergeCell ref="AA50:AA56"/>
    <mergeCell ref="AA57:AA67"/>
    <mergeCell ref="Z80:Z88"/>
    <mergeCell ref="AA144:AA150"/>
    <mergeCell ref="AR187:AV187"/>
    <mergeCell ref="Y201:Y210"/>
    <mergeCell ref="Y211:Y212"/>
    <mergeCell ref="AA211:AA212"/>
    <mergeCell ref="Y185:Y194"/>
    <mergeCell ref="Y195:Y200"/>
    <mergeCell ref="Y125:Y129"/>
    <mergeCell ref="Z130:Z134"/>
    <mergeCell ref="Z135:Z139"/>
    <mergeCell ref="Z168:Z173"/>
    <mergeCell ref="Z144:Z150"/>
    <mergeCell ref="Z151:Z153"/>
    <mergeCell ref="Z140:Z143"/>
    <mergeCell ref="AA195:AA200"/>
    <mergeCell ref="AA179:AA184"/>
    <mergeCell ref="AA185:AA194"/>
    <mergeCell ref="Z201:Z210"/>
    <mergeCell ref="Y168:Y173"/>
    <mergeCell ref="Y174:Y178"/>
    <mergeCell ref="Y179:Y184"/>
    <mergeCell ref="AM201:AM210"/>
    <mergeCell ref="Y140:Y143"/>
    <mergeCell ref="E185:E210"/>
    <mergeCell ref="Z109:Z117"/>
    <mergeCell ref="AA109:AA117"/>
    <mergeCell ref="X201:X210"/>
    <mergeCell ref="W201:W210"/>
    <mergeCell ref="S188:S190"/>
    <mergeCell ref="R136:R137"/>
    <mergeCell ref="S174:S178"/>
    <mergeCell ref="S136:S137"/>
    <mergeCell ref="T136:T137"/>
    <mergeCell ref="R149:R150"/>
    <mergeCell ref="S149:S150"/>
    <mergeCell ref="S128:S129"/>
    <mergeCell ref="R128:R129"/>
    <mergeCell ref="T128:T129"/>
    <mergeCell ref="P158:P163"/>
    <mergeCell ref="O164:O165"/>
    <mergeCell ref="P164:P165"/>
    <mergeCell ref="O166:O167"/>
    <mergeCell ref="P166:P167"/>
    <mergeCell ref="T140:T143"/>
    <mergeCell ref="T149:T150"/>
    <mergeCell ref="R138:R139"/>
    <mergeCell ref="S138:S139"/>
    <mergeCell ref="AM28:AM31"/>
    <mergeCell ref="Z89:Z101"/>
    <mergeCell ref="Z50:Z56"/>
    <mergeCell ref="AF211:AF212"/>
    <mergeCell ref="AG211:AG212"/>
    <mergeCell ref="AH211:AH212"/>
    <mergeCell ref="AI211:AI212"/>
    <mergeCell ref="AN201:AN210"/>
    <mergeCell ref="AL140:AL143"/>
    <mergeCell ref="AL80:AL88"/>
    <mergeCell ref="AL89:AL101"/>
    <mergeCell ref="AL211:AL212"/>
    <mergeCell ref="AK80:AK88"/>
    <mergeCell ref="AK89:AK101"/>
    <mergeCell ref="AK50:AK56"/>
    <mergeCell ref="AM135:AM139"/>
    <mergeCell ref="AN135:AN139"/>
    <mergeCell ref="AI174:AI178"/>
    <mergeCell ref="AM57:AM62"/>
  </mergeCells>
  <phoneticPr fontId="39"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E13" sqref="E1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756" t="s">
        <v>696</v>
      </c>
      <c r="B1" s="757"/>
      <c r="C1" s="757"/>
      <c r="D1" s="757"/>
      <c r="E1" s="757"/>
      <c r="F1" s="757"/>
      <c r="G1" s="758"/>
    </row>
    <row r="2" spans="1:7" s="11" customFormat="1" ht="43.5" customHeight="1" x14ac:dyDescent="0.25">
      <c r="A2" s="26" t="s">
        <v>697</v>
      </c>
      <c r="B2" s="759" t="s">
        <v>698</v>
      </c>
      <c r="C2" s="759"/>
      <c r="D2" s="759"/>
      <c r="E2" s="759"/>
      <c r="F2" s="759"/>
      <c r="G2" s="13" t="s">
        <v>699</v>
      </c>
    </row>
    <row r="3" spans="1:7" ht="45" customHeight="1" x14ac:dyDescent="0.25">
      <c r="A3" s="6" t="s">
        <v>700</v>
      </c>
      <c r="B3" s="760" t="s">
        <v>701</v>
      </c>
      <c r="C3" s="761"/>
      <c r="D3" s="761"/>
      <c r="E3" s="761"/>
      <c r="F3" s="762"/>
      <c r="G3" s="1" t="s">
        <v>702</v>
      </c>
    </row>
    <row r="4" spans="1:7" ht="45" customHeight="1" x14ac:dyDescent="0.25">
      <c r="A4" s="2"/>
      <c r="B4" s="763"/>
      <c r="C4" s="764"/>
      <c r="D4" s="764"/>
      <c r="E4" s="764"/>
      <c r="F4" s="765"/>
      <c r="G4" s="3"/>
    </row>
    <row r="5" spans="1:7" ht="45" customHeight="1" x14ac:dyDescent="0.25">
      <c r="A5" s="2"/>
      <c r="B5" s="763"/>
      <c r="C5" s="764"/>
      <c r="D5" s="764"/>
      <c r="E5" s="764"/>
      <c r="F5" s="765"/>
      <c r="G5" s="3"/>
    </row>
    <row r="6" spans="1:7" ht="45" customHeight="1" thickBot="1" x14ac:dyDescent="0.3">
      <c r="A6" s="4"/>
      <c r="B6" s="767"/>
      <c r="C6" s="767"/>
      <c r="D6" s="767"/>
      <c r="E6" s="767"/>
      <c r="F6" s="767"/>
      <c r="G6" s="5"/>
    </row>
    <row r="7" spans="1:7" ht="45" customHeight="1" thickBot="1" x14ac:dyDescent="0.3">
      <c r="A7" s="768"/>
      <c r="B7" s="768"/>
      <c r="C7" s="768"/>
      <c r="D7" s="768"/>
      <c r="E7" s="768"/>
      <c r="F7" s="768"/>
      <c r="G7" s="768"/>
    </row>
    <row r="8" spans="1:7" s="11" customFormat="1" ht="45" customHeight="1" x14ac:dyDescent="0.25">
      <c r="A8" s="9"/>
      <c r="B8" s="769" t="s">
        <v>703</v>
      </c>
      <c r="C8" s="769"/>
      <c r="D8" s="769" t="s">
        <v>704</v>
      </c>
      <c r="E8" s="769"/>
      <c r="F8" s="22" t="s">
        <v>697</v>
      </c>
      <c r="G8" s="10" t="s">
        <v>705</v>
      </c>
    </row>
    <row r="9" spans="1:7" ht="45" customHeight="1" x14ac:dyDescent="0.25">
      <c r="A9" s="12" t="s">
        <v>706</v>
      </c>
      <c r="B9" s="770" t="s">
        <v>707</v>
      </c>
      <c r="C9" s="770"/>
      <c r="D9" s="766" t="s">
        <v>708</v>
      </c>
      <c r="E9" s="766"/>
      <c r="F9" s="6" t="s">
        <v>700</v>
      </c>
      <c r="G9" s="7"/>
    </row>
    <row r="10" spans="1:7" ht="45" customHeight="1" x14ac:dyDescent="0.25">
      <c r="A10" s="12" t="s">
        <v>709</v>
      </c>
      <c r="B10" s="766" t="s">
        <v>710</v>
      </c>
      <c r="C10" s="766"/>
      <c r="D10" s="766" t="s">
        <v>711</v>
      </c>
      <c r="E10" s="766"/>
      <c r="F10" s="6" t="s">
        <v>700</v>
      </c>
      <c r="G10" s="7"/>
    </row>
    <row r="11" spans="1:7" ht="45" customHeight="1" thickBot="1" x14ac:dyDescent="0.3">
      <c r="A11" s="25" t="s">
        <v>712</v>
      </c>
      <c r="B11" s="766" t="s">
        <v>710</v>
      </c>
      <c r="C11" s="766"/>
      <c r="D11" s="766" t="s">
        <v>711</v>
      </c>
      <c r="E11" s="766"/>
      <c r="F11" s="6" t="s">
        <v>700</v>
      </c>
      <c r="G11" s="8"/>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Marlene Andrade Hong</cp:lastModifiedBy>
  <cp:revision/>
  <dcterms:created xsi:type="dcterms:W3CDTF">2022-12-26T20:23:47Z</dcterms:created>
  <dcterms:modified xsi:type="dcterms:W3CDTF">2024-01-29T13:23:20Z</dcterms:modified>
  <cp:category/>
  <cp:contentStatus/>
</cp:coreProperties>
</file>