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z Marlene\OneDrive\EDUCACIÓN\PLAN DE ACCION 2024\SECRETARIA DE EDUCACION\"/>
    </mc:Choice>
  </mc:AlternateContent>
  <xr:revisionPtr revIDLastSave="0" documentId="13_ncr:1_{B45A7B55-EDAE-4041-82FD-4AC6D2A3A560}"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3" r:id="rId1"/>
    <sheet name="PLAN DE ACCIÓN" sheetId="1" r:id="rId2"/>
    <sheet name="CONTROL DE CAMBIOS " sheetId="2"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6" i="1" l="1"/>
  <c r="AH55" i="1"/>
  <c r="AH53" i="1"/>
  <c r="AH51" i="1"/>
  <c r="AH50" i="1"/>
  <c r="AH14" i="1" l="1"/>
  <c r="AH13" i="1"/>
  <c r="AH12" i="1"/>
  <c r="AI76" i="1" l="1"/>
  <c r="AD76" i="1"/>
  <c r="AH104" i="1" l="1"/>
  <c r="AH102" i="1"/>
  <c r="AU45" i="1" l="1"/>
  <c r="AN140" i="1" l="1"/>
  <c r="AN135" i="1"/>
  <c r="AN130" i="1"/>
  <c r="AN154" i="1" l="1"/>
  <c r="AN179" i="1" l="1"/>
  <c r="AN174" i="1"/>
  <c r="AN168" i="1"/>
  <c r="AN102" i="1"/>
  <c r="AN89" i="1"/>
  <c r="AN80" i="1"/>
  <c r="AN68" i="1"/>
  <c r="AN57" i="1"/>
  <c r="AN50" i="1"/>
  <c r="AN44" i="1"/>
  <c r="AN32" i="1"/>
  <c r="AN22" i="1"/>
  <c r="R128" i="1" l="1"/>
  <c r="R140" i="1"/>
  <c r="R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LENOVO</author>
    <author>Alba Luz pava urrutia</author>
    <author>Jessica Maria Diaz Morelos</author>
    <author>ACER</author>
    <author>VIKI DE LA ROSA</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C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T7" authorId="2" shapeId="0" xr:uid="{00000000-0006-0000-0100-000005000000}">
      <text>
        <r>
          <rPr>
            <sz val="9"/>
            <color indexed="81"/>
            <rFont val="Tahoma"/>
            <family val="2"/>
          </rPr>
          <t xml:space="preserve">VER ANEXO 1
</t>
        </r>
      </text>
    </comment>
    <comment ref="AU7" authorId="2" shapeId="0" xr:uid="{00000000-0006-0000-0100-000006000000}">
      <text>
        <r>
          <rPr>
            <b/>
            <sz val="9"/>
            <color indexed="81"/>
            <rFont val="Tahoma"/>
            <family val="2"/>
          </rPr>
          <t>VER ANEXO 1</t>
        </r>
        <r>
          <rPr>
            <sz val="9"/>
            <color indexed="81"/>
            <rFont val="Tahoma"/>
            <family val="2"/>
          </rPr>
          <t xml:space="preserve">
</t>
        </r>
      </text>
    </comment>
    <comment ref="AC10" authorId="3" shapeId="0" xr:uid="{00000000-0006-0000-0100-000007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C11" authorId="3" shapeId="0" xr:uid="{00000000-0006-0000-0100-00000800000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12" authorId="3" shapeId="0" xr:uid="{00000000-0006-0000-0100-00000900000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E14" authorId="3" shapeId="0" xr:uid="{00000000-0006-0000-0100-00000A000000}">
      <text>
        <r>
          <rPr>
            <b/>
            <sz val="9"/>
            <color indexed="81"/>
            <rFont val="Tahoma"/>
            <family val="2"/>
          </rPr>
          <t>LENOVO:</t>
        </r>
        <r>
          <rPr>
            <sz val="9"/>
            <color indexed="81"/>
            <rFont val="Tahoma"/>
            <family val="2"/>
          </rPr>
          <t xml:space="preserve">
Corte 30 de mayo
No han  hecho el corte MEN a junio</t>
        </r>
      </text>
    </comment>
    <comment ref="AC15" authorId="3" shapeId="0" xr:uid="{00000000-0006-0000-0100-00000B00000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E15" authorId="3" shapeId="0" xr:uid="{00000000-0006-0000-0100-00000C000000}">
      <text>
        <r>
          <rPr>
            <b/>
            <sz val="9"/>
            <color indexed="81"/>
            <rFont val="Tahoma"/>
            <family val="2"/>
          </rPr>
          <t>LENOVO:</t>
        </r>
        <r>
          <rPr>
            <sz val="9"/>
            <color indexed="81"/>
            <rFont val="Tahoma"/>
            <family val="2"/>
          </rPr>
          <t xml:space="preserve">
Acumulado año</t>
        </r>
      </text>
    </comment>
    <comment ref="AC16" authorId="3" shapeId="0" xr:uid="{00000000-0006-0000-0100-00000D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C17" authorId="3" shapeId="0" xr:uid="{00000000-0006-0000-0100-00000E00000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E17" authorId="3" shapeId="0" xr:uid="{00000000-0006-0000-0100-00000F000000}">
      <text>
        <r>
          <rPr>
            <b/>
            <sz val="9"/>
            <color indexed="81"/>
            <rFont val="Tahoma"/>
            <family val="2"/>
          </rPr>
          <t>LENOVO:</t>
        </r>
        <r>
          <rPr>
            <sz val="9"/>
            <color indexed="81"/>
            <rFont val="Tahoma"/>
            <family val="2"/>
          </rPr>
          <t xml:space="preserve">
Acumulado año</t>
        </r>
      </text>
    </comment>
    <comment ref="AC19" authorId="3" shapeId="0" xr:uid="{00000000-0006-0000-0100-00001000000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C20" authorId="3" shapeId="0" xr:uid="{00000000-0006-0000-0100-00001100000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D22" authorId="3" shapeId="0" xr:uid="{00000000-0006-0000-0100-000012000000}">
      <text>
        <r>
          <rPr>
            <b/>
            <sz val="36"/>
            <color indexed="81"/>
            <rFont val="Tahoma"/>
            <family val="2"/>
          </rPr>
          <t>LENOVO:</t>
        </r>
        <r>
          <rPr>
            <sz val="36"/>
            <color indexed="81"/>
            <rFont val="Tahoma"/>
            <family val="2"/>
          </rPr>
          <t xml:space="preserve">
Base de planificación 2024</t>
        </r>
      </text>
    </comment>
    <comment ref="AD52" authorId="3" shapeId="0" xr:uid="{00000000-0006-0000-0100-000013000000}">
      <text>
        <r>
          <rPr>
            <b/>
            <sz val="48"/>
            <color indexed="81"/>
            <rFont val="Tahoma"/>
            <family val="2"/>
          </rPr>
          <t>LENOVO:</t>
        </r>
        <r>
          <rPr>
            <sz val="48"/>
            <color indexed="81"/>
            <rFont val="Tahoma"/>
            <family val="2"/>
          </rPr>
          <t xml:space="preserve">
IIQ, IIQ y IVQ</t>
        </r>
      </text>
    </comment>
    <comment ref="AF52" authorId="3" shapeId="0" xr:uid="{00000000-0006-0000-0100-000014000000}">
      <text>
        <r>
          <rPr>
            <b/>
            <sz val="48"/>
            <color indexed="81"/>
            <rFont val="Tahoma"/>
            <family val="2"/>
          </rPr>
          <t>LENOVO:</t>
        </r>
        <r>
          <rPr>
            <sz val="48"/>
            <color indexed="81"/>
            <rFont val="Tahoma"/>
            <family val="2"/>
          </rPr>
          <t xml:space="preserve">
IIQ, IIQ y IVQ</t>
        </r>
      </text>
    </comment>
    <comment ref="AG52" authorId="3" shapeId="0" xr:uid="{00000000-0006-0000-0100-000015000000}">
      <text>
        <r>
          <rPr>
            <b/>
            <sz val="48"/>
            <color indexed="81"/>
            <rFont val="Tahoma"/>
            <family val="2"/>
          </rPr>
          <t>LENOVO:</t>
        </r>
        <r>
          <rPr>
            <sz val="48"/>
            <color indexed="81"/>
            <rFont val="Tahoma"/>
            <family val="2"/>
          </rPr>
          <t xml:space="preserve">
IIQ, IIQ y IVQ</t>
        </r>
      </text>
    </comment>
    <comment ref="AH52" authorId="3" shapeId="0" xr:uid="{00000000-0006-0000-0100-000016000000}">
      <text>
        <r>
          <rPr>
            <b/>
            <sz val="48"/>
            <color indexed="81"/>
            <rFont val="Tahoma"/>
            <family val="2"/>
          </rPr>
          <t>LENOVO:</t>
        </r>
        <r>
          <rPr>
            <sz val="48"/>
            <color indexed="81"/>
            <rFont val="Tahoma"/>
            <family val="2"/>
          </rPr>
          <t xml:space="preserve">
IIQ, IIQ y IVQ</t>
        </r>
      </text>
    </comment>
    <comment ref="AT52" authorId="3" shapeId="0" xr:uid="{00000000-0006-0000-0100-000017000000}">
      <text>
        <r>
          <rPr>
            <b/>
            <sz val="48"/>
            <color indexed="81"/>
            <rFont val="Tahoma"/>
            <family val="2"/>
          </rPr>
          <t>LENOVO:</t>
        </r>
        <r>
          <rPr>
            <sz val="48"/>
            <color indexed="81"/>
            <rFont val="Tahoma"/>
            <family val="2"/>
          </rPr>
          <t xml:space="preserve">
IIQ, IIQ y IVQ</t>
        </r>
      </text>
    </comment>
    <comment ref="AV52" authorId="3" shapeId="0" xr:uid="{00000000-0006-0000-0100-000018000000}">
      <text>
        <r>
          <rPr>
            <b/>
            <sz val="48"/>
            <color indexed="81"/>
            <rFont val="Tahoma"/>
            <family val="2"/>
          </rPr>
          <t>LENOVO:</t>
        </r>
        <r>
          <rPr>
            <sz val="48"/>
            <color indexed="81"/>
            <rFont val="Tahoma"/>
            <family val="2"/>
          </rPr>
          <t xml:space="preserve">
IIQ, IIQ y IVQ</t>
        </r>
      </text>
    </comment>
    <comment ref="AD54" authorId="3" shapeId="0" xr:uid="{00000000-0006-0000-0100-000019000000}">
      <text>
        <r>
          <rPr>
            <b/>
            <sz val="48"/>
            <color indexed="81"/>
            <rFont val="Tahoma"/>
            <family val="2"/>
          </rPr>
          <t>LENOVO:</t>
        </r>
        <r>
          <rPr>
            <sz val="48"/>
            <color indexed="81"/>
            <rFont val="Tahoma"/>
            <family val="2"/>
          </rPr>
          <t xml:space="preserve">
IIQ, IIQ y IVQ</t>
        </r>
      </text>
    </comment>
    <comment ref="AF54" authorId="3" shapeId="0" xr:uid="{00000000-0006-0000-0100-00001A000000}">
      <text>
        <r>
          <rPr>
            <b/>
            <sz val="48"/>
            <color indexed="81"/>
            <rFont val="Tahoma"/>
            <family val="2"/>
          </rPr>
          <t>LENOVO:</t>
        </r>
        <r>
          <rPr>
            <sz val="48"/>
            <color indexed="81"/>
            <rFont val="Tahoma"/>
            <family val="2"/>
          </rPr>
          <t xml:space="preserve">
IIQ, IIQ y IVQ</t>
        </r>
      </text>
    </comment>
    <comment ref="AG54" authorId="3" shapeId="0" xr:uid="{00000000-0006-0000-0100-00001B000000}">
      <text>
        <r>
          <rPr>
            <b/>
            <sz val="48"/>
            <color indexed="81"/>
            <rFont val="Tahoma"/>
            <family val="2"/>
          </rPr>
          <t>LENOVO:</t>
        </r>
        <r>
          <rPr>
            <sz val="48"/>
            <color indexed="81"/>
            <rFont val="Tahoma"/>
            <family val="2"/>
          </rPr>
          <t xml:space="preserve">
IIQ, IIQ y IVQ</t>
        </r>
      </text>
    </comment>
    <comment ref="AH54" authorId="3" shapeId="0" xr:uid="{00000000-0006-0000-0100-00001C000000}">
      <text>
        <r>
          <rPr>
            <b/>
            <sz val="48"/>
            <color indexed="81"/>
            <rFont val="Tahoma"/>
            <family val="2"/>
          </rPr>
          <t>LENOVO:</t>
        </r>
        <r>
          <rPr>
            <sz val="48"/>
            <color indexed="81"/>
            <rFont val="Tahoma"/>
            <family val="2"/>
          </rPr>
          <t xml:space="preserve">
IIQ, IIQ y IVQ</t>
        </r>
      </text>
    </comment>
    <comment ref="AI54" authorId="3" shapeId="0" xr:uid="{00000000-0006-0000-0100-00001D000000}">
      <text>
        <r>
          <rPr>
            <b/>
            <sz val="48"/>
            <color indexed="81"/>
            <rFont val="Tahoma"/>
            <family val="2"/>
          </rPr>
          <t>LENOVO:</t>
        </r>
        <r>
          <rPr>
            <sz val="48"/>
            <color indexed="81"/>
            <rFont val="Tahoma"/>
            <family val="2"/>
          </rPr>
          <t xml:space="preserve">
IIQ, IIQ y IVQ</t>
        </r>
      </text>
    </comment>
    <comment ref="AS54" authorId="3" shapeId="0" xr:uid="{00000000-0006-0000-0100-00001E000000}">
      <text>
        <r>
          <rPr>
            <b/>
            <sz val="48"/>
            <color indexed="81"/>
            <rFont val="Tahoma"/>
            <family val="2"/>
          </rPr>
          <t>LENOVO:</t>
        </r>
        <r>
          <rPr>
            <sz val="48"/>
            <color indexed="81"/>
            <rFont val="Tahoma"/>
            <family val="2"/>
          </rPr>
          <t xml:space="preserve">
IIQ, IIQ y IVQ</t>
        </r>
      </text>
    </comment>
    <comment ref="AT54" authorId="3" shapeId="0" xr:uid="{00000000-0006-0000-0100-00001F000000}">
      <text>
        <r>
          <rPr>
            <b/>
            <sz val="48"/>
            <color indexed="81"/>
            <rFont val="Tahoma"/>
            <family val="2"/>
          </rPr>
          <t>LENOVO:</t>
        </r>
        <r>
          <rPr>
            <sz val="48"/>
            <color indexed="81"/>
            <rFont val="Tahoma"/>
            <family val="2"/>
          </rPr>
          <t xml:space="preserve">
IIQ, IIQ y IVQ</t>
        </r>
      </text>
    </comment>
    <comment ref="AV54" authorId="3" shapeId="0" xr:uid="{00000000-0006-0000-0100-000020000000}">
      <text>
        <r>
          <rPr>
            <b/>
            <sz val="48"/>
            <color indexed="81"/>
            <rFont val="Tahoma"/>
            <family val="2"/>
          </rPr>
          <t>LENOVO:</t>
        </r>
        <r>
          <rPr>
            <sz val="48"/>
            <color indexed="81"/>
            <rFont val="Tahoma"/>
            <family val="2"/>
          </rPr>
          <t xml:space="preserve">
IIQ, IIQ y IVQ</t>
        </r>
      </text>
    </comment>
    <comment ref="AE58" authorId="3" shapeId="0" xr:uid="{00000000-0006-0000-0100-000021000000}">
      <text>
        <r>
          <rPr>
            <b/>
            <sz val="9"/>
            <color indexed="81"/>
            <rFont val="Tahoma"/>
            <family val="2"/>
          </rPr>
          <t>LENOVO:</t>
        </r>
        <r>
          <rPr>
            <sz val="9"/>
            <color indexed="81"/>
            <rFont val="Tahoma"/>
            <family val="2"/>
          </rPr>
          <t xml:space="preserve">
Acumulado</t>
        </r>
      </text>
    </comment>
    <comment ref="AR59" authorId="4" shapeId="0" xr:uid="{00000000-0006-0000-0100-000022000000}">
      <text>
        <r>
          <rPr>
            <b/>
            <sz val="9"/>
            <color indexed="81"/>
            <rFont val="Tahoma"/>
            <family val="2"/>
          </rPr>
          <t>Alba Luz pava urrutia:</t>
        </r>
        <r>
          <rPr>
            <sz val="9"/>
            <color indexed="81"/>
            <rFont val="Tahoma"/>
            <family val="2"/>
          </rPr>
          <t xml:space="preserve">
</t>
        </r>
      </text>
    </comment>
    <comment ref="AE60" authorId="3" shapeId="0" xr:uid="{00000000-0006-0000-0100-000023000000}">
      <text>
        <r>
          <rPr>
            <b/>
            <sz val="9"/>
            <color indexed="81"/>
            <rFont val="Tahoma"/>
            <family val="2"/>
          </rPr>
          <t>LENOVO:</t>
        </r>
        <r>
          <rPr>
            <sz val="9"/>
            <color indexed="81"/>
            <rFont val="Tahoma"/>
            <family val="2"/>
          </rPr>
          <t xml:space="preserve">
Acumulado</t>
        </r>
      </text>
    </comment>
    <comment ref="AE65" authorId="3" shapeId="0" xr:uid="{00000000-0006-0000-0100-00002400000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E67" authorId="3" shapeId="0" xr:uid="{00000000-0006-0000-0100-000025000000}">
      <text>
        <r>
          <rPr>
            <b/>
            <sz val="9"/>
            <color indexed="81"/>
            <rFont val="Tahoma"/>
            <family val="2"/>
          </rPr>
          <t>LENOVO:</t>
        </r>
        <r>
          <rPr>
            <sz val="9"/>
            <color indexed="81"/>
            <rFont val="Tahoma"/>
            <family val="2"/>
          </rPr>
          <t xml:space="preserve">
Acumulativo</t>
        </r>
      </text>
    </comment>
    <comment ref="AE69" authorId="3" shapeId="0" xr:uid="{00000000-0006-0000-0100-00002600000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E70" authorId="3" shapeId="0" xr:uid="{00000000-0006-0000-0100-00002700000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E71" authorId="3" shapeId="0" xr:uid="{00000000-0006-0000-0100-000028000000}">
      <text>
        <r>
          <rPr>
            <b/>
            <sz val="9"/>
            <color indexed="81"/>
            <rFont val="Tahoma"/>
            <family val="2"/>
          </rPr>
          <t>LENOVO:</t>
        </r>
        <r>
          <rPr>
            <sz val="9"/>
            <color indexed="81"/>
            <rFont val="Tahoma"/>
            <family val="2"/>
          </rPr>
          <t xml:space="preserve">
Se mantiene</t>
        </r>
      </text>
    </comment>
    <comment ref="AC76" authorId="3" shapeId="0" xr:uid="{00000000-0006-0000-0100-000029000000}">
      <text>
        <r>
          <rPr>
            <b/>
            <sz val="9"/>
            <color indexed="81"/>
            <rFont val="Tahoma"/>
            <family val="2"/>
          </rPr>
          <t>LENOVO:</t>
        </r>
        <r>
          <rPr>
            <sz val="9"/>
            <color indexed="81"/>
            <rFont val="Tahoma"/>
            <family val="2"/>
          </rPr>
          <t xml:space="preserve">
45 colegios focalizados</t>
        </r>
      </text>
    </comment>
    <comment ref="AE76" authorId="3" shapeId="0" xr:uid="{00000000-0006-0000-0100-00002A000000}">
      <text>
        <r>
          <rPr>
            <b/>
            <sz val="9"/>
            <color indexed="81"/>
            <rFont val="Tahoma"/>
            <family val="2"/>
          </rPr>
          <t>LENOVO:</t>
        </r>
        <r>
          <rPr>
            <sz val="9"/>
            <color indexed="81"/>
            <rFont val="Tahoma"/>
            <family val="2"/>
          </rPr>
          <t xml:space="preserve">
Acumulado a mayo.</t>
        </r>
      </text>
    </comment>
    <comment ref="AC81" authorId="3" shapeId="0" xr:uid="{00000000-0006-0000-0100-00002B000000}">
      <text>
        <r>
          <rPr>
            <b/>
            <sz val="9"/>
            <color indexed="81"/>
            <rFont val="Tahoma"/>
            <family val="2"/>
          </rPr>
          <t>LENOVO:</t>
        </r>
        <r>
          <rPr>
            <sz val="9"/>
            <color indexed="81"/>
            <rFont val="Tahoma"/>
            <family val="2"/>
          </rPr>
          <t xml:space="preserve">
45 colegios focalizados</t>
        </r>
      </text>
    </comment>
    <comment ref="AC82" authorId="3" shapeId="0" xr:uid="{00000000-0006-0000-0100-00002C000000}">
      <text>
        <r>
          <rPr>
            <b/>
            <sz val="9"/>
            <color indexed="81"/>
            <rFont val="Tahoma"/>
            <family val="2"/>
          </rPr>
          <t>LENOVO:</t>
        </r>
        <r>
          <rPr>
            <sz val="9"/>
            <color indexed="81"/>
            <rFont val="Tahoma"/>
            <family val="2"/>
          </rPr>
          <t xml:space="preserve">
45 colegios focalizados</t>
        </r>
      </text>
    </comment>
    <comment ref="AE82" authorId="3" shapeId="0" xr:uid="{00000000-0006-0000-0100-00002D000000}">
      <text>
        <r>
          <rPr>
            <b/>
            <sz val="9"/>
            <color indexed="81"/>
            <rFont val="Tahoma"/>
            <family val="2"/>
          </rPr>
          <t>LENOVO:</t>
        </r>
        <r>
          <rPr>
            <sz val="9"/>
            <color indexed="81"/>
            <rFont val="Tahoma"/>
            <family val="2"/>
          </rPr>
          <t xml:space="preserve">
Acumulado año</t>
        </r>
      </text>
    </comment>
    <comment ref="AD86" authorId="5" shapeId="0" xr:uid="{00000000-0006-0000-0100-00002E000000}">
      <text>
        <r>
          <rPr>
            <b/>
            <sz val="16"/>
            <color indexed="81"/>
            <rFont val="Tahoma"/>
            <family val="2"/>
          </rPr>
          <t>Jessica Maria Diaz Morelos:</t>
        </r>
        <r>
          <rPr>
            <sz val="16"/>
            <color indexed="81"/>
            <rFont val="Tahoma"/>
            <family val="2"/>
          </rPr>
          <t xml:space="preserve">
Se ajusta esta actividad en virtud que estamos en la fase de formulación y solo se portaran las actividades que </t>
        </r>
      </text>
    </comment>
    <comment ref="AE86" authorId="3" shapeId="0" xr:uid="{00000000-0006-0000-0100-00002F000000}">
      <text>
        <r>
          <rPr>
            <b/>
            <sz val="9"/>
            <color indexed="81"/>
            <rFont val="Tahoma"/>
            <family val="2"/>
          </rPr>
          <t>LENOVO:</t>
        </r>
        <r>
          <rPr>
            <sz val="9"/>
            <color indexed="81"/>
            <rFont val="Tahoma"/>
            <family val="2"/>
          </rPr>
          <t xml:space="preserve">
Permanente</t>
        </r>
      </text>
    </comment>
    <comment ref="AE103" authorId="3" shapeId="0" xr:uid="{00000000-0006-0000-0100-000030000000}">
      <text>
        <r>
          <rPr>
            <b/>
            <sz val="9"/>
            <color indexed="81"/>
            <rFont val="Tahoma"/>
            <family val="2"/>
          </rPr>
          <t>LENOVO:</t>
        </r>
        <r>
          <rPr>
            <sz val="9"/>
            <color indexed="81"/>
            <rFont val="Tahoma"/>
            <family val="2"/>
          </rPr>
          <t xml:space="preserve">
Acumulado año</t>
        </r>
      </text>
    </comment>
    <comment ref="AE104" authorId="3" shapeId="0" xr:uid="{00000000-0006-0000-0100-000031000000}">
      <text>
        <r>
          <rPr>
            <b/>
            <sz val="9"/>
            <color indexed="81"/>
            <rFont val="Tahoma"/>
            <family val="2"/>
          </rPr>
          <t>LENOVO:</t>
        </r>
        <r>
          <rPr>
            <sz val="9"/>
            <color indexed="81"/>
            <rFont val="Tahoma"/>
            <family val="2"/>
          </rPr>
          <t xml:space="preserve">
Acumulado año</t>
        </r>
      </text>
    </comment>
    <comment ref="AF104" authorId="6" shapeId="0" xr:uid="{00000000-0006-0000-0100-000032000000}">
      <text>
        <r>
          <rPr>
            <b/>
            <sz val="36"/>
            <color indexed="81"/>
            <rFont val="Tahoma"/>
            <family val="2"/>
          </rPr>
          <t>ACER:</t>
        </r>
        <r>
          <rPr>
            <sz val="36"/>
            <color indexed="81"/>
            <rFont val="Tahoma"/>
            <family val="2"/>
          </rPr>
          <t xml:space="preserve">
Acumulado del año</t>
        </r>
      </text>
    </comment>
    <comment ref="AE105" authorId="3" shapeId="0" xr:uid="{00000000-0006-0000-0100-000033000000}">
      <text>
        <r>
          <rPr>
            <b/>
            <sz val="18"/>
            <color indexed="81"/>
            <rFont val="Tahoma"/>
            <family val="2"/>
          </rPr>
          <t xml:space="preserve">LENOVO:
</t>
        </r>
        <r>
          <rPr>
            <sz val="18"/>
            <color indexed="81"/>
            <rFont val="Tahoma"/>
            <family val="2"/>
          </rPr>
          <t>Acumulado año</t>
        </r>
      </text>
    </comment>
    <comment ref="AF105" authorId="6" shapeId="0" xr:uid="{00000000-0006-0000-0100-000034000000}">
      <text>
        <r>
          <rPr>
            <b/>
            <sz val="9"/>
            <color indexed="81"/>
            <rFont val="Tahoma"/>
            <family val="2"/>
          </rPr>
          <t>ACER:</t>
        </r>
        <r>
          <rPr>
            <sz val="9"/>
            <color indexed="81"/>
            <rFont val="Tahoma"/>
            <family val="2"/>
          </rPr>
          <t xml:space="preserve">
</t>
        </r>
        <r>
          <rPr>
            <sz val="48"/>
            <color indexed="81"/>
            <rFont val="Tahoma"/>
            <family val="2"/>
          </rPr>
          <t>Acumulado del año</t>
        </r>
      </text>
    </comment>
    <comment ref="AE106" authorId="3" shapeId="0" xr:uid="{00000000-0006-0000-0100-000035000000}">
      <text>
        <r>
          <rPr>
            <b/>
            <sz val="9"/>
            <color indexed="81"/>
            <rFont val="Tahoma"/>
            <family val="2"/>
          </rPr>
          <t>LENOVO:</t>
        </r>
        <r>
          <rPr>
            <sz val="9"/>
            <color indexed="81"/>
            <rFont val="Tahoma"/>
            <family val="2"/>
          </rPr>
          <t xml:space="preserve">
Acumulado año</t>
        </r>
      </text>
    </comment>
    <comment ref="AE107" authorId="3" shapeId="0" xr:uid="{00000000-0006-0000-0100-000036000000}">
      <text>
        <r>
          <rPr>
            <b/>
            <sz val="9"/>
            <color indexed="81"/>
            <rFont val="Tahoma"/>
            <family val="2"/>
          </rPr>
          <t>LENOVO:</t>
        </r>
        <r>
          <rPr>
            <sz val="9"/>
            <color indexed="81"/>
            <rFont val="Tahoma"/>
            <family val="2"/>
          </rPr>
          <t xml:space="preserve">
Acumulado año</t>
        </r>
      </text>
    </comment>
    <comment ref="AE108" authorId="3" shapeId="0" xr:uid="{00000000-0006-0000-0100-000037000000}">
      <text>
        <r>
          <rPr>
            <b/>
            <sz val="9"/>
            <color indexed="81"/>
            <rFont val="Tahoma"/>
            <family val="2"/>
          </rPr>
          <t>LENOVO:</t>
        </r>
        <r>
          <rPr>
            <sz val="9"/>
            <color indexed="81"/>
            <rFont val="Tahoma"/>
            <family val="2"/>
          </rPr>
          <t xml:space="preserve">
Acumulado año</t>
        </r>
      </text>
    </comment>
    <comment ref="AE109" authorId="3" shapeId="0" xr:uid="{00000000-0006-0000-0100-000038000000}">
      <text>
        <r>
          <rPr>
            <b/>
            <sz val="9"/>
            <color indexed="81"/>
            <rFont val="Tahoma"/>
            <family val="2"/>
          </rPr>
          <t>LENOVO:</t>
        </r>
        <r>
          <rPr>
            <sz val="9"/>
            <color indexed="81"/>
            <rFont val="Tahoma"/>
            <family val="2"/>
          </rPr>
          <t xml:space="preserve">
Acumulado año</t>
        </r>
      </text>
    </comment>
    <comment ref="AE110" authorId="3" shapeId="0" xr:uid="{00000000-0006-0000-0100-000039000000}">
      <text>
        <r>
          <rPr>
            <b/>
            <sz val="9"/>
            <color indexed="81"/>
            <rFont val="Tahoma"/>
            <family val="2"/>
          </rPr>
          <t>LENOVO:</t>
        </r>
        <r>
          <rPr>
            <sz val="9"/>
            <color indexed="81"/>
            <rFont val="Tahoma"/>
            <family val="2"/>
          </rPr>
          <t xml:space="preserve">
Acumulado año</t>
        </r>
      </text>
    </comment>
    <comment ref="AE111" authorId="3" shapeId="0" xr:uid="{00000000-0006-0000-0100-00003A000000}">
      <text>
        <r>
          <rPr>
            <b/>
            <sz val="9"/>
            <color indexed="81"/>
            <rFont val="Tahoma"/>
            <family val="2"/>
          </rPr>
          <t>LENOVO:</t>
        </r>
        <r>
          <rPr>
            <sz val="9"/>
            <color indexed="81"/>
            <rFont val="Tahoma"/>
            <family val="2"/>
          </rPr>
          <t xml:space="preserve">
Acumulado año</t>
        </r>
      </text>
    </comment>
    <comment ref="AE112" authorId="3" shapeId="0" xr:uid="{00000000-0006-0000-0100-00003B000000}">
      <text>
        <r>
          <rPr>
            <b/>
            <sz val="9"/>
            <color indexed="81"/>
            <rFont val="Tahoma"/>
            <family val="2"/>
          </rPr>
          <t>LENOVO:</t>
        </r>
        <r>
          <rPr>
            <sz val="9"/>
            <color indexed="81"/>
            <rFont val="Tahoma"/>
            <family val="2"/>
          </rPr>
          <t xml:space="preserve">
Acumulado año</t>
        </r>
      </text>
    </comment>
    <comment ref="AE113" authorId="3" shapeId="0" xr:uid="{00000000-0006-0000-0100-00003C000000}">
      <text>
        <r>
          <rPr>
            <b/>
            <sz val="9"/>
            <color indexed="81"/>
            <rFont val="Tahoma"/>
            <family val="2"/>
          </rPr>
          <t>LENOVO:</t>
        </r>
        <r>
          <rPr>
            <sz val="9"/>
            <color indexed="81"/>
            <rFont val="Tahoma"/>
            <family val="2"/>
          </rPr>
          <t xml:space="preserve">
Acumulado año</t>
        </r>
      </text>
    </comment>
    <comment ref="AE114" authorId="3" shapeId="0" xr:uid="{00000000-0006-0000-0100-00003D000000}">
      <text>
        <r>
          <rPr>
            <b/>
            <sz val="9"/>
            <color indexed="81"/>
            <rFont val="Tahoma"/>
            <family val="2"/>
          </rPr>
          <t>LENOVO:</t>
        </r>
        <r>
          <rPr>
            <sz val="9"/>
            <color indexed="81"/>
            <rFont val="Tahoma"/>
            <family val="2"/>
          </rPr>
          <t xml:space="preserve">
Acumulado</t>
        </r>
      </text>
    </comment>
    <comment ref="AB213" authorId="7" shapeId="0" xr:uid="{00000000-0006-0000-0100-00003E00000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<sst xmlns="http://schemas.openxmlformats.org/spreadsheetml/2006/main" count="2478" uniqueCount="936">
  <si>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</si>
  <si>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</si>
  <si>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</si>
  <si>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</si>
  <si>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</si>
  <si>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</si>
  <si>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</si>
  <si>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</si>
  <si>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</si>
  <si>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</si>
  <si>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</si>
  <si>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</si>
  <si>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</si>
  <si>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</si>
  <si>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</si>
  <si>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</si>
  <si>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</si>
  <si>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</si>
  <si>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</si>
  <si>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</si>
  <si>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</si>
  <si>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</si>
  <si>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</si>
  <si>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</si>
  <si>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</si>
  <si>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</si>
  <si>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</si>
  <si>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</si>
  <si>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</si>
  <si>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</si>
  <si>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</si>
  <si>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</si>
  <si>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</si>
  <si>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</si>
  <si>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</si>
  <si>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</si>
  <si>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</si>
  <si>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</si>
  <si>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</si>
  <si>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</si>
  <si>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</si>
  <si>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</si>
  <si>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</si>
  <si>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</si>
  <si>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</si>
  <si>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</si>
  <si>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</si>
  <si>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</si>
  <si>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</si>
  <si>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</si>
  <si>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</si>
  <si>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</si>
  <si>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</si>
  <si>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</si>
  <si>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</si>
  <si>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</si>
  <si>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</si>
  <si>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</si>
  <si>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</si>
  <si>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</si>
  <si>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</si>
  <si>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</si>
  <si>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</si>
  <si>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</si>
  <si>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</si>
  <si>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</si>
  <si>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</si>
  <si>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</si>
  <si>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</si>
  <si>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</si>
  <si>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</si>
  <si>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</si>
  <si>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</si>
  <si>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</si>
  <si>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</si>
  <si>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</si>
  <si>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</si>
  <si>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</si>
  <si>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</si>
  <si>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</si>
  <si>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</si>
  <si>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</si>
  <si>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</si>
  <si>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</si>
  <si>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</si>
  <si>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</si>
  <si>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</si>
  <si>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</si>
  <si>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</si>
  <si>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</si>
  <si>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</si>
  <si>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</si>
  <si>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</si>
  <si>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</si>
  <si>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</si>
  <si>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</si>
  <si>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</si>
  <si>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</si>
  <si>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</si>
  <si>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</si>
  <si>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</si>
  <si>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</si>
  <si>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</si>
  <si>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</si>
  <si>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</si>
  <si>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</si>
  <si>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</si>
  <si>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</si>
  <si>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</si>
  <si>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</si>
  <si>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</si>
  <si>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</si>
  <si>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</si>
  <si>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</si>
  <si>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</si>
  <si>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</si>
  <si>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</si>
  <si>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</si>
  <si>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SECRETARIA DE EDUCACION DISTRITAL</t>
  </si>
  <si>
    <t xml:space="preserve">ARTICULACION </t>
  </si>
  <si>
    <t>POLITICA DE ADMINISTRACION DE RIESGOS</t>
  </si>
  <si>
    <t xml:space="preserve">PROGRAMA </t>
  </si>
  <si>
    <t xml:space="preserve">DENOMINACION DEL PRODUCTO
</t>
  </si>
  <si>
    <t>1. BIEN</t>
  </si>
  <si>
    <t>2- SERVICIO</t>
  </si>
  <si>
    <t>Objetivo 4. Asegurar una educación inclusiva, de calidad y equitativa y promover oportunidades de aprendizaje permanente para todos.</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</si>
  <si>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</si>
  <si>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</si>
  <si>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</si>
  <si>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</si>
  <si>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</si>
  <si>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</si>
  <si>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</si>
  <si>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</si>
  <si>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</si>
  <si>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</si>
  <si>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X</t>
  </si>
  <si>
    <t>Servicio de fomento para el acceso a la educación inicial, preescolar, básica y media (2201017)</t>
  </si>
  <si>
    <t>GESTION CON VALORES PARA RESULTADOS
GESTION EDUCATIVA
MACROPROCESO MISIONAL</t>
  </si>
  <si>
    <t>Politica de Fortalecimiento Organizacional y simplificación de procesos</t>
  </si>
  <si>
    <t>COBERTURA            EDUCATIVA</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</si>
  <si>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</si>
  <si>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</si>
  <si>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</si>
  <si>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</si>
  <si>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Documentos soporte de las etapas del  proceso de gestión de la cobertura</t>
  </si>
  <si>
    <t>Secretaría de Educación Distrital: Dirección Administrativa de Cobertura Educativa</t>
  </si>
  <si>
    <t>1.1.2 Realizar el estudio de insuficiencia y limitaciones de acuerdo con la metodología sugerida por el MEN.</t>
  </si>
  <si>
    <t>Documento que contenga el estudio</t>
  </si>
  <si>
    <t>1.1.3 Realizar la actualización del Banco de Oferentes, verificando el cumplimiento de los requisitos pertinentes.</t>
  </si>
  <si>
    <t>Documento que contenga la actualización</t>
  </si>
  <si>
    <t>1.1.4 Contratar cupos educativos con canastas (infraestructura, planta docente, otros) para la educación preescolar, básica y media.</t>
  </si>
  <si>
    <t>Soportes Procesos de contratación de prestación del servicio educativo</t>
  </si>
  <si>
    <t>1.1.5 Garantizar la póliza de seguro para estudiantes de matrícula oficial.</t>
  </si>
  <si>
    <t>Soporte de Póliza activa con cobertura</t>
  </si>
  <si>
    <t>1.1.6 Fomentar la acogida e ingreso oportuno de los niños y jóvenes al sistema educativo del Distrito.</t>
  </si>
  <si>
    <t>Informe de seguimiento GEDGE02-F001
Informe de Auditoría de matrícula</t>
  </si>
  <si>
    <t>1.2.1 Realizar asistencia técnica, apoyo a la supervisión y/o interventoría.</t>
  </si>
  <si>
    <t>Documento con soporte de ejecución de ciclos de asistencia técnica.
Soporte Contratación equipo de apoyo a la supervisión.
Plan de auditoría de matrícula.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</si>
  <si>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</si>
  <si>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</si>
  <si>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</si>
  <si>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</si>
  <si>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</si>
  <si>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</si>
  <si>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</si>
  <si>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</si>
  <si>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</si>
  <si>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3.1.3 Implementar agendas de impacto colectivo en la garantía del acceso y permanencia para mejorar la capacidad de respuesta en la prestación del servicio
educativo.</t>
  </si>
  <si>
    <t>Documento que contenga el balance de ejecución de la agenda de impacto</t>
  </si>
  <si>
    <t>Servicio educación formal por modelos educativos flexibles (2201030)</t>
  </si>
  <si>
    <t>Implementación de la Estrategia Escuela Dinámica: "Yo también llego", Atención a población con extraedad en el distrito de  Cartagena de Indias.</t>
  </si>
  <si>
    <t>Disminuir el índice de extraedad de niñas, niños, adolescentes y jóvenes  en el distrito de Cartagena.</t>
  </si>
  <si>
    <t>1.1.1 Caracterizar la oferta educativa del Distrito para la atención de la población en edad escolar con extraedad.</t>
  </si>
  <si>
    <t>Documento que contenga la Caracterización</t>
  </si>
  <si>
    <t>1.1.2 Reorganizar la oferta educativa de modelos educativos flexibles.</t>
  </si>
  <si>
    <t>Documento que contenga la Reorganización</t>
  </si>
  <si>
    <t>1.1.3 Dotar a los establecimientos educativos con herramientas didácticas y/o materiales requeridos para la implementación de modelos flexibles.</t>
  </si>
  <si>
    <t>Documento con la relación de EE dotados</t>
  </si>
  <si>
    <t>1.1.4 Formar a niños con extraedad conforme a la oferta educativa de modelos educativos flexibles establecida.</t>
  </si>
  <si>
    <t>Informe de seguimiento de Matrícula de estudiantes atendidos con estrategias flexibles</t>
  </si>
  <si>
    <t>1.1.5 Realizar asistencia técnica acompañada de formación y/o desarrollo de capacidades en docentes previamente identificados en los establecimientos educativos que atienden esta población que incluya acompañamiento situado.</t>
  </si>
  <si>
    <t>Documento con soporte de ejecución de ciclos de asistencia técnica.
Soporte Contratación equipo de apoyo a la supervisión.</t>
  </si>
  <si>
    <t>2.1.1 Diseñar orientaciones para la implementación de estrategias que incidan en la mitigación del riesgo de abandono escolar.</t>
  </si>
  <si>
    <t>Documento que contenga las orientaciones</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</si>
  <si>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</si>
  <si>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</si>
  <si>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</si>
  <si>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Documento con soporte de ejecución de ciclos de asistencia técnica. Soporte Contratación equipo de apoyo a la supervisión.</t>
  </si>
  <si>
    <t>3.1.3 Gestionar alianzas con Universidades para el acompañamiento social-pedagógico que mitiguen el riesgo de abandono en el sistema educativo.</t>
  </si>
  <si>
    <t xml:space="preserve">Documento que contenga gestiones adelantadas  </t>
  </si>
  <si>
    <t>Personas beneficiarias de estrategias de permanencia (220103300)</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</si>
  <si>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</si>
  <si>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</si>
  <si>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Servicio de Vigilancia</t>
  </si>
  <si>
    <t>Contrato servicio de vigilancia</t>
  </si>
  <si>
    <t>Subdirección Técnica Gestión Administrativa</t>
  </si>
  <si>
    <t xml:space="preserve">Servicio de Aseo </t>
  </si>
  <si>
    <t>Contrato de aseo</t>
  </si>
  <si>
    <t xml:space="preserve">Servicios publicos </t>
  </si>
  <si>
    <t>Facturas pagadas</t>
  </si>
  <si>
    <t>Transferencias FOSE</t>
  </si>
  <si>
    <t>Resoluciones</t>
  </si>
  <si>
    <t>Servicio de transporte</t>
  </si>
  <si>
    <t>Contrato servicio de transporte</t>
  </si>
  <si>
    <t>Servicios apoyo a la gestión</t>
  </si>
  <si>
    <t>Contratos de prestaciones de servicios</t>
  </si>
  <si>
    <t>Sentencias y Conciliaciones</t>
  </si>
  <si>
    <t>ND</t>
  </si>
  <si>
    <t>Vigencias Expiradas</t>
  </si>
  <si>
    <t xml:space="preserve">Arriendos inmuebles </t>
  </si>
  <si>
    <t>Contratos de arrendamientos</t>
  </si>
  <si>
    <t>Transferencias - RENDIMIENTOS FINANCIEROS</t>
  </si>
  <si>
    <t xml:space="preserve">Transferencias gratuidad </t>
  </si>
  <si>
    <t>Contratos de prestación de servicio educativo</t>
  </si>
  <si>
    <t xml:space="preserve">Otros gastos(Dotacion de Insumos para las IEO) ICLD </t>
  </si>
  <si>
    <t>Contratos de dotación</t>
  </si>
  <si>
    <t>Administración del Talento Humano del Servicio Educativo Oficial. Docentes, Directivos Docentes y Administrativo Del Distrito de Cartagena</t>
  </si>
  <si>
    <t>Administración del Talento Humano del Servicio Educativo Oficial Docentes, Directivos Docentes y Administrativos Del Distrito de Cartagena de Indias</t>
  </si>
  <si>
    <t xml:space="preserve">PAGO NOMINA, CONTRIBUCIONES INHERENTES A LA NOMINA Y APORTES PATRONALES -  Ascensos en Escalofon de Docentes </t>
  </si>
  <si>
    <t>certificado de registro presupuestal de nomina</t>
  </si>
  <si>
    <t>Subdirección Técnica Talento Humano</t>
  </si>
  <si>
    <t xml:space="preserve">Dotacion de Docentes y Administrativos </t>
  </si>
  <si>
    <t>contrato y listados de entrega</t>
  </si>
  <si>
    <t>Viaticos y gastos de Viajes - Inscripciones</t>
  </si>
  <si>
    <t>actos administrativos de reconocimiento</t>
  </si>
  <si>
    <t>Otros Gastos  - Administrativos - Gastos Generales  (Papeleria-Toner e insumos de oficina y Servicios prestados a las empresas y servicios de producción)</t>
  </si>
  <si>
    <t>contrato/acto administrativo</t>
  </si>
  <si>
    <t>Realizar Servicios Ocupacionales a los funcionarios administrativos de la planta</t>
  </si>
  <si>
    <t>contrato y listados de examenes aplicados al personal</t>
  </si>
  <si>
    <t>Adquirir y/o Alquilar equipos de Computo para los funcionarios administrativos de la planta</t>
  </si>
  <si>
    <t>contrato y evidencia de recepcion de equipos</t>
  </si>
  <si>
    <t>No.  de personas atendidas con modelos de alfabetización</t>
  </si>
  <si>
    <t xml:space="preserve">Número </t>
  </si>
  <si>
    <t xml:space="preserve">127
Fuente: SIMAT 2019 </t>
  </si>
  <si>
    <t>Número total jóvenes y adultos atendidos con modelos de alfabetización en Ciclos Lectivos Especiales Integrados CLEI 1 durante el año 2019.</t>
  </si>
  <si>
    <t>Servicio de alfabetización (2201032)</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</si>
  <si>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</si>
  <si>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</si>
  <si>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</si>
  <si>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</si>
  <si>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Informe de seguimiento de Matrícula de estudiantes atendidos con modelos de alfabetización</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</si>
  <si>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</si>
  <si>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</si>
  <si>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</si>
  <si>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</si>
  <si>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</si>
  <si>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</si>
  <si>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</si>
  <si>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</si>
  <si>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</si>
  <si>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Servicio de asistencia técnica en educación inicial, preescolar, básica y media (2201006)</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</si>
  <si>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</si>
  <si>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</si>
  <si>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</si>
  <si>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1.1.2 Crear unidades de atención móviles para la inclusión de la población diversa favoreciendo su formación integral y fomentando la permanencia</t>
  </si>
  <si>
    <t>Soporte contratación unidades móviles para la inclusión</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</si>
  <si>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</si>
  <si>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</si>
  <si>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</si>
  <si>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</si>
  <si>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</si>
  <si>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</si>
  <si>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Documento con soporte de ejecución de ciclos de formación. Soporte Contratación equipo de apoyo a la supervisión.</t>
  </si>
  <si>
    <t>2.1.5 Implementar acciones formativas afirmativas para la inclusión de la población diversa.</t>
  </si>
  <si>
    <t>Informe de seguimiento de Matrícula de estudiantes alcanzados según EE focalizados</t>
  </si>
  <si>
    <t>3.1.1 Construir una ruta interinstitucional e intersectorial para la caracterización, atención y acompañamiento para la inclusión de población diversa.</t>
  </si>
  <si>
    <t>Documento que contenga la ruta</t>
  </si>
  <si>
    <t>3.1.2 Activar la ruta interinstitucional e intersectorial para la caracterización, atención y acompañamiento para la inclusión de población diversa.</t>
  </si>
  <si>
    <t>Documento que contenga el balance de la gestión</t>
  </si>
  <si>
    <t xml:space="preserve">No. de estudiantes de Instituciones Educativas Oficiales focalizados con estrategias para el acceso y la permanencia </t>
  </si>
  <si>
    <t>Numero</t>
  </si>
  <si>
    <r>
      <t xml:space="preserve">    </t>
    </r>
    <r>
      <rPr>
        <b/>
        <sz val="20"/>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</si>
  <si>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</si>
  <si>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</si>
  <si>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</si>
  <si>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</si>
  <si>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Documento que contenga el Plan</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</si>
  <si>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</si>
  <si>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</si>
  <si>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1.1.4 Crear unidades de atención móviles para la implementación de estrategias acceso y permanencia.</t>
  </si>
  <si>
    <t>Soporte contratación unidades móviles para la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</si>
  <si>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</si>
  <si>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</si>
  <si>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</si>
  <si>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</si>
  <si>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</si>
  <si>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</si>
  <si>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Documento que contenga el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</si>
  <si>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</si>
  <si>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</si>
  <si>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</si>
  <si>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</si>
  <si>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</si>
  <si>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</si>
  <si>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</si>
  <si>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 xml:space="preserve">Documento que contenga las minutas </t>
  </si>
  <si>
    <t>1.1.2  Entregar complementos nutricionales acorde con normatividad vigente en el marco del programa alimentación escolar para las niñas, niños adolescentes y jóvenes de establecimientos educativos con matrícula oficial.</t>
  </si>
  <si>
    <t>2.1.1 Actualizar la caracterización de la población en riesgo de abandono escolar para la focalización del programa.</t>
  </si>
  <si>
    <t>2.1.2 Actualizar el inventario de cocinas, comedores y menaje dispuesto para la preparación de alimentos in situ.</t>
  </si>
  <si>
    <t>Documento que contenga el inventario</t>
  </si>
  <si>
    <t>2.1.3 Mejorar los ambientes para la preparación y consumo de alimentos en los establecimientos educativos.</t>
  </si>
  <si>
    <t>Documento que contenga las sedes educativas priorizadas</t>
  </si>
  <si>
    <t>NP</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</si>
  <si>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</si>
  <si>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</si>
  <si>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</si>
  <si>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</si>
  <si>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</si>
  <si>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</si>
  <si>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</si>
  <si>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Sedes educativas mejoradas (220105200)
Aulas nuevas construidas (220105103)
Sedes mantenidas (220106200)</t>
  </si>
  <si>
    <t>Fortalecimiento de los Ambientes de Aprendizaje de las Sedes Educativas del Distrito de Cartagena</t>
  </si>
  <si>
    <t>Mejorar el estado y disponibilidad de ambientes de aprendizaje para garantizar la prestación del servicio educativo en  Distrito de Cartagena}</t>
  </si>
  <si>
    <t>Adecuación de las sedes de las IEO de acuerdo a norma.</t>
  </si>
  <si>
    <t>Documento de transferencias para adecuación de las IEO y proceso de mantenimiento</t>
  </si>
  <si>
    <t>Mantenimiento de las sedes de instituciones educativas oficiales del Distrito de Cartagena</t>
  </si>
  <si>
    <t>Contrato de mantenimiento</t>
  </si>
  <si>
    <t>Programa de mantenimiento preventivo y desarrollo de ambientes de aprendizaje en las IEO.</t>
  </si>
  <si>
    <r>
      <t xml:space="preserve">No. de sedes </t>
    </r>
    <r>
      <rPr>
        <sz val="20"/>
        <color theme="1"/>
        <rFont val="Arial"/>
        <family val="2"/>
      </rPr>
      <t xml:space="preserve">nuevas </t>
    </r>
    <r>
      <rPr>
        <sz val="20"/>
        <color rgb="FF000000"/>
        <rFont val="Arial"/>
        <family val="2"/>
      </rPr>
      <t xml:space="preserve">de </t>
    </r>
    <r>
      <rPr>
        <sz val="20"/>
        <color theme="1"/>
        <rFont val="Arial"/>
        <family val="2"/>
      </rPr>
      <t>Instituciones Educativas Oficiales</t>
    </r>
    <r>
      <rPr>
        <sz val="20"/>
        <color rgb="FF000000"/>
        <rFont val="Arial"/>
        <family val="2"/>
      </rPr>
      <t xml:space="preserve"> construidas </t>
    </r>
  </si>
  <si>
    <r>
      <t>Construir 3 nuevas</t>
    </r>
    <r>
      <rPr>
        <sz val="20"/>
        <color theme="1"/>
        <rFont val="Arial"/>
        <family val="2"/>
      </rPr>
      <t xml:space="preserve"> sedes de</t>
    </r>
    <r>
      <rPr>
        <sz val="20"/>
        <color rgb="FF000000"/>
        <rFont val="Arial"/>
        <family val="2"/>
      </rPr>
      <t xml:space="preserve"> </t>
    </r>
    <r>
      <rPr>
        <sz val="20"/>
        <color theme="1"/>
        <rFont val="Arial"/>
        <family val="2"/>
      </rPr>
      <t>Instituciones Educativas Oficiales</t>
    </r>
  </si>
  <si>
    <t>Dotación de ambientes de aprendizaje</t>
  </si>
  <si>
    <t>Contrato de dotación</t>
  </si>
  <si>
    <t>Construcción de tres (3) nuevas sedes educativas</t>
  </si>
  <si>
    <t>Contrato de obra</t>
  </si>
  <si>
    <t>Estudios y diseños para adecuaciones y construcciones nuevas.</t>
  </si>
  <si>
    <t>Consultoría</t>
  </si>
  <si>
    <t xml:space="preserve">No. de sedes de Instituciones Educativas Oficiales con situación jurídica resuelta </t>
  </si>
  <si>
    <t>86
Fuente: Infraestructura Educativa-2020</t>
  </si>
  <si>
    <t>Resolver la situación jurídica a 40 sedes de  Instituciones Educativas Oficiales</t>
  </si>
  <si>
    <t>Adelantar la Construcción de obras en m2 en nuevas instituciones educativas  oficiales para garantizar espacios escolares óptimos.</t>
  </si>
  <si>
    <t>Desarrollo de un proceso sistemático de legalización de predios a favor del Distrito a fin de garantizar una mayor y mejor oferta educativa.</t>
  </si>
  <si>
    <t>Informe</t>
  </si>
  <si>
    <t>CONVENIO INTERADMINISTRATIVO</t>
  </si>
  <si>
    <t>Realizar trámites administrativos ante CORVIVIENDA, MINISTERIO DE VIVIENDA (INURBE), Ministerio de Educación</t>
  </si>
  <si>
    <t>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</si>
  <si>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</si>
  <si>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</si>
  <si>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Documento de demanda</t>
  </si>
  <si>
    <t>Gestionar compraventa de predios en donde funcionan I.E.O. y pago de gastos de registro de escrituras públicas a favor del Distrito.</t>
  </si>
  <si>
    <t>Contrato de compraventa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</si>
  <si>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</si>
  <si>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</si>
  <si>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</si>
  <si>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</si>
  <si>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</si>
  <si>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</si>
  <si>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</si>
  <si>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</si>
  <si>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</si>
  <si>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</si>
  <si>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</si>
  <si>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</si>
  <si>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</si>
  <si>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</si>
  <si>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</si>
  <si>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</si>
  <si>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</si>
  <si>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Documentos de lineamientos técnicos en educación inicial, preescolar, básica y media expedidos (220100500)</t>
  </si>
  <si>
    <t>Implementación de la Estrategia Descubriendo al mundo: "Una escuela que acoge a la Primera Infancia" en el distrito de Cartagena.</t>
  </si>
  <si>
    <t>Fortalecer la oferta de servicios de  Educación preescolar en el Sistema educativo oficial del distrito de Cartagena.</t>
  </si>
  <si>
    <t>1.1.1 Realizar un estudio sobre el aprovechamiento de las plataformas y/o herramientas de gestión (SSDIPI o la que esté vigente) para la toma de decisiones en el nivel preescolar.-TG+</t>
  </si>
  <si>
    <t>1.1.2 Diseñar un plan para el fortalecimiento y/o desarrollo de capacidades en el aprovechamiento de las plataformas y/o herramientas de gestión (SSDIPI o las que estén vigentes) para la toma de decisiones en el nivel preescolar. -TG+</t>
  </si>
  <si>
    <t>2.1.1 Construir diseño participativo de orientaciones para la caracterización de la primera infancia en el marco de la educación preescolar que se constituya en una herramienta técnica. -TG+</t>
  </si>
  <si>
    <t>No. de Instituciones Educativas Oficiales con estrategia para la caracterización, atención y acompañamiento a la primera infancia</t>
  </si>
  <si>
    <t xml:space="preserve">80 instituciones Educativas Oficiales con atención y acompañamiento a la primera infancia </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</si>
  <si>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</si>
  <si>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2.1.3 Construir el diseño participativo de evaluación de la implementación de estrategias para la atención a niñas y niños en el marco de la educación preescolar, que se constituya en una herramienta técnica. -TG+</t>
  </si>
  <si>
    <t>3.1.1 Caracterizar la oferta de educación preescolar y reorganizar la oferta. -TG+</t>
  </si>
  <si>
    <t>3.1.2 Diseñar orientaciones para la adecuación y dotación de ambientes propicios para la educación preescolar. -TG+</t>
  </si>
  <si>
    <t>3.1.3 Dotar las aulas de educación preescolar con herramientas técnicas, tecnológicas y didácticas. -TG+</t>
  </si>
  <si>
    <t>3.1.4 Realizar asistencia técnica y supervisión para la implementación de estrategias de acceso y permanencia para niñas y niños en el nivel preescolar. -TG+</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</si>
  <si>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</si>
  <si>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</si>
  <si>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</si>
  <si>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</si>
  <si>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</si>
  <si>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</si>
  <si>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</si>
  <si>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</si>
  <si>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</si>
  <si>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Documento que contenga la propuesta de escenarios</t>
  </si>
  <si>
    <t>2.1.3  Gestionar la adhesión a la Red Latinoamericana Ciudad de los Niños. -TG+</t>
  </si>
  <si>
    <t>21.4  Desarrollar los escenarios de participación para la niñez desde el reconocimiento como ciudadanos desde sus primeros años. -TG+</t>
  </si>
  <si>
    <t>Documento que contenga el balance del desarrllo de ciclos de participación</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</si>
  <si>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</si>
  <si>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</si>
  <si>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</si>
  <si>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</si>
  <si>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</si>
  <si>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</si>
  <si>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r>
      <t>9</t>
    </r>
    <r>
      <rPr>
        <b/>
        <sz val="20"/>
        <color theme="1"/>
        <rFont val="Arial"/>
        <family val="2"/>
      </rPr>
      <t xml:space="preserve"> </t>
    </r>
    <r>
      <rPr>
        <sz val="20"/>
        <color theme="1"/>
        <rFont val="Arial"/>
        <family val="2"/>
      </rPr>
      <t>Instituciones Educativas Oficiales</t>
    </r>
  </si>
  <si>
    <t>15 nuevas Instituciones Educativas Oficiales que mejoran su índice total de clasificación de planteles educativos en Pruebas SABER 11.</t>
  </si>
  <si>
    <t>Entidades y organizaciones asistidas técnicamente (220100600)</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</si>
  <si>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</si>
  <si>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</si>
  <si>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</si>
  <si>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</si>
  <si>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Desarrollar procesos de formación por competencias en las áreas que evalúa el ICFES y competencias socioemocionales</t>
  </si>
  <si>
    <t>Listados de asistencias
Fotografías</t>
  </si>
  <si>
    <t>Dirección de Calidad Educativa</t>
  </si>
  <si>
    <t>Fortalecer la implementación de procesos formación y evaluación por competencias con docentes</t>
  </si>
  <si>
    <t>Listado de asistencias
Fotografías</t>
  </si>
  <si>
    <t>Implementar un sistema de información para monitorear el comportamiento del índice de clasificación total en las IEO</t>
  </si>
  <si>
    <t>Sistema implementado</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</si>
  <si>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</si>
  <si>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</si>
  <si>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</si>
  <si>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Establecimientos educativos apoyados para la  implementación de modelos de innovación educativa (220104700)</t>
  </si>
  <si>
    <t>Fortalecer las prácticas de ciencia, innovación y tecnología en las Instituciones educativas oficiales</t>
  </si>
  <si>
    <t>Dotación de elementos pedagogicos</t>
  </si>
  <si>
    <t>Dotar de materiales y equipos educativos (biblioteca, laboratorio de fisica, quimica; y equipos radiofonico).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</si>
  <si>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</si>
  <si>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</si>
  <si>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</si>
  <si>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Modelos educativos para grupos étnicos acompañados (220105601)</t>
  </si>
  <si>
    <t>Fortalecimiento de las Prácticas Etnoeducativas en Instituciones Educativas Oficiales del Distrito de Cartagena</t>
  </si>
  <si>
    <t>Fortalecer las prácticas etnoeducativas de las instituciones educativas oficiales del Distrito de Cartagena.</t>
  </si>
  <si>
    <t xml:space="preserve">Asistir técnicamente la revisión, ajustes y resemantización de PEC en IEO etnoeducativas rurales y urbanas      </t>
  </si>
  <si>
    <t>Listados de asistencia
Documento de avance</t>
  </si>
  <si>
    <t>Acompañar la implementación de la cátedra de estudios afrocolombianos en las Instituciones Educativas oficiales del distrito de Cartagena.</t>
  </si>
  <si>
    <t>Desarrollar seminarios, encuentros, talleres sobre prácticas etnopedagógicas, etnolinguistico para fortalecimiento de la Escuela de lengua criolla palenquera “Minino a chitia ku ma kombilesa su</t>
  </si>
  <si>
    <t>Listados de asistencia
Fotografías</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</si>
  <si>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</si>
  <si>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</si>
  <si>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</si>
  <si>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</si>
  <si>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</si>
  <si>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 xml:space="preserve">Asistir tecnicamente el desarrollo de la cátedra de estudios afrocolombianos en IEO con estrategias sobre lineamientos orientaciones curriculares para su implementación CEA 
 </t>
  </si>
  <si>
    <t>Listado de asistencias
Documento de avances</t>
  </si>
  <si>
    <t>Desarrollar actividades etnopedagógicas decenio afro en la escuela, en fechas conmemorativas de importancia afrodescendiente</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</si>
  <si>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</si>
  <si>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</si>
  <si>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</si>
  <si>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</si>
  <si>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Docentes y agentes educativos  de educación inicial, preescolar, básica y media beneficiados con estrategias de mejoramiento de sus capacidades (220107400)</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</si>
  <si>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</si>
  <si>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</si>
  <si>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Formar docentes en saberes pedagógicos, disciplinares y reflexivos.</t>
  </si>
  <si>
    <t>Documento seguimiento a docentes  ICETEX</t>
  </si>
  <si>
    <t xml:space="preserve">No. de Instituciones Educativas Oficiales beneficiadas con estrategia TIC para la formación bilingüe  </t>
  </si>
  <si>
    <t xml:space="preserve">15 Instituciones Educativas Oficiales beneficiadas con estrategia TIC para la formación bilingüe  </t>
  </si>
  <si>
    <t>Instituciones educativas fortalecidas en competencias comunicativas en un segundo idioma (220103401)</t>
  </si>
  <si>
    <t>Cualificar con programas de formación continua a docentes en servicio, en el marco del plan territorial de formación docente.</t>
  </si>
  <si>
    <t>Listado de asistencia</t>
  </si>
  <si>
    <t>Formar docentes en apropiación de ambientes de aprendizaje mediados por TIC.</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</si>
  <si>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</si>
  <si>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</si>
  <si>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</si>
  <si>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Diseñar e implementar un programa de formación bilingüe mediante la utilización de las TIC dirigido a instituciones educativas.</t>
  </si>
  <si>
    <t xml:space="preserve">Documento de avance </t>
  </si>
  <si>
    <t>Fortalecer los procesos formativos en Bilinguismo mediante herramientas digitales y documentales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</si>
  <si>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</si>
  <si>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</si>
  <si>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</si>
  <si>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Entidades o instituciones asistidas técnicamente en innovación educativa  (220104600)</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</si>
  <si>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</si>
  <si>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</si>
  <si>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</si>
  <si>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 xml:space="preserve">Listados de asistencia </t>
  </si>
  <si>
    <t>Asistir técnicamente a la revisión, ajuste y resemantización de los Proyectos Educativos Institucionales PEI</t>
  </si>
  <si>
    <t xml:space="preserve">Listados de asistencia
Documento de avance </t>
  </si>
  <si>
    <t>Fortalecer la resemantización de las instituciones educativas oficiales, mediante la dotación de elementos de material pedagógico para el mejoramiento de la calidad educativa.</t>
  </si>
  <si>
    <t>Dotación de elementos pedagógicos</t>
  </si>
  <si>
    <t>Asistir técnicamente la revisión, ajuste e implementación de las herramientas de gestión escolar: currículo, PMI, Autoevaluación, SIEE</t>
  </si>
  <si>
    <t>Listados de asistencia
Documentos institucionales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</si>
  <si>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</si>
  <si>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</si>
  <si>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</si>
  <si>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</si>
  <si>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Entidades territoriales con estrategias para la prevención de riesgos sociales en los entornos escolares implementadas (220105400)</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</si>
  <si>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</si>
  <si>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</si>
  <si>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Fortalecer los órganos de gobierno escolar de las IEO.</t>
  </si>
  <si>
    <t>Fortalecer los comité de convivencia de las IEO del Distrito de Cartagena</t>
  </si>
  <si>
    <t>Elaborar, ejecutar y evaluar los planes de trabajo de los órganos del Gobierno escolar y Comités de Convivencia Escolar</t>
  </si>
  <si>
    <t>No. de Instituciones Educativas Oficiales con revisión, ajuste y fortalecimiento de Proyectos Pedagógicos Transversales.</t>
  </si>
  <si>
    <t>48 IEO</t>
  </si>
  <si>
    <t>Revisar, ajustar y fortalecer los proyectos pedagógicos transversales de 105 Instituciones Educativas Oficiales.</t>
  </si>
  <si>
    <t xml:space="preserve"> Documentos  de lineamientos técnicos formulados en el marco de las estrategias de calidad educativa. (220100501)</t>
  </si>
  <si>
    <t xml:space="preserve">Asistir técnicamente la revisión, ajuste de los Proyectos Pedagógicos Transversales y escuela de padres en las IEO del Distrito de Cartagena 
</t>
  </si>
  <si>
    <t>Fortalecer los Proyectos Pedagógicos Transversales en las IEO -PRAES</t>
  </si>
  <si>
    <t>Listados de asistencia
Resoluciones
Fotografías</t>
  </si>
  <si>
    <t>NO. De Foros Distritales de Educación realizados</t>
  </si>
  <si>
    <t>N.D</t>
  </si>
  <si>
    <t xml:space="preserve">Realizar 4 Foros Distritales de Educación </t>
  </si>
  <si>
    <t>Foros educativos territoriales realizados (220104902)</t>
  </si>
  <si>
    <t>Encuentro de experiencias significativas y buenas prácticas para el intercambio del saber pedagógico</t>
  </si>
  <si>
    <t>Listado de asistencia 
Sistematización de experiencia</t>
  </si>
  <si>
    <t xml:space="preserve">Evento central - reconocimiento, ponencias, talleres, conferencias y conversatorios
</t>
  </si>
  <si>
    <t>Listados de asistencia
Documento de conclusiones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</si>
  <si>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</si>
  <si>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</si>
  <si>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</si>
  <si>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Eventos de promoción y prevención de los derechos  realizados (220107500)</t>
  </si>
  <si>
    <t>Formación en derechos humanos de las mujeres dirigido a niñas, niños y jóvenes de las instituciones educativas oficiales del distrito: participación, democracia y autonomía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</si>
  <si>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</si>
  <si>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</si>
  <si>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Jornadas pedagógicas con docentes para incorporar cambios en el currículo, planes de áreas y planes de clases.</t>
  </si>
  <si>
    <t>Listados de asistencias</t>
  </si>
  <si>
    <t>Jornadas culturales, artísticas y recreativas con contenidos de derechos humanos y prevención de las violencias basadas en género</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</si>
  <si>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</si>
  <si>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</si>
  <si>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</si>
  <si>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</si>
  <si>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</si>
  <si>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</si>
  <si>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</si>
  <si>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</si>
  <si>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Planeación con las Instituciones Educativas Oficiales, para diseñar la estrategia de mediación tecnológica.</t>
  </si>
  <si>
    <t>Documento de estructuración de la estrategia por parte de las IEO.</t>
  </si>
  <si>
    <t>Sistemas Informaticos</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</si>
  <si>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</si>
  <si>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</si>
  <si>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</si>
  <si>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</si>
  <si>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Seguimiento a la implementación y desarrollo, así como retroalimentación al proceso.</t>
  </si>
  <si>
    <t>Informes de la implementación de la estrategia por parte de las IEO</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</si>
  <si>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</si>
  <si>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</si>
  <si>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</si>
  <si>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Gestión para la dotación de herramientas tecnológicas en las aulas de Instituciones Educativas Oficiales.</t>
  </si>
  <si>
    <t>Actas de entrega de dotación</t>
  </si>
  <si>
    <t>Gestión de la prestación del servicio de conectividad</t>
  </si>
  <si>
    <t>Contrato del servicio de conectividad</t>
  </si>
  <si>
    <t>Administración y mantenimiento de los Puntos Vive Digital Plus</t>
  </si>
  <si>
    <t>Informe de gestión de los puntos vive digital.</t>
  </si>
  <si>
    <t>Adquirir póliza de seguro para los equipos tecnológicos</t>
  </si>
  <si>
    <t>Póliza</t>
  </si>
  <si>
    <t>Licenciamiento de software PC administrativos de IE</t>
  </si>
  <si>
    <t>Licencia</t>
  </si>
  <si>
    <t>Contratar el personal necesario para el apoyo,
seguimiento y control de los proyectos tecnológicos implementados en las IEO y en la Secretaria de Educación Distrital.</t>
  </si>
  <si>
    <t>Contratos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</si>
  <si>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</si>
  <si>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</si>
  <si>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</si>
  <si>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Convenio y/o alianzas para la Formación de Docentes en Uso y Apropiación de las Tic</t>
  </si>
  <si>
    <t>Documento de convenio y/o alianza</t>
  </si>
  <si>
    <t>Contratación del Servicio de Acompañamiento, Administración Especializada y Soporte del Sistema de Información "Colombia Evaluadora", para las Instituciones Educativas del Distrito de Cartagena.</t>
  </si>
  <si>
    <t>Contrato</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</si>
  <si>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</si>
  <si>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</si>
  <si>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</si>
  <si>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</si>
  <si>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</si>
  <si>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</si>
  <si>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</si>
  <si>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</si>
  <si>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</si>
  <si>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</si>
  <si>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</si>
  <si>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</si>
  <si>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</si>
  <si>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</si>
  <si>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Beneficiarios de estrategias o programas de fomento para el acceso a la educación superior o terciaria (220200500)</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</si>
  <si>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</si>
  <si>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</si>
  <si>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</si>
  <si>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</si>
  <si>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</si>
  <si>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 xml:space="preserve">ACTAS DE APROBACIÓN DE BECAS </t>
  </si>
  <si>
    <t>Oficina Asesora de Educación Superior</t>
  </si>
  <si>
    <t>Beneficiar a 1700 estudiantes en el convenio CERES</t>
  </si>
  <si>
    <t>INFORME ICETEX</t>
  </si>
  <si>
    <t>Contratación del Talento humano necesario para garantizar la operación de los programas de acceso a la Educación Superior.</t>
  </si>
  <si>
    <t>CONTRATO PRESTACION DE SERVICIOS</t>
  </si>
  <si>
    <t>Beneficiar a 120 egresados con las becas a la excelencia academica (Ser Pilo Va Cartagena)</t>
  </si>
  <si>
    <t xml:space="preserve">671 Becas para continuidad en educaciòn superior </t>
  </si>
  <si>
    <t>INFORME DE INTERVENTORIA / SUPERVISIÓN</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</si>
  <si>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</si>
  <si>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</si>
  <si>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</si>
  <si>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Beneficiarios de becas para el acceso a la educación superior o terciaria pertenecientes a comunidades (220200705)</t>
  </si>
  <si>
    <t xml:space="preserve">Garantizar 228 becas para Educación Superior  a egresados de Instituciones Educativas Oficiales Rurales, de otras etnias y en condición de discapacidad </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</si>
  <si>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</si>
  <si>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</si>
  <si>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</si>
  <si>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</si>
  <si>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Realizar un diagnóstico de las necesidades de formación para el trabajo</t>
  </si>
  <si>
    <t>DIAGNOSTICO MEDIA TÉCNICA</t>
  </si>
  <si>
    <t>Realizar un inventario de la oferta de las instituciones de FTDH</t>
  </si>
  <si>
    <t xml:space="preserve">INVENTARIO </t>
  </si>
  <si>
    <t>Elaborar y suscribir convenio con ICETEX para administrar los recursos</t>
  </si>
  <si>
    <t>Establecer Alianza con las IFTDH de la ciudad de Cartagena</t>
  </si>
  <si>
    <t>DOCUMENTO DE ALIANZA ESTABLECIDA</t>
  </si>
  <si>
    <t>Contratación del Servicio</t>
  </si>
  <si>
    <t>Estudiantes egresados de Educativas Oficiales en doble titulación</t>
  </si>
  <si>
    <t xml:space="preserve">Graduar 9000 jóvenes de Establecimientos Educativos Oficiales en doble titulación </t>
  </si>
  <si>
    <t>Aumentar el nivel de calidad y articulación de la educación Media Técnica oficial en el Distrito de Cartagena</t>
  </si>
  <si>
    <t>Planear, organizar y controlar la gestión academica y administrativa de la media técnica de acuerdo con los objetivos y criterios curriculares</t>
  </si>
  <si>
    <t>INFORMES DE ESTUDIANTES GRADUADOS CON DOBLE TITULACIÓN</t>
  </si>
  <si>
    <t>Establecer un proceso de orientación vocacional en grado 9°</t>
  </si>
  <si>
    <t>* INFORMES DE ESTUDIANTES CON ORIENTACIÓN VOCACIONAL
* LISTADO DE ASISTENCIA</t>
  </si>
  <si>
    <r>
      <t xml:space="preserve">% de programas curriculares de Media Técnica de  </t>
    </r>
    <r>
      <rPr>
        <sz val="20"/>
        <color theme="1"/>
        <rFont val="Arial"/>
        <family val="2"/>
      </rPr>
      <t>Instituciones Educativas Oficiales</t>
    </r>
    <r>
      <rPr>
        <sz val="20"/>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</si>
  <si>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0"/>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</si>
  <si>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</si>
  <si>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44%
14 PROGRAMAS</t>
  </si>
  <si>
    <t>Identificar y soportar las necesidades de infraestructura y dotación de los ambiantes de aprendizaje de la media técnica</t>
  </si>
  <si>
    <t>* ACTAS DE ENTREGA</t>
  </si>
  <si>
    <t>Prestación de servicios profesionales para garantizar el desarrollo del programa</t>
  </si>
  <si>
    <t xml:space="preserve">Rediseño de las mallas curriculares de  media técnica de las IEO para garantizar la continuidad de la cadena de formación </t>
  </si>
  <si>
    <t>* DOCUMENTO DE ACTUALIZACIÓN DE MALLAS CURRICULARES</t>
  </si>
  <si>
    <t>Definir una ruta de mejoramiento permanente del proceso de formación de media técnica oficial en el Distrito de Cartagena</t>
  </si>
  <si>
    <t>RUTA DE MEJORAMIENTO</t>
  </si>
  <si>
    <t>Índice de cumplimiento de los programas de la SED en el marco del Plan de desarrollo 2020 - 2023.</t>
  </si>
  <si>
    <t>Garantizar el índice de cumplimiento de los programas de la SED en el marco del Plan de desarrollo 2020 - 2023 en un 0.8</t>
  </si>
  <si>
    <t>%</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</si>
  <si>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</si>
  <si>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</si>
  <si>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</si>
  <si>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</si>
  <si>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Documentos de evaluación elaborados (459900100)
Planes estratégicos elaborados (459901901)
Sistema de Gestión implementado (459902300)</t>
  </si>
  <si>
    <t>4=Aceptable</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</si>
  <si>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</si>
  <si>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</si>
  <si>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Modernización y Fortalecimiento de la Gestión Educativa del Distrito de   Cartagena de Indias</t>
  </si>
  <si>
    <t>Optimizar la gestión integral de la SED, para mejorar e impactar en los resultados del sector educativo del Distrito de Cartagena</t>
  </si>
  <si>
    <t>Asistir tecnicamente procesos de la SED (Diseñar y ejecutar plan de intervención actividades)</t>
  </si>
  <si>
    <t>Informe de ejecución plan de intervención de actividades</t>
  </si>
  <si>
    <t>Gestión Organizacional</t>
  </si>
  <si>
    <t>Intervenir la transversalidad (Manejo y Organización de Archivos - Sistemas de información interactuando)</t>
  </si>
  <si>
    <t>Metros lineales de archivo en cumplimiento de normas</t>
  </si>
  <si>
    <t>Controlar interacción de actividades (Dotar de equipo y software)</t>
  </si>
  <si>
    <t xml:space="preserve">Compra de equipos </t>
  </si>
  <si>
    <t>Nueva arquitectura organizacional de la SED, UNALDES y Establecimientos Educativos consolidada.</t>
  </si>
  <si>
    <t>Consolidar una nueva estructura organizacional para la Secretaría de Educación, UNALDES y Establecimientos Educativos.</t>
  </si>
  <si>
    <t>Elaborar documento diagnóstico (Marco legal-Misión - Identificación de funciones -Análisis de capacidades y entornos)</t>
  </si>
  <si>
    <t>Elaborar estudio técnico (1.SED-UNALDES / 2. IEO)</t>
  </si>
  <si>
    <t>Estudio técnico IEO</t>
  </si>
  <si>
    <t xml:space="preserve">Aprobar e implementar  proyecto de estructura </t>
  </si>
  <si>
    <t>Acto Adtvo adopción  estructura SED</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</si>
  <si>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</si>
  <si>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</si>
  <si>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Formar y capacitar equipos de IEO y SED </t>
  </si>
  <si>
    <t>Listas de asistencia</t>
  </si>
  <si>
    <t>Acompañar IEO en la implementación de SGC</t>
  </si>
  <si>
    <t xml:space="preserve">Listas de asistencia por temas </t>
  </si>
  <si>
    <t>Acompañar los equipos de calidad de la IEO y de la SED para sostenimiento de SGC (Asistencia Técnica)</t>
  </si>
  <si>
    <t>Realizar auditorías externas (IEO-SED: ISO 900:2015 / SED: Procesos MEN</t>
  </si>
  <si>
    <t>Informe de auditoría ente certificador</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</si>
  <si>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</si>
  <si>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</si>
  <si>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Documentos operativos formulados (220100104)</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</si>
  <si>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</si>
  <si>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</si>
  <si>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</si>
  <si>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</si>
  <si>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RECREATIVAS CULTURALES DEPORTIVAS Y EDUCATIVAS</t>
  </si>
  <si>
    <t>contrato/acta de inicio/informe</t>
  </si>
  <si>
    <t xml:space="preserve">Subdirección Técnica de Talento Humano </t>
  </si>
  <si>
    <t>ESTIMULOS E INCENTIVOS A EMPLEADOS DE LA SED Y SUS FAMILIAS</t>
  </si>
  <si>
    <t>acto administrativo</t>
  </si>
  <si>
    <t>GENERAR ESPACIOS DE PARTICIPACIÓN EN LA SED EN CUMPLIMIENTO DE LA NORMATIVA EXISTENTE DEL SG SST</t>
  </si>
  <si>
    <t>documento tecnico</t>
  </si>
  <si>
    <t>IMPLEMENTACIÓN DEL PROGRAMA DE SST PARA LA SED A PARTIR DE LA LINEA DIAGNÓSTICA EXISTENTE</t>
  </si>
  <si>
    <t>asistencia de actividades programadas</t>
  </si>
  <si>
    <t>IMPLEMENTAR ACTIVIDADES QUE PERMITA DAR CUMPLIMIENTO A LO PACTADO EN LOS ACUERDOS SINDICALES QUE IMPACTEN EL BIENESTAR DE LOS FUNCIONARIOS DE LA SED</t>
  </si>
  <si>
    <t>DISEÑAR E IMPLEMENTAR UN PLAN DE BIENESTAR SOCIAL Y DE PROTECCIÓN PARA LOS FUNCIONARIOS DE LA SECRETARIA DE EDUCACION DISTRITAL DE CARTAGENA</t>
  </si>
  <si>
    <t>actos administrativos/contrato para el cumplimiento de los acuerdos</t>
  </si>
  <si>
    <t>Diseñar la Política Pública Educativa para el Distrito de Cartagena.</t>
  </si>
  <si>
    <t>Numero de Personas</t>
  </si>
  <si>
    <t>Formular y presentar para adoptación por parte del Concejo Distrital, la Política Pública Educativa diseñada.</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</si>
  <si>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</si>
  <si>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</si>
  <si>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Modernización y Fortalecimiento de la Gestión Educativa del Distrito de   Cartagena de Indias
Formulación Política publica Distrital sector Educativo Cartagena de Indias</t>
  </si>
  <si>
    <t>Fortalecer los estamentos que conforman la comunidad educativa (estudiantes, padres, docentes, directivos docentes, comunidad) para la toma de decisiones en la gestión educativa.</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</si>
  <si>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</si>
  <si>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</si>
  <si>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 xml:space="preserve">Listas de asistencia mesas de trabajo etapa de formulación / Productos / </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</si>
  <si>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</si>
  <si>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</si>
  <si>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</si>
  <si>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</si>
  <si>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</si>
  <si>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</si>
  <si>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</si>
  <si>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Proyecto de adopción PPE presentado al Concejo Distrital de Cartagena</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</si>
  <si>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</si>
  <si>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</si>
  <si>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</si>
  <si>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</si>
  <si>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LA POBLACIÓN NEGRA, AFROCOLOMBIANA, RAIZAR Y PALENQUERA EN EL DISTRITO DE CARTAGENA.</t>
  </si>
  <si>
    <t>Número de becas para programas de pregrado  para grupos étnicos</t>
  </si>
  <si>
    <t>Becar a  24 miembro de grupos (Afro, negros, raizales y palenqueros) egresados de Instituciones Educativas Oficiales  en programas de pregrado</t>
  </si>
  <si>
    <t>COBERTURA EDUCATIVA</t>
  </si>
  <si>
    <t>Otorgar Becas  a 8 miembro de grupos (Afro, negros, raizales y palenqueros) para Educación Superior  egresados de Instituciones Oficiales del Distrito de Cartagena </t>
  </si>
  <si>
    <t>EDUCACION CON ENFOQUE DIFERENCIA INDIGENA "SISTEMA EDUCATIVO INDIGENA PROPIO - SEIP"</t>
  </si>
  <si>
    <t>Indígenas con becas para Educación Superior</t>
  </si>
  <si>
    <t>Becar a 36 indígenas egresados de Instituciones Educativas Oficiales en educación superior,  tecnóloga y técnica</t>
  </si>
  <si>
    <t>Otorgar Becas a 12 indígenas para Educación Superior a egresados de Instituciones Oficiales del Distrito de Cartagena </t>
  </si>
  <si>
    <t>Sistema Educativo Propio creado e implementado</t>
  </si>
  <si>
    <t>Crear e Implementar  1 sistema educativo propio</t>
  </si>
  <si>
    <t>Modelos educativos para grupos étnicos acompañados (220105601), Modelos educativos acompañados (220105600)</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</si>
  <si>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</si>
  <si>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</si>
  <si>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</si>
  <si>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</si>
  <si>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</si>
  <si>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</si>
  <si>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</si>
  <si>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</si>
  <si>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</si>
  <si>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</si>
  <si>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</si>
  <si>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</si>
  <si>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</si>
  <si>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</si>
  <si>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</si>
  <si>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</si>
  <si>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</si>
  <si>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</si>
  <si>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</si>
  <si>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</si>
  <si>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PROGRAMACION META BIENESTAR 2024</t>
  </si>
  <si>
    <t>PROGRAMACIÓN META PRODUCTO A 2024</t>
  </si>
  <si>
    <t>ACUMULADO DE META PRODUCTO 2020- 2023</t>
  </si>
  <si>
    <t xml:space="preserve">PROGRAMACION NUMERICA DE LA ACTIVIDAD PROYECTO 2024
</t>
  </si>
  <si>
    <t xml:space="preserve">OBSERVACION O RELACIÓN DE EVIDENCIA </t>
  </si>
  <si>
    <t xml:space="preserve">
2021130010277</t>
  </si>
  <si>
    <t>NA</t>
  </si>
  <si>
    <t>LILA MARIA SILVA GOMEZ</t>
  </si>
  <si>
    <t>ICLD- DIVIDENDOS DE SOCIEDAD PORTUARIA</t>
  </si>
  <si>
    <t>RF SGP EDUCACION</t>
  </si>
  <si>
    <t>SGP CALIDAD MATRICULA</t>
  </si>
  <si>
    <t>SGP CALIDAD GRATUIDAD</t>
  </si>
  <si>
    <t xml:space="preserve">1.2.1.0.00-001 - ICLD; 2.3.2201.0700.2020130010057-1.3.1.1.03-138 </t>
  </si>
  <si>
    <t>OPTIMIZACION DE LA OPERACION DE LAS INSTITUCIONES EDUCATIVAS OFICIALES DEL DISTRITO DE   CARTAGENA DE INDIAS</t>
  </si>
  <si>
    <t>2.3.2201.0700.2020130010057</t>
  </si>
  <si>
    <t>02-081-06-00-00-00-161-20200057</t>
  </si>
  <si>
    <t>02-171-06-00-00-00-161-20200057</t>
  </si>
  <si>
    <t>02-172-06-00-00-00-161-20200057</t>
  </si>
  <si>
    <t>Si</t>
  </si>
  <si>
    <t>PRESTACIÓN DEL SERVICIO DE VIGILANCIA Y SEGURIDAD PRIVADA EN LAS INSTALACIONES DE LAS SEDES EDUCATIVAS OFICIALES DEL DISTRITO Y AREAS ADMINISTRATIVAS DEL DISTRITO DE CARTAGENA</t>
  </si>
  <si>
    <t>CONTRATACION DIRECTA</t>
  </si>
  <si>
    <t>ICLD</t>
  </si>
  <si>
    <t>CONTRATAR LA PRESTACIÓN INTEGRAL DEL SERVICIO DE ASEO PARA LAS SEDES EDUCATIVAS DE LA ALCALDÍA DE CARTAGENA DE INDIAS</t>
  </si>
  <si>
    <t>No</t>
  </si>
  <si>
    <t>PRESTACIÓN DEL SERVICIO DE TRANSPORTE AUTOMOTOR TERRESTRE ESPECIAL CON CONDUCTOR PARA EL DESPLAZAMIENTO DE LOS FUNCIONARIOS Y CONTRATISTAS DE LAS DEPENDENCIAS DEL DISTRITO TURÍSTICO Y CULTURAL DE CARTAGENA DE INDIAS</t>
  </si>
  <si>
    <t>NO</t>
  </si>
  <si>
    <t>ARRENDAMIENTO DEL INMUEBLE UBICADO EN LA CIUDAD DE CARTAGENA DE INDIAS,</t>
  </si>
  <si>
    <t>SGP</t>
  </si>
  <si>
    <t>PRESTACIÓN DEL SERVICIO PÚBLICO EDUCATIVO EN EL ESTABLECIMIENTO EDUCATIVO NO OFICIAL</t>
  </si>
  <si>
    <t>Dickson Acosta</t>
  </si>
  <si>
    <t>1.2.1.0.00-001 - ICLD</t>
  </si>
  <si>
    <t>TRANSFORMACION DEL APRENDIZAJE, INSPIRANDO, CREANDO Y DISE?ANDO CON LAS TECNOLOGIAS DE LA INFORMACION Y LAS COMUNICACIOONES EN LAS IEO Y SED DEL DISTRITO DE CARTAGENA DE INDIAS</t>
  </si>
  <si>
    <t>2.3.2201.0700.2021130010226</t>
  </si>
  <si>
    <t>SGP PRESTACION EDUCATIVO</t>
  </si>
  <si>
    <t>1.2.4.1.01-071 - SGP PRESTACION EDUCATIVO</t>
  </si>
  <si>
    <t>SI</t>
  </si>
  <si>
    <t>COMPRA DE EQUIPOS TECNOLOGICOS PARA LA SED</t>
  </si>
  <si>
    <t>LICITACION</t>
  </si>
  <si>
    <t>PROPIOS</t>
  </si>
  <si>
    <t>COMPRA DE EQUIPOS TECNOLOGICOS PARA LAS ISNTITUCIONES EDUCATIVAS OFICIALES DEL DISTRITO DE CARTAGENA DE INDIAS</t>
  </si>
  <si>
    <t>Tienda Virtual del Estado Colombiano</t>
  </si>
  <si>
    <t>CONTRATAR SERVICIO DE CONECTIVIDAD PARA LAS ISNTITUCIONES EDUCATIVAS OFICIALES DEL DISTRITO DE CARTAGENA DE INDIAS</t>
  </si>
  <si>
    <t>PRESTACIÓN DE SERVICIOS PROFESIONALES PARA EL MANTENIMIENTO,  LA ADMINISTRACION Y FORMACION A LA COMUNIDAD EDUCATIVA  EN EL PUNTO VIVE DIGITAL PLUS</t>
  </si>
  <si>
    <t>DIRECTA</t>
  </si>
  <si>
    <t>PRESTACIÓN DE SERVICIOS PROFESIONALES PARA EL DISEÑO, DESARROLLO E IMPLEMENTACIÓN DE SISTEMAS DE INFORMACIÓN PARA LA OPTIMIZACIÓN DE LOS PROCESOS DE LA SECRETARIA DE EDUCACIÓN DISTRITAL Y DE LAS INSTITUCIONES EDUCATIVAS OFICIALES.</t>
  </si>
  <si>
    <t>Contratación del Servicio de Acompañamiento, Administración Especializada y Soporte del Sistema de Información "Colombia Evaluadora", para las Instituciones Educativas oficiales del Distrito de Cartagena.</t>
  </si>
  <si>
    <t>Desarrollar las acciones de la Etapa de Implementación de la Política Pública aprobada</t>
  </si>
  <si>
    <t xml:space="preserve">Listado de asistencia / Actas de reunión de eventos de divulgación / Sgto e informe de puesta en marcha plan de acción y coordinación intersectorial   </t>
  </si>
  <si>
    <t>0.96</t>
  </si>
  <si>
    <t>1.2.1.0.00-001-ICLD</t>
  </si>
  <si>
    <t>FORMULACION POLITICA PUBLICA DISTRITAL SECTOR EDUCATIVO EG+  CARTAGENA DE INDIAS</t>
  </si>
  <si>
    <t>2.3.2201.0700.2021130010039</t>
  </si>
  <si>
    <t>Marlene Sierra</t>
  </si>
  <si>
    <t>2.3.2299.0700.2020130010139</t>
  </si>
  <si>
    <t>Sí</t>
  </si>
  <si>
    <t>Prestación de servicios
Contrato de arriendo</t>
  </si>
  <si>
    <t>Contratación directa</t>
  </si>
  <si>
    <t>Realizado a través del proyecto de Administración del TH</t>
  </si>
  <si>
    <t>Prestación de servicios</t>
  </si>
  <si>
    <t>Tranferencias / Contratación directa</t>
  </si>
  <si>
    <t xml:space="preserve">Agosto </t>
  </si>
  <si>
    <t>Diciembre</t>
  </si>
  <si>
    <t>Marzo</t>
  </si>
  <si>
    <t>Octubre</t>
  </si>
  <si>
    <t>Febrero</t>
  </si>
  <si>
    <t>Junio</t>
  </si>
  <si>
    <t>Mayo</t>
  </si>
  <si>
    <t xml:space="preserve">Diciembre </t>
  </si>
  <si>
    <t xml:space="preserve">Marzo </t>
  </si>
  <si>
    <t>14IEO</t>
  </si>
  <si>
    <t xml:space="preserve">Febrero </t>
  </si>
  <si>
    <t>12 IEO</t>
  </si>
  <si>
    <t>12IEO</t>
  </si>
  <si>
    <t>Contrato Interadministrativo - adición</t>
  </si>
  <si>
    <t xml:space="preserve">Directa </t>
  </si>
  <si>
    <t>si</t>
  </si>
  <si>
    <t>Contrato de prestación de servicio</t>
  </si>
  <si>
    <t>RESOLUCIÓN</t>
  </si>
  <si>
    <t>2.3.2202.0700.2020130010268</t>
  </si>
  <si>
    <t>Fondo Educativo - Bicentenario de Cartagena - ICAT 3%</t>
  </si>
  <si>
    <t>02-001-06-00-00-00-163-20200309</t>
  </si>
  <si>
    <t>Mejoramiento del proceso formativo de la Educaion Media Tecnica oficial en las IEO-Desarrollo de potencialidades productivas de Cartagena de Indias</t>
  </si>
  <si>
    <t>2.3.2201.0700.2020130010082</t>
  </si>
  <si>
    <t xml:space="preserve">1.2.1.0.00-001 - ICLD
</t>
  </si>
  <si>
    <t>1.2.4.1.03-171 - SGP CALIDAD MATRICULA</t>
  </si>
  <si>
    <t>2.3.2201.0700.2020130010094</t>
  </si>
  <si>
    <t>CONTRATACION PARA EL MANTENIMIENTO DE LAS INSTITUCIONES EDUCATIVAS</t>
  </si>
  <si>
    <t>LICITACION PUBLICA Y/O CONVENIO</t>
  </si>
  <si>
    <t>CONTRATAR LA DOTACIÓN DE MOBILIARIO ESCOLAR EN LAS INSTITUCIONES EDUCATIVAS</t>
  </si>
  <si>
    <t>PROCESO DE COMPRA</t>
  </si>
  <si>
    <t>CONTRATAR LA CONSTRUCCION DE LOS AMBIENTES BASICOS Y PEDAGOGICOS DE LAS INSTITUCIONES EDUCATIVAS</t>
  </si>
  <si>
    <t>Proceso de Comnpra</t>
  </si>
  <si>
    <t>17IEO</t>
  </si>
  <si>
    <t xml:space="preserve"> ICLD $ 800.000.000</t>
  </si>
  <si>
    <t>MEJORAMIENTO DE LA CALIDAD EDUCATIVA DE LAS INSTITUCIONES EDUCATIVAS DEL DISTRITO: FORMANDO CON AMOR  CARTAGENA DE INDIAS</t>
  </si>
  <si>
    <t>2.3.2201.0700.2020130010186</t>
  </si>
  <si>
    <t>TRANSFERENCIA DE RECURSOS A IEO</t>
  </si>
  <si>
    <t>FORTALECIMIENTO DEL SISTEMA EDUCATIVO DEL DISTRITO DE 
CARTAGENA</t>
  </si>
  <si>
    <t>CONTRATO</t>
  </si>
  <si>
    <t>SGP CALIDAD MATRICULA $ 406.963.835</t>
  </si>
  <si>
    <t>FOMENTAR UNA CULTURA DE CIENCIA, TECNOLOGÍA E INNOVACIÓN EN LAS INSTITUCIONES EDUCATIVAS OFICIALES FOCALIZADAS DEL DISTRITO DE CARTAGENA</t>
  </si>
  <si>
    <t xml:space="preserve">CONTRATO </t>
  </si>
  <si>
    <t>TRANSFERENCIA DE RECURSOS A IEO FOCALIZADAS</t>
  </si>
  <si>
    <t>FORTALECIMIENTO DE LAS PRÁCTICAS ETNOEDUCATIVAS EN INSTITUCIONES EDUCATIVAS OFICIALES  DEL DISTRITO   CARTAGENA DE INDIAS</t>
  </si>
  <si>
    <t>2.3.2201.0700.2020130010257</t>
  </si>
  <si>
    <t xml:space="preserve">Prestación de servicios profesionales para el apoyo en los procesos de la Dirección de calidad educativa del proyecto de inversión Fortalecimiento de las Practicas </t>
  </si>
  <si>
    <t>CONTRATO DE PRESTACION DE SERVICIOS</t>
  </si>
  <si>
    <t>2.3.2201.0700.2021130010227</t>
  </si>
  <si>
    <t>CONTRATO INTERADMINISTRATIVO</t>
  </si>
  <si>
    <t>Procesos de formación Docente en apropiación de ambientes de aprendizaje mediados por TIC.</t>
  </si>
  <si>
    <t>FORTALECIMIENTO DEL MULTILINGÜISMO EN INSTITUCIONES EDUCATIVAS OFICIALES DEL DISTRITO DE CARTAGENA</t>
  </si>
  <si>
    <t>CONVENIO DE ASOCIACION</t>
  </si>
  <si>
    <t>2.3.2201.0700.2020130010185</t>
  </si>
  <si>
    <t>CONTRATACIÓN Y Dotación de Material pedagógico para las IEO</t>
  </si>
  <si>
    <t>CONTRATACIÓN Y TRANSFERENCIAS</t>
  </si>
  <si>
    <t>ICLD $ 1.000.000.000</t>
  </si>
  <si>
    <t>FORTALECIMIENTO DE LA EDUCACIÓN INTEGRAL DESDE LA PARTICIPACIÓN, DEMOCRACIA Y AUTONOMÍA  EN LAS INSTITUCIONES EDUCATIVAS OFICIALES DEL DISTRITO DE CARTAGENA”</t>
  </si>
  <si>
    <t>2.3.2201.0700.2021130010224</t>
  </si>
  <si>
    <t xml:space="preserve">Prestación de servicios profesionales para el apoyo en los procesos de la Dirección de calidad educativa del proyecto de inversión Fortalecimiento de la educación integral en las Instituciones Educativas Oficiales del Distrito de Cartagena </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</si>
  <si>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</si>
  <si>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PARA LA ORGANIZACIÓN Y EJECUCIÓN DE LAS ACTIVIDADES ACADÉMICAS TENDIENTES AL DESARROLLO DEL FORO EDUCATIVO DEL DISTRITO DE CARTAGENA VIGENCIA 2022.</t>
  </si>
  <si>
    <t>ICLD $ 300.000.000</t>
  </si>
  <si>
    <t>FORMACIÓN DE LOS DERECHOS HUMANOS DE LAS MUJERES DIRIGIDO A NIÑAS NIÑOS Y JÓVENES DE LAS INSTITUCIONES EDUCATIVAS OFICIALES DEL DISTRITO: PARTICIPACIÓN DEMOCRACIA Y AUTONOMÍA  CARTAGENA DE INDIAS</t>
  </si>
  <si>
    <t>2.3.2201.0700.2020130010240</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</si>
  <si>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</si>
  <si>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Carlos Carrasquilla</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</si>
  <si>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</si>
  <si>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</si>
  <si>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Contratacion de examenes de salud ocupacional para los funcionarios de la Secretaria de Educacion del Distrito de Cartagena</t>
  </si>
  <si>
    <t>CCE-10</t>
  </si>
  <si>
    <t>Adqusicion de Computadores de escritorio para la secretaria de educacion y UNALDES</t>
  </si>
  <si>
    <t>CCE-99</t>
  </si>
  <si>
    <t>ICLD - SGP</t>
  </si>
  <si>
    <t>Enero</t>
  </si>
  <si>
    <t xml:space="preserve">SGP
$ 476.696.063.125,00
</t>
  </si>
  <si>
    <t xml:space="preserve">ICLD
$ 5.604.171.890,00
</t>
  </si>
  <si>
    <t xml:space="preserve">2.3.2299.0700.2020130010052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</si>
  <si>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</si>
  <si>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</si>
  <si>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adquisicion de bonos o tarjetas canjeables como estimulo de permanencia laboral, dotacion, navideños y escolares para funcionarios de las SED</t>
  </si>
  <si>
    <t>enero</t>
  </si>
  <si>
    <t>2.3.2299.0700.2020130010165</t>
  </si>
  <si>
    <t>Robinson Casarrubia</t>
  </si>
  <si>
    <t xml:space="preserve">ACOGIDA - LLEGO Y ME QUEDO EN LA ESCUELA </t>
  </si>
  <si>
    <t>2.3.2201.0700.2020130010065</t>
  </si>
  <si>
    <t>ICLD
$ 2,000,000,000</t>
  </si>
  <si>
    <t>SGP
85.434.791.669</t>
  </si>
  <si>
    <t>ACOGIDA - ATENCION A POBLACION CON EXTRAEDAD</t>
  </si>
  <si>
    <t>2.3.2201.0700.2021130010277</t>
  </si>
  <si>
    <t>ACOGIDA - ATENCION A  JOVENES Y ADULTOS</t>
  </si>
  <si>
    <t>2.3.2201.0700.2020130010136</t>
  </si>
  <si>
    <t>ACOGIDA - ATENCION A POBLACION DIVERSA</t>
  </si>
  <si>
    <t>2.3.2201.0700.2020130010117</t>
  </si>
  <si>
    <t xml:space="preserve">ACOGIDA - PERMANECER - TRANSPORTE Y OTRAS ESTRATEGIAS DE PERMANENCIA </t>
  </si>
  <si>
    <t>1.2.3.3.03 - 028 -ASIGNACION ESPECIAL MEN</t>
  </si>
  <si>
    <t>1.2.3.2.22-053 - CONTRAPRESTACION PORTUARIA</t>
  </si>
  <si>
    <t>1.2.4.3.03-070 - SGP LIBRE INVERSION</t>
  </si>
  <si>
    <t>1.2.4.4.01-072 - SGP ALIMENTACION ESCOLAR</t>
  </si>
  <si>
    <t>1.3.2.2.08-075 - RF SGP PROPOSITO GENERAL</t>
  </si>
  <si>
    <t>1.3.2.2.09-078 - RF SGP ALIMENTACION ESCOLAR</t>
  </si>
  <si>
    <t>1.3.2.3.01-200 - RF ASIGNACION ESPECIAL MEN</t>
  </si>
  <si>
    <t>ACOGIDA-PERMANECER-ALIMENTACION ESCOLAR</t>
  </si>
  <si>
    <t>2.3.2201.0700.2020130010195</t>
  </si>
  <si>
    <t>SABIDURIA DE LA PRIMERA INFANCIA</t>
  </si>
  <si>
    <t>2.3.2201.0700.2020130010256</t>
  </si>
  <si>
    <t>2.3.2201.0700.2020130010270</t>
  </si>
  <si>
    <t>2.3.2201.0700.2021130010036</t>
  </si>
  <si>
    <t>1 estudio de insuficiencia</t>
  </si>
  <si>
    <t>marzo</t>
  </si>
  <si>
    <t>noviembre</t>
  </si>
  <si>
    <t>4 personas contratadas</t>
  </si>
  <si>
    <t>dciembre</t>
  </si>
  <si>
    <t>3 ciclos de asitencia</t>
  </si>
  <si>
    <t>diciembre</t>
  </si>
  <si>
    <t>80 I.E.O</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</si>
  <si>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</si>
  <si>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Sendero de la creatividad: 'Tránsito armónico, de edu</t>
  </si>
  <si>
    <t xml:space="preserve">Entrega de mobilirio escolar o material pedagogico que permita el mejoramiento de los ambientes de aprendizajes </t>
  </si>
  <si>
    <t>Directa</t>
  </si>
  <si>
    <t>Proceso de Compra</t>
  </si>
  <si>
    <t xml:space="preserve">Prestación de servicios profesionales para el apoyo en los procesos de la Dirección de cobertura educativa de la Secretaría de educación dentro del proyecto de inversión implementación de la estrategia Sendero de la creatividad: </t>
  </si>
  <si>
    <t>16 aulas</t>
  </si>
  <si>
    <t>Febrero 2024</t>
  </si>
  <si>
    <t>N/A</t>
  </si>
  <si>
    <t>Febrero de 2024</t>
  </si>
  <si>
    <t>Diciembre de 2024</t>
  </si>
  <si>
    <t>Julio de 2024</t>
  </si>
  <si>
    <t>Noviembre de 2024</t>
  </si>
  <si>
    <t>Abril de 2024</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</si>
  <si>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 atención a población con discapacidad y capacidades excepcionales.</t>
  </si>
  <si>
    <t>ICLD
SGP - Prestación Educativo</t>
  </si>
  <si>
    <t xml:space="preserve">Dotación de con herramientas técnicas, tecnológicas y didácticas a los establecimientos educativos focalizados  dentro del proyecto de inversión  Implementación de la estrategia Únicos e Inagotables para la atención a población diversa: “una escuela de y para todas y todos” en Cartagena de Indias </t>
  </si>
  <si>
    <t>Selección Abreviada</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</si>
  <si>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</si>
  <si>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Junio de 2024</t>
  </si>
  <si>
    <t>Enero de 2024</t>
  </si>
  <si>
    <t>Agosto de 2024</t>
  </si>
  <si>
    <t>Marzo de 2024</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</si>
  <si>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</si>
  <si>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93131608;85151600;90101600;90101800;50193000
Contratar el programa de alimentación escolar para la vigencia 2024</t>
  </si>
  <si>
    <t>ICLD,  ASIGNACION ESPECIAL MEN, SGP LIBRE INVERSION,  SGP ALIMENTACION ESCOLAR, RF SGP PROPOSITO GENERAL, RF SGP ALIMENTACION ESCOLAR MEN</t>
  </si>
  <si>
    <t>No se cuenta con los recursos para su ejecución.</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</si>
  <si>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</si>
  <si>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Proceso 1: Directa
Proceso 2: Licitación pública</t>
  </si>
  <si>
    <t>Noviembre 2024</t>
  </si>
  <si>
    <t>Diciembre 2024</t>
  </si>
  <si>
    <t>78111800 - Prestación de servicio público de transporte escolar terrestre para el desplazamiento de los estudiantes de las instituciones educativas oficiales fozalizadas.</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</si>
  <si>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</si>
  <si>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</si>
  <si>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ICLD
SGP</t>
  </si>
  <si>
    <t>Mayo de 2024</t>
  </si>
  <si>
    <t>0</t>
  </si>
  <si>
    <t>86121500 - Contratación de prestación de servicio educativo a través de las diferentes modalidades establecidas en el Decreto 1075 de 2015 y el Decreto 1851 de 2015.</t>
  </si>
  <si>
    <t>ICLD
SGP - Prestación Educativa</t>
  </si>
  <si>
    <t>84131600 - Adquisición de pólizas de seguro de accidentes personales para los estudiantes que conforman la matrícula oficial 2022 a cargo del Distrito de Cartagena de Indias.</t>
  </si>
  <si>
    <t>Selección abreviada</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</si>
  <si>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</si>
  <si>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Abril de 2023</t>
  </si>
  <si>
    <t>Noviembre de 2023</t>
  </si>
  <si>
    <t xml:space="preserve"> Este proceso se hace mediante adopción de Planta Temporal de docentes</t>
  </si>
  <si>
    <t xml:space="preserve">80111620 - Prestación de servicios profesionales y de apoyo a la gestión para el apoyo en los procesos de la Dirección de cobertura educativa del proyecto de inversión Implementación de la estrateegia Únicos e Inagotables Acogida - Atención a Jóvenes y Adultos en el Distrito de Cartagena de Indias </t>
  </si>
  <si>
    <t xml:space="preserve">3, 53%
corresponde a la matricula de IEO sin banco de oferente a diciembre 2023
</t>
  </si>
  <si>
    <t>100%
25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</si>
</sst>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7" formatCode="&quot;$&quot;\ #,##0.00;\-&quot;$&quot;\ #,##0.00"/>
    <numFmt numFmtId="42" formatCode="_-&quot;$&quot;\ * #,##0_-;\-&quot;$&quot;\ * #,##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0;[Red]0"/>
    <numFmt numFmtId="168" formatCode="_-* #,##0_-;\-* #,##0_-;_-* &quot;-&quot;??_-;_-@_-"/>
    <numFmt numFmtId="169" formatCode="#,##0_ ;\-#,##0\ "/>
    <numFmt numFmtId="170" formatCode="_-&quot;$&quot;\ * #,##0_-;\-&quot;$&quot;\ * #,##0_-;_-&quot;$&quot;\ * &quot;-&quot;??_-;_-@_-"/>
    <numFmt numFmtId="171" formatCode="&quot;$&quot;\ #,##0.00"/>
    <numFmt numFmtId="172" formatCode="&quot;$&quot;#,##0.00"/>
    <numFmt numFmtId="173" formatCode="[$ $]#,##0"/>
    <numFmt numFmtId="174" formatCode="_(&quot;$&quot;* #,##0.00_);_(&quot;$&quot;* \(#,##0.00\);_(&quot;$&quot;* &quot;-&quot;??_);_(@_)"/>
  </numFmts>
  <fonts count="6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20"/>
      <color indexed="81"/>
      <name val="Tahoma"/>
      <family val="2"/>
    </font>
    <font>
      <sz val="20"/>
      <color indexed="81"/>
      <name val="Tahoma"/>
      <family val="2"/>
    </font>
    <font>
      <sz val="26"/>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24"/>
      <color indexed="81"/>
      <name val="Tahoma"/>
      <family val="2"/>
    </font>
    <font>
      <b/>
      <sz val="20"/>
      <name val="Calibri"/>
      <family val="2"/>
      <scheme val="minor"/>
    </font>
    <font>
      <b/>
      <sz val="20"/>
      <color rgb="FFFF0000"/>
      <name val="Arial"/>
      <family val="2"/>
    </font>
    <font>
      <sz val="20"/>
      <color rgb="FF000000"/>
      <name val="Arial"/>
      <family val="2"/>
    </font>
    <font>
      <sz val="20"/>
      <name val="Arial"/>
      <family val="2"/>
    </font>
    <font>
      <sz val="20"/>
      <color theme="1"/>
      <name val="Arial"/>
      <family val="2"/>
    </font>
    <font>
      <b/>
      <sz val="20"/>
      <color rgb="FFFF0000"/>
      <name val="Arial Black"/>
      <family val="2"/>
    </font>
    <font>
      <sz val="8"/>
      <name val="Calibri"/>
      <family val="2"/>
      <scheme val="minor"/>
    </font>
    <font>
      <b/>
      <sz val="20"/>
      <name val="Arial"/>
      <family val="2"/>
    </font>
    <font>
      <sz val="20"/>
      <color theme="1"/>
      <name val="Calibri"/>
      <family val="2"/>
      <scheme val="minor"/>
    </font>
    <font>
      <b/>
      <sz val="20"/>
      <color theme="1"/>
      <name val="Arial"/>
      <family val="2"/>
    </font>
    <font>
      <sz val="20"/>
      <color rgb="FFFF0000"/>
      <name val="Calibri"/>
      <family val="2"/>
      <scheme val="minor"/>
    </font>
    <font>
      <b/>
      <sz val="20"/>
      <color theme="1" tint="4.9989318521683403E-2"/>
      <name val="Arial"/>
      <family val="2"/>
    </font>
    <font>
      <sz val="20"/>
      <color theme="1" tint="4.9989318521683403E-2"/>
      <name val="Calibri"/>
      <family val="2"/>
      <scheme val="minor"/>
    </font>
    <font>
      <sz val="20"/>
      <color theme="1" tint="4.9989318521683403E-2"/>
      <name val="Arial"/>
      <family val="2"/>
    </font>
    <font>
      <sz val="20"/>
      <name val="Calibri"/>
      <family val="2"/>
      <scheme val="minor"/>
    </font>
    <font>
      <sz val="20"/>
      <color theme="1"/>
      <name val="Verdana"/>
      <family val="2"/>
    </font>
    <font>
      <b/>
      <sz val="20"/>
      <color theme="9" tint="-0.499984740745262"/>
      <name val="Arial"/>
      <family val="2"/>
    </font>
    <font>
      <b/>
      <sz val="22"/>
      <color indexed="81"/>
      <name val="Tahoma"/>
      <family val="2"/>
    </font>
    <font>
      <sz val="22"/>
      <color indexed="81"/>
      <name val="Tahoma"/>
      <family val="2"/>
    </font>
    <font>
      <b/>
      <sz val="18"/>
      <color indexed="81"/>
      <name val="Tahoma"/>
      <family val="2"/>
    </font>
    <font>
      <sz val="18"/>
      <color indexed="81"/>
      <name val="Tahoma"/>
      <family val="2"/>
    </font>
    <font>
      <sz val="16"/>
      <color theme="1"/>
      <name val="Calibri"/>
      <family val="2"/>
      <scheme val="minor"/>
    </font>
    <font>
      <sz val="16"/>
      <name val="Arial"/>
      <family val="2"/>
    </font>
    <font>
      <sz val="22"/>
      <color theme="1"/>
      <name val="Calibri"/>
      <family val="2"/>
      <scheme val="minor"/>
    </font>
    <font>
      <b/>
      <sz val="16"/>
      <color indexed="81"/>
      <name val="Tahoma"/>
      <family val="2"/>
    </font>
    <font>
      <sz val="16"/>
      <color indexed="81"/>
      <name val="Tahoma"/>
      <family val="2"/>
    </font>
    <font>
      <sz val="20"/>
      <color rgb="FFFF0000"/>
      <name val="Arial"/>
      <family val="2"/>
    </font>
    <font>
      <b/>
      <sz val="20"/>
      <color rgb="FF000000"/>
      <name val="Arial"/>
      <family val="2"/>
    </font>
    <font>
      <b/>
      <sz val="20"/>
      <color theme="1" tint="4.9989318521683403E-2"/>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medium">
        <color auto="1"/>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top style="thin">
        <color rgb="FF000000"/>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rgb="FF000000"/>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s>
  <cellStyleXfs count="11">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3"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xf numFmtId="0" fontId="11" fillId="0" borderId="0"/>
    <xf numFmtId="174" fontId="11" fillId="0" borderId="0" applyFont="0" applyFill="0" applyBorder="0" applyAlignment="0" applyProtection="0"/>
  </cellStyleXfs>
  <cellXfs count="976">
    <xf numFmtId="0" fontId="0" fillId="0" borderId="0" xfId="0"/>
    <xf numFmtId="0" fontId="13" fillId="0" borderId="16" xfId="4" applyFont="1" applyBorder="1" applyAlignment="1">
      <alignment horizontal="center" vertical="center"/>
    </xf>
    <xf numFmtId="14" fontId="13" fillId="0" borderId="2" xfId="4" applyNumberFormat="1" applyFont="1" applyBorder="1"/>
    <xf numFmtId="0" fontId="13" fillId="0" borderId="21" xfId="4" applyFont="1" applyBorder="1" applyAlignment="1">
      <alignment horizontal="center" vertical="center"/>
    </xf>
    <xf numFmtId="14" fontId="13" fillId="0" borderId="22" xfId="4" applyNumberFormat="1" applyFont="1" applyBorder="1"/>
    <xf numFmtId="0" fontId="13" fillId="0" borderId="17" xfId="4" applyFont="1" applyBorder="1" applyAlignment="1">
      <alignment horizontal="center" vertical="center"/>
    </xf>
    <xf numFmtId="14" fontId="0" fillId="0" borderId="1" xfId="0" applyNumberFormat="1" applyBorder="1" applyAlignment="1">
      <alignment horizontal="center" vertical="center"/>
    </xf>
    <xf numFmtId="0" fontId="13" fillId="0" borderId="16" xfId="4" applyFont="1" applyBorder="1"/>
    <xf numFmtId="0" fontId="13" fillId="0" borderId="17" xfId="4" applyFont="1" applyBorder="1"/>
    <xf numFmtId="0" fontId="12" fillId="4" borderId="18" xfId="4" applyFont="1" applyFill="1" applyBorder="1" applyAlignment="1">
      <alignment horizontal="center" vertical="center"/>
    </xf>
    <xf numFmtId="0" fontId="12" fillId="4" borderId="15" xfId="4" applyFont="1" applyFill="1" applyBorder="1" applyAlignment="1">
      <alignment horizontal="center" vertical="center"/>
    </xf>
    <xf numFmtId="0" fontId="0" fillId="0" borderId="0" xfId="0" applyAlignment="1">
      <alignment vertical="center"/>
    </xf>
    <xf numFmtId="0" fontId="12" fillId="4" borderId="20" xfId="4" applyFont="1" applyFill="1" applyBorder="1" applyAlignment="1">
      <alignment vertical="center"/>
    </xf>
    <xf numFmtId="0" fontId="12"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5"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9"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22" xfId="4" applyFont="1" applyFill="1" applyBorder="1" applyAlignment="1">
      <alignment vertical="center"/>
    </xf>
    <xf numFmtId="0" fontId="12" fillId="4" borderId="20" xfId="4" applyFont="1" applyFill="1" applyBorder="1" applyAlignment="1">
      <alignment horizontal="center" vertical="center"/>
    </xf>
    <xf numFmtId="0" fontId="33" fillId="0" borderId="3" xfId="0" applyFont="1" applyBorder="1" applyAlignment="1">
      <alignment vertical="center" wrapText="1"/>
    </xf>
    <xf numFmtId="0" fontId="38" fillId="6" borderId="0" xfId="0" applyFont="1" applyFill="1" applyAlignment="1">
      <alignment horizontal="center" vertical="center" wrapText="1"/>
    </xf>
    <xf numFmtId="0" fontId="38"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23" xfId="0" applyFont="1" applyBorder="1" applyAlignment="1">
      <alignment horizontal="center" vertical="center" wrapText="1"/>
    </xf>
    <xf numFmtId="0" fontId="41" fillId="0" borderId="0" xfId="0" applyFont="1"/>
    <xf numFmtId="0" fontId="42" fillId="0" borderId="1" xfId="4" applyFont="1" applyBorder="1" applyAlignment="1">
      <alignment horizontal="left" vertical="center"/>
    </xf>
    <xf numFmtId="0" fontId="42" fillId="3" borderId="1" xfId="0" applyFont="1" applyFill="1" applyBorder="1" applyAlignment="1">
      <alignment vertical="center" wrapText="1"/>
    </xf>
    <xf numFmtId="0" fontId="37" fillId="0" borderId="0" xfId="0" applyFont="1"/>
    <xf numFmtId="0" fontId="42" fillId="8" borderId="1" xfId="0" applyFont="1" applyFill="1" applyBorder="1" applyAlignment="1">
      <alignment horizontal="center" vertical="center" wrapText="1"/>
    </xf>
    <xf numFmtId="0" fontId="37" fillId="6"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7" fillId="0" borderId="19" xfId="0" applyFont="1" applyBorder="1" applyAlignment="1">
      <alignment horizontal="left" vertical="center" wrapText="1"/>
    </xf>
    <xf numFmtId="3" fontId="37" fillId="6" borderId="19" xfId="0" applyNumberFormat="1" applyFont="1" applyFill="1" applyBorder="1" applyAlignment="1">
      <alignment horizontal="center" vertical="center" wrapText="1"/>
    </xf>
    <xf numFmtId="9" fontId="37" fillId="6" borderId="19" xfId="8" applyFont="1" applyFill="1" applyBorder="1" applyAlignment="1">
      <alignment horizontal="center" vertical="center" wrapText="1"/>
    </xf>
    <xf numFmtId="3" fontId="36" fillId="6" borderId="19" xfId="6" applyNumberFormat="1" applyFont="1" applyFill="1" applyBorder="1" applyAlignment="1">
      <alignment horizontal="center" vertical="center" wrapText="1"/>
    </xf>
    <xf numFmtId="0" fontId="41" fillId="0" borderId="1" xfId="0" applyFont="1" applyBorder="1"/>
    <xf numFmtId="166" fontId="36" fillId="0" borderId="40" xfId="6" applyFont="1" applyFill="1" applyBorder="1" applyAlignment="1">
      <alignment horizontal="center" vertical="center" wrapText="1"/>
    </xf>
    <xf numFmtId="171" fontId="36" fillId="6" borderId="19" xfId="8" applyNumberFormat="1"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0" borderId="1" xfId="0" applyFont="1" applyBorder="1" applyAlignment="1">
      <alignment horizontal="left" vertical="center" wrapText="1"/>
    </xf>
    <xf numFmtId="3" fontId="37" fillId="6" borderId="1" xfId="0" applyNumberFormat="1" applyFont="1" applyFill="1" applyBorder="1" applyAlignment="1">
      <alignment horizontal="center" vertical="center" wrapText="1"/>
    </xf>
    <xf numFmtId="10" fontId="37" fillId="0" borderId="1" xfId="0" applyNumberFormat="1" applyFont="1" applyBorder="1" applyAlignment="1">
      <alignment horizontal="center" vertical="center" wrapText="1"/>
    </xf>
    <xf numFmtId="166" fontId="36" fillId="6" borderId="1" xfId="6" applyFont="1" applyFill="1" applyBorder="1" applyAlignment="1">
      <alignment horizontal="center" vertical="center" wrapText="1"/>
    </xf>
    <xf numFmtId="3" fontId="36" fillId="6" borderId="1" xfId="6" applyNumberFormat="1" applyFont="1" applyFill="1" applyBorder="1" applyAlignment="1">
      <alignment horizontal="center" vertical="center" wrapText="1"/>
    </xf>
    <xf numFmtId="166" fontId="37" fillId="0" borderId="1" xfId="6" applyFont="1" applyFill="1" applyBorder="1" applyAlignment="1">
      <alignment horizontal="center" vertical="center" wrapText="1"/>
    </xf>
    <xf numFmtId="171" fontId="36" fillId="6" borderId="1" xfId="8" applyNumberFormat="1" applyFont="1" applyFill="1" applyBorder="1" applyAlignment="1">
      <alignment horizontal="center" vertical="center" wrapText="1"/>
    </xf>
    <xf numFmtId="166" fontId="37" fillId="0" borderId="1" xfId="6" applyFont="1" applyBorder="1" applyAlignment="1">
      <alignment horizontal="center" vertical="center" wrapText="1"/>
    </xf>
    <xf numFmtId="169" fontId="36" fillId="6" borderId="1" xfId="6" applyNumberFormat="1" applyFont="1" applyFill="1" applyBorder="1" applyAlignment="1">
      <alignment horizontal="center" vertical="center" wrapText="1"/>
    </xf>
    <xf numFmtId="1" fontId="37" fillId="0" borderId="1" xfId="8"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23" xfId="0" applyFont="1" applyBorder="1" applyAlignment="1">
      <alignment horizontal="left" vertical="center" wrapText="1"/>
    </xf>
    <xf numFmtId="3" fontId="37" fillId="6" borderId="23" xfId="0" applyNumberFormat="1" applyFont="1" applyFill="1" applyBorder="1" applyAlignment="1">
      <alignment horizontal="center" vertical="center" wrapText="1"/>
    </xf>
    <xf numFmtId="166" fontId="36" fillId="0" borderId="23" xfId="6" applyFont="1" applyFill="1" applyBorder="1" applyAlignment="1">
      <alignment horizontal="center" vertical="center" wrapText="1"/>
    </xf>
    <xf numFmtId="166" fontId="37" fillId="0" borderId="23" xfId="6" applyFont="1" applyFill="1" applyBorder="1" applyAlignment="1">
      <alignment horizontal="center" vertical="center" wrapText="1"/>
    </xf>
    <xf numFmtId="171" fontId="36" fillId="6" borderId="23" xfId="8" applyNumberFormat="1" applyFont="1" applyFill="1" applyBorder="1" applyAlignment="1">
      <alignment horizontal="center" vertical="center" wrapText="1"/>
    </xf>
    <xf numFmtId="9" fontId="36" fillId="0" borderId="19" xfId="8" applyFont="1" applyFill="1" applyBorder="1" applyAlignment="1">
      <alignment horizontal="center" vertical="center" wrapText="1"/>
    </xf>
    <xf numFmtId="166" fontId="36" fillId="6" borderId="19" xfId="6" applyFont="1" applyFill="1" applyBorder="1" applyAlignment="1">
      <alignment horizontal="center" vertical="center" wrapText="1"/>
    </xf>
    <xf numFmtId="166" fontId="37" fillId="6" borderId="19" xfId="6" applyFont="1" applyFill="1" applyBorder="1" applyAlignment="1">
      <alignment horizontal="center" vertical="center" wrapText="1"/>
    </xf>
    <xf numFmtId="9" fontId="36" fillId="0" borderId="1" xfId="8" applyFont="1" applyFill="1" applyBorder="1" applyAlignment="1">
      <alignment horizontal="center" vertical="center" wrapText="1"/>
    </xf>
    <xf numFmtId="2" fontId="36" fillId="6" borderId="1" xfId="6" applyNumberFormat="1" applyFont="1" applyFill="1" applyBorder="1" applyAlignment="1">
      <alignment horizontal="center" vertical="center" wrapText="1"/>
    </xf>
    <xf numFmtId="166" fontId="37" fillId="6" borderId="1" xfId="6" applyFont="1" applyFill="1" applyBorder="1" applyAlignment="1">
      <alignment horizontal="center" vertical="center" wrapText="1"/>
    </xf>
    <xf numFmtId="1" fontId="36" fillId="6" borderId="12" xfId="6" applyNumberFormat="1" applyFont="1" applyFill="1" applyBorder="1" applyAlignment="1">
      <alignment horizontal="center" vertical="center" wrapText="1"/>
    </xf>
    <xf numFmtId="1" fontId="36" fillId="6" borderId="1" xfId="6" applyNumberFormat="1" applyFont="1" applyFill="1" applyBorder="1" applyAlignment="1">
      <alignment horizontal="center" vertical="center" wrapText="1"/>
    </xf>
    <xf numFmtId="3" fontId="36" fillId="6" borderId="32" xfId="6" applyNumberFormat="1"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23" xfId="0" applyFont="1" applyFill="1" applyBorder="1" applyAlignment="1">
      <alignment horizontal="center" vertical="center" wrapText="1"/>
    </xf>
    <xf numFmtId="1" fontId="36" fillId="6" borderId="23" xfId="6" applyNumberFormat="1" applyFont="1" applyFill="1" applyBorder="1" applyAlignment="1">
      <alignment horizontal="center" vertical="center" wrapText="1"/>
    </xf>
    <xf numFmtId="166" fontId="36" fillId="6" borderId="23" xfId="6" applyFont="1" applyFill="1" applyBorder="1" applyAlignment="1">
      <alignment horizontal="center" vertical="center" wrapText="1"/>
    </xf>
    <xf numFmtId="166" fontId="37" fillId="6" borderId="23" xfId="6" applyFont="1" applyFill="1" applyBorder="1" applyAlignment="1">
      <alignment horizontal="center" vertical="center" wrapText="1"/>
    </xf>
    <xf numFmtId="0" fontId="37" fillId="0" borderId="19" xfId="0" applyFont="1" applyBorder="1" applyAlignment="1">
      <alignment vertical="center" wrapText="1"/>
    </xf>
    <xf numFmtId="0" fontId="37" fillId="0" borderId="19" xfId="8" applyNumberFormat="1" applyFont="1" applyFill="1" applyBorder="1" applyAlignment="1">
      <alignment vertical="center" wrapText="1"/>
    </xf>
    <xf numFmtId="0" fontId="37" fillId="0" borderId="37" xfId="8" applyNumberFormat="1" applyFont="1" applyFill="1" applyBorder="1" applyAlignment="1">
      <alignment horizontal="center" vertical="center" wrapText="1"/>
    </xf>
    <xf numFmtId="14" fontId="41" fillId="0" borderId="19" xfId="0" applyNumberFormat="1" applyFont="1" applyBorder="1" applyAlignment="1">
      <alignment horizontal="center" vertical="center"/>
    </xf>
    <xf numFmtId="14" fontId="37" fillId="0" borderId="19" xfId="8" applyNumberFormat="1" applyFont="1" applyFill="1" applyBorder="1" applyAlignment="1">
      <alignment horizontal="center" vertical="center" wrapText="1"/>
    </xf>
    <xf numFmtId="0" fontId="37" fillId="0" borderId="1" xfId="0" applyFont="1" applyBorder="1" applyAlignment="1">
      <alignment vertical="center" wrapText="1"/>
    </xf>
    <xf numFmtId="0" fontId="37" fillId="0" borderId="1" xfId="8" applyNumberFormat="1" applyFont="1" applyFill="1" applyBorder="1" applyAlignment="1">
      <alignment vertical="center" wrapText="1"/>
    </xf>
    <xf numFmtId="0" fontId="37" fillId="0" borderId="1" xfId="8" applyNumberFormat="1" applyFont="1" applyFill="1" applyBorder="1" applyAlignment="1">
      <alignment horizontal="center" vertical="center" wrapText="1"/>
    </xf>
    <xf numFmtId="14" fontId="41" fillId="0" borderId="1" xfId="0" applyNumberFormat="1" applyFont="1" applyBorder="1" applyAlignment="1">
      <alignment horizontal="center" vertical="center"/>
    </xf>
    <xf numFmtId="14" fontId="37" fillId="0" borderId="1" xfId="8" applyNumberFormat="1"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vertical="top" wrapText="1"/>
    </xf>
    <xf numFmtId="0" fontId="37" fillId="0" borderId="1" xfId="0" applyFont="1" applyBorder="1" applyAlignment="1">
      <alignment horizontal="center" vertical="center" wrapText="1"/>
    </xf>
    <xf numFmtId="0" fontId="37" fillId="0" borderId="23" xfId="0" applyFont="1" applyBorder="1" applyAlignment="1">
      <alignment vertical="center" wrapText="1"/>
    </xf>
    <xf numFmtId="0" fontId="37" fillId="0" borderId="23" xfId="0" applyFont="1" applyBorder="1" applyAlignment="1">
      <alignment horizontal="center" vertical="center" wrapText="1"/>
    </xf>
    <xf numFmtId="14" fontId="41" fillId="0" borderId="23" xfId="0" applyNumberFormat="1" applyFont="1" applyBorder="1" applyAlignment="1">
      <alignment horizontal="center" vertical="center"/>
    </xf>
    <xf numFmtId="14" fontId="37" fillId="0" borderId="23" xfId="8" applyNumberFormat="1" applyFont="1" applyFill="1" applyBorder="1" applyAlignment="1">
      <alignment horizontal="center" vertical="center" wrapText="1"/>
    </xf>
    <xf numFmtId="0" fontId="37" fillId="0" borderId="19" xfId="0" applyFont="1" applyBorder="1" applyAlignment="1">
      <alignment horizontal="center" vertical="center" wrapText="1"/>
    </xf>
    <xf numFmtId="1" fontId="37" fillId="6" borderId="19" xfId="0" applyNumberFormat="1" applyFont="1" applyFill="1" applyBorder="1" applyAlignment="1">
      <alignment horizontal="center" vertical="center" wrapText="1"/>
    </xf>
    <xf numFmtId="17" fontId="36" fillId="6" borderId="19" xfId="5" applyNumberFormat="1" applyFont="1" applyFill="1" applyBorder="1" applyAlignment="1">
      <alignment horizontal="center" vertical="center" wrapText="1"/>
    </xf>
    <xf numFmtId="164" fontId="37" fillId="6" borderId="19" xfId="5" applyNumberFormat="1" applyFont="1" applyFill="1" applyBorder="1" applyAlignment="1">
      <alignment horizontal="center" vertical="center" wrapText="1"/>
    </xf>
    <xf numFmtId="0" fontId="37" fillId="6" borderId="19" xfId="0" applyFont="1" applyFill="1" applyBorder="1" applyAlignment="1">
      <alignment horizontal="center" vertical="center" wrapText="1"/>
    </xf>
    <xf numFmtId="43" fontId="36" fillId="6" borderId="19" xfId="5" applyFont="1" applyFill="1" applyBorder="1" applyAlignment="1">
      <alignment horizontal="center" vertical="center" wrapText="1"/>
    </xf>
    <xf numFmtId="1" fontId="37" fillId="6" borderId="1" xfId="0" applyNumberFormat="1" applyFont="1" applyFill="1" applyBorder="1" applyAlignment="1">
      <alignment horizontal="center" vertical="center" wrapText="1"/>
    </xf>
    <xf numFmtId="17" fontId="36" fillId="6" borderId="1" xfId="0" applyNumberFormat="1" applyFont="1" applyFill="1" applyBorder="1" applyAlignment="1">
      <alignment horizontal="center" vertical="center" wrapText="1"/>
    </xf>
    <xf numFmtId="49" fontId="48" fillId="0" borderId="1" xfId="2" applyFont="1" applyBorder="1" applyAlignment="1" applyProtection="1">
      <alignment horizontal="center" vertical="center" wrapText="1"/>
    </xf>
    <xf numFmtId="164" fontId="36" fillId="6" borderId="1" xfId="0" applyNumberFormat="1" applyFont="1" applyFill="1" applyBorder="1" applyAlignment="1">
      <alignment horizontal="center" vertical="center" wrapText="1"/>
    </xf>
    <xf numFmtId="17" fontId="36" fillId="6" borderId="1" xfId="8"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43" fontId="36" fillId="6" borderId="1" xfId="5" applyFont="1" applyFill="1" applyBorder="1" applyAlignment="1">
      <alignment horizontal="center" vertical="center" wrapText="1"/>
    </xf>
    <xf numFmtId="17" fontId="36" fillId="6" borderId="1" xfId="5" applyNumberFormat="1" applyFont="1" applyFill="1" applyBorder="1" applyAlignment="1">
      <alignment horizontal="center" vertical="center" wrapText="1"/>
    </xf>
    <xf numFmtId="0" fontId="37" fillId="6" borderId="3" xfId="0" applyFont="1" applyFill="1" applyBorder="1" applyAlignment="1">
      <alignment horizontal="center" vertical="center" wrapText="1"/>
    </xf>
    <xf numFmtId="1" fontId="37" fillId="6" borderId="23" xfId="0" applyNumberFormat="1" applyFont="1" applyFill="1" applyBorder="1" applyAlignment="1">
      <alignment horizontal="center" vertical="center" wrapText="1"/>
    </xf>
    <xf numFmtId="17" fontId="36" fillId="6" borderId="23" xfId="0" applyNumberFormat="1" applyFont="1" applyFill="1" applyBorder="1" applyAlignment="1">
      <alignment horizontal="center" vertical="center" wrapText="1"/>
    </xf>
    <xf numFmtId="0" fontId="36" fillId="6" borderId="23" xfId="0" applyFont="1" applyFill="1" applyBorder="1" applyAlignment="1">
      <alignment horizontal="center" vertical="center" wrapText="1"/>
    </xf>
    <xf numFmtId="3" fontId="37" fillId="0" borderId="19" xfId="0" applyNumberFormat="1" applyFont="1" applyBorder="1" applyAlignment="1">
      <alignment horizontal="center" vertical="center" wrapText="1"/>
    </xf>
    <xf numFmtId="1" fontId="36" fillId="6" borderId="19" xfId="6" applyNumberFormat="1" applyFont="1" applyFill="1" applyBorder="1" applyAlignment="1">
      <alignment horizontal="center" vertical="center" wrapText="1"/>
    </xf>
    <xf numFmtId="0" fontId="37" fillId="0" borderId="1" xfId="0" applyFont="1" applyBorder="1" applyAlignment="1">
      <alignment horizontal="center" vertical="center"/>
    </xf>
    <xf numFmtId="3" fontId="37" fillId="0" borderId="1" xfId="0" applyNumberFormat="1" applyFont="1" applyBorder="1" applyAlignment="1">
      <alignment horizontal="center" vertical="center" wrapText="1"/>
    </xf>
    <xf numFmtId="3" fontId="37" fillId="0" borderId="23" xfId="0" applyNumberFormat="1" applyFont="1" applyBorder="1" applyAlignment="1">
      <alignment horizontal="center" vertical="center" wrapText="1"/>
    </xf>
    <xf numFmtId="7" fontId="37" fillId="6" borderId="19" xfId="6" applyNumberFormat="1" applyFont="1" applyFill="1" applyBorder="1" applyAlignment="1">
      <alignment horizontal="center" vertical="center" wrapText="1"/>
    </xf>
    <xf numFmtId="0" fontId="36" fillId="6" borderId="12" xfId="6" applyNumberFormat="1" applyFont="1" applyFill="1" applyBorder="1" applyAlignment="1">
      <alignment horizontal="center" vertical="center" wrapText="1"/>
    </xf>
    <xf numFmtId="0" fontId="36" fillId="6" borderId="1" xfId="6" applyNumberFormat="1" applyFont="1" applyFill="1" applyBorder="1" applyAlignment="1">
      <alignment horizontal="center" vertical="center" wrapText="1"/>
    </xf>
    <xf numFmtId="7" fontId="37" fillId="6" borderId="1" xfId="6" applyNumberFormat="1" applyFont="1" applyFill="1" applyBorder="1" applyAlignment="1">
      <alignment horizontal="center" vertical="center" wrapText="1"/>
    </xf>
    <xf numFmtId="7" fontId="37" fillId="6" borderId="3" xfId="6" applyNumberFormat="1" applyFont="1" applyFill="1" applyBorder="1" applyAlignment="1">
      <alignment horizontal="center" vertical="center" wrapText="1"/>
    </xf>
    <xf numFmtId="166" fontId="36" fillId="6" borderId="3" xfId="6" applyFont="1" applyFill="1" applyBorder="1" applyAlignment="1">
      <alignment horizontal="center" vertical="center" wrapText="1"/>
    </xf>
    <xf numFmtId="0" fontId="36" fillId="0" borderId="1" xfId="0" applyFont="1" applyBorder="1" applyAlignment="1">
      <alignment horizontal="left" vertical="center" wrapText="1"/>
    </xf>
    <xf numFmtId="7" fontId="37" fillId="6" borderId="23" xfId="6" applyNumberFormat="1" applyFont="1" applyFill="1" applyBorder="1" applyAlignment="1">
      <alignment horizontal="center" vertical="center" wrapText="1"/>
    </xf>
    <xf numFmtId="7" fontId="37" fillId="0" borderId="1" xfId="6" applyNumberFormat="1" applyFont="1" applyFill="1" applyBorder="1" applyAlignment="1">
      <alignment horizontal="center" vertical="center" wrapText="1"/>
    </xf>
    <xf numFmtId="0" fontId="36" fillId="0" borderId="31" xfId="6" applyNumberFormat="1" applyFont="1" applyFill="1" applyBorder="1" applyAlignment="1">
      <alignment horizontal="center" vertical="center" wrapText="1"/>
    </xf>
    <xf numFmtId="0" fontId="36" fillId="0" borderId="1" xfId="6" applyNumberFormat="1" applyFont="1" applyFill="1" applyBorder="1" applyAlignment="1">
      <alignment horizontal="center" vertical="center" wrapText="1"/>
    </xf>
    <xf numFmtId="0" fontId="37" fillId="0" borderId="30" xfId="0" applyFont="1" applyBorder="1" applyAlignment="1">
      <alignment horizontal="left" vertical="center" wrapText="1"/>
    </xf>
    <xf numFmtId="0" fontId="41" fillId="0" borderId="1" xfId="0" applyFont="1" applyBorder="1" applyAlignment="1">
      <alignment wrapText="1"/>
    </xf>
    <xf numFmtId="3" fontId="37" fillId="6" borderId="30" xfId="0" applyNumberFormat="1" applyFont="1" applyFill="1" applyBorder="1" applyAlignment="1">
      <alignment horizontal="center" vertical="center" wrapText="1"/>
    </xf>
    <xf numFmtId="0" fontId="34" fillId="0" borderId="31" xfId="8" applyNumberFormat="1" applyFont="1" applyFill="1" applyBorder="1" applyAlignment="1">
      <alignment horizontal="center" vertical="center"/>
    </xf>
    <xf numFmtId="10" fontId="36" fillId="6" borderId="19" xfId="8" applyNumberFormat="1" applyFont="1" applyFill="1" applyBorder="1" applyAlignment="1">
      <alignment horizontal="center" vertical="center" wrapText="1"/>
    </xf>
    <xf numFmtId="0" fontId="36" fillId="6" borderId="19" xfId="7" applyNumberFormat="1" applyFont="1" applyFill="1" applyBorder="1" applyAlignment="1">
      <alignment horizontal="center" vertical="center" wrapText="1"/>
    </xf>
    <xf numFmtId="14" fontId="36" fillId="6" borderId="19" xfId="8" applyNumberFormat="1" applyFont="1" applyFill="1" applyBorder="1" applyAlignment="1">
      <alignment horizontal="center" vertical="center" wrapText="1"/>
    </xf>
    <xf numFmtId="0" fontId="41" fillId="0" borderId="1" xfId="0" applyFont="1" applyBorder="1" applyAlignment="1">
      <alignment horizontal="left" vertical="center" wrapText="1"/>
    </xf>
    <xf numFmtId="10" fontId="36" fillId="6" borderId="1" xfId="8" applyNumberFormat="1" applyFont="1" applyFill="1" applyBorder="1" applyAlignment="1">
      <alignment horizontal="center" vertical="center" wrapText="1"/>
    </xf>
    <xf numFmtId="14" fontId="36" fillId="6" borderId="1" xfId="7" applyNumberFormat="1" applyFont="1" applyFill="1" applyBorder="1" applyAlignment="1">
      <alignment horizontal="center" vertical="center" wrapText="1"/>
    </xf>
    <xf numFmtId="169" fontId="36" fillId="0" borderId="1" xfId="7" applyNumberFormat="1" applyFont="1" applyFill="1" applyBorder="1" applyAlignment="1">
      <alignment horizontal="center" vertical="center" wrapText="1"/>
    </xf>
    <xf numFmtId="0" fontId="36" fillId="6" borderId="1" xfId="7" applyNumberFormat="1" applyFont="1" applyFill="1" applyBorder="1" applyAlignment="1">
      <alignment horizontal="center" vertical="center" wrapText="1"/>
    </xf>
    <xf numFmtId="165" fontId="36" fillId="6" borderId="1" xfId="7" applyFont="1" applyFill="1" applyBorder="1" applyAlignment="1">
      <alignment horizontal="center" vertical="center" wrapText="1"/>
    </xf>
    <xf numFmtId="0" fontId="41" fillId="6" borderId="12" xfId="0" applyFont="1" applyFill="1" applyBorder="1" applyAlignment="1">
      <alignment horizontal="left" vertical="center" wrapText="1"/>
    </xf>
    <xf numFmtId="14" fontId="36" fillId="6" borderId="1" xfId="8" applyNumberFormat="1" applyFont="1" applyFill="1" applyBorder="1" applyAlignment="1">
      <alignment horizontal="center" vertical="center" wrapText="1"/>
    </xf>
    <xf numFmtId="14" fontId="36" fillId="6" borderId="30" xfId="8" applyNumberFormat="1" applyFont="1" applyFill="1" applyBorder="1" applyAlignment="1">
      <alignment horizontal="center" vertical="center" wrapText="1"/>
    </xf>
    <xf numFmtId="0" fontId="41" fillId="0" borderId="1" xfId="0" applyFont="1" applyBorder="1" applyAlignment="1">
      <alignment vertical="center" wrapText="1"/>
    </xf>
    <xf numFmtId="0" fontId="41" fillId="6" borderId="1" xfId="0" applyFont="1" applyFill="1" applyBorder="1" applyAlignment="1">
      <alignment horizontal="left" vertical="center" wrapText="1"/>
    </xf>
    <xf numFmtId="0" fontId="41" fillId="0" borderId="3" xfId="0" applyFont="1" applyBorder="1" applyAlignment="1">
      <alignment horizontal="center"/>
    </xf>
    <xf numFmtId="0" fontId="41" fillId="0" borderId="30" xfId="0" applyFont="1" applyBorder="1" applyAlignment="1">
      <alignment vertical="center" wrapText="1"/>
    </xf>
    <xf numFmtId="0" fontId="41" fillId="0" borderId="30" xfId="0" applyFont="1" applyBorder="1" applyAlignment="1">
      <alignment horizontal="left" vertical="center" wrapText="1"/>
    </xf>
    <xf numFmtId="14" fontId="36" fillId="6" borderId="23" xfId="7" applyNumberFormat="1" applyFont="1" applyFill="1" applyBorder="1" applyAlignment="1">
      <alignment horizontal="center" vertical="center" wrapText="1"/>
    </xf>
    <xf numFmtId="0" fontId="36" fillId="6" borderId="23" xfId="7" applyNumberFormat="1" applyFont="1" applyFill="1" applyBorder="1" applyAlignment="1">
      <alignment horizontal="center" vertical="center" wrapText="1"/>
    </xf>
    <xf numFmtId="14" fontId="36" fillId="6" borderId="4" xfId="7" applyNumberFormat="1" applyFont="1" applyFill="1" applyBorder="1" applyAlignment="1">
      <alignment horizontal="center" vertical="center" wrapText="1"/>
    </xf>
    <xf numFmtId="0" fontId="37" fillId="6" borderId="3" xfId="0" applyFont="1" applyFill="1" applyBorder="1" applyAlignment="1">
      <alignment horizontal="left" vertical="center" wrapText="1"/>
    </xf>
    <xf numFmtId="3" fontId="37" fillId="6" borderId="3" xfId="0" applyNumberFormat="1" applyFont="1" applyFill="1" applyBorder="1" applyAlignment="1">
      <alignment horizontal="center" vertical="center" wrapText="1"/>
    </xf>
    <xf numFmtId="166" fontId="37" fillId="6" borderId="40" xfId="6" applyFont="1" applyFill="1" applyBorder="1" applyAlignment="1">
      <alignment horizontal="center" vertical="center" wrapText="1"/>
    </xf>
    <xf numFmtId="3" fontId="36" fillId="6" borderId="19" xfId="6" applyNumberFormat="1" applyFont="1" applyFill="1" applyBorder="1" applyAlignment="1">
      <alignment horizontal="center" vertical="center"/>
    </xf>
    <xf numFmtId="166" fontId="37" fillId="6" borderId="19" xfId="6" applyFont="1" applyFill="1" applyBorder="1" applyAlignment="1">
      <alignment horizontal="center" vertical="center"/>
    </xf>
    <xf numFmtId="0" fontId="37" fillId="6" borderId="4" xfId="0" applyFont="1" applyFill="1" applyBorder="1" applyAlignment="1">
      <alignment vertical="center" wrapText="1"/>
    </xf>
    <xf numFmtId="0" fontId="37" fillId="6" borderId="1" xfId="0" applyFont="1" applyFill="1" applyBorder="1" applyAlignment="1">
      <alignment horizontal="left" vertical="center" wrapText="1"/>
    </xf>
    <xf numFmtId="166" fontId="37" fillId="6" borderId="12" xfId="6" applyFont="1" applyFill="1" applyBorder="1" applyAlignment="1">
      <alignment horizontal="center" vertical="center" wrapText="1"/>
    </xf>
    <xf numFmtId="3" fontId="36" fillId="6" borderId="1" xfId="6" applyNumberFormat="1" applyFont="1" applyFill="1" applyBorder="1" applyAlignment="1">
      <alignment horizontal="center" vertical="center"/>
    </xf>
    <xf numFmtId="166" fontId="37" fillId="6" borderId="1" xfId="6" applyFont="1" applyFill="1" applyBorder="1" applyAlignment="1">
      <alignment horizontal="center" vertical="center"/>
    </xf>
    <xf numFmtId="0" fontId="37" fillId="6" borderId="12" xfId="6" applyNumberFormat="1" applyFont="1" applyFill="1" applyBorder="1" applyAlignment="1">
      <alignment horizontal="center" vertical="center" wrapText="1"/>
    </xf>
    <xf numFmtId="0" fontId="37" fillId="6" borderId="1" xfId="6" applyNumberFormat="1" applyFont="1" applyFill="1" applyBorder="1" applyAlignment="1">
      <alignment horizontal="center" vertical="center" wrapText="1"/>
    </xf>
    <xf numFmtId="0" fontId="36" fillId="6" borderId="1" xfId="0" applyFont="1" applyFill="1" applyBorder="1" applyAlignment="1">
      <alignment horizontal="left" vertical="center" wrapText="1"/>
    </xf>
    <xf numFmtId="0" fontId="36" fillId="6" borderId="23" xfId="0" applyFont="1" applyFill="1" applyBorder="1" applyAlignment="1">
      <alignment horizontal="left" vertical="center" wrapText="1"/>
    </xf>
    <xf numFmtId="166" fontId="37" fillId="6" borderId="25" xfId="6" applyFont="1" applyFill="1" applyBorder="1" applyAlignment="1">
      <alignment horizontal="center" vertical="center" wrapText="1"/>
    </xf>
    <xf numFmtId="3" fontId="36" fillId="6" borderId="23" xfId="6" applyNumberFormat="1" applyFont="1" applyFill="1" applyBorder="1" applyAlignment="1">
      <alignment horizontal="center" vertical="center"/>
    </xf>
    <xf numFmtId="166" fontId="37" fillId="6" borderId="23" xfId="6" applyFont="1" applyFill="1" applyBorder="1" applyAlignment="1">
      <alignment horizontal="center" vertical="center"/>
    </xf>
    <xf numFmtId="1" fontId="37" fillId="6" borderId="12" xfId="6" applyNumberFormat="1" applyFont="1" applyFill="1" applyBorder="1" applyAlignment="1">
      <alignment horizontal="center" vertical="center" wrapText="1"/>
    </xf>
    <xf numFmtId="1" fontId="37" fillId="6" borderId="1" xfId="6" applyNumberFormat="1" applyFont="1" applyFill="1" applyBorder="1" applyAlignment="1">
      <alignment horizontal="center" vertical="center" wrapText="1"/>
    </xf>
    <xf numFmtId="166" fontId="37" fillId="6" borderId="3" xfId="6" applyFont="1" applyFill="1" applyBorder="1" applyAlignment="1">
      <alignment horizontal="center" vertical="center"/>
    </xf>
    <xf numFmtId="171" fontId="36" fillId="6" borderId="3" xfId="8" applyNumberFormat="1" applyFont="1" applyFill="1" applyBorder="1" applyAlignment="1">
      <alignment horizontal="center" vertical="center" wrapText="1"/>
    </xf>
    <xf numFmtId="3" fontId="36" fillId="6" borderId="12" xfId="0" applyNumberFormat="1" applyFont="1" applyFill="1" applyBorder="1" applyAlignment="1">
      <alignment horizontal="center" vertical="center" wrapText="1"/>
    </xf>
    <xf numFmtId="3" fontId="36" fillId="6" borderId="1" xfId="0" applyNumberFormat="1" applyFont="1" applyFill="1" applyBorder="1" applyAlignment="1">
      <alignment horizontal="center" vertical="center" wrapText="1"/>
    </xf>
    <xf numFmtId="0" fontId="37" fillId="6" borderId="23" xfId="0" applyFont="1" applyFill="1" applyBorder="1" applyAlignment="1">
      <alignment horizontal="left" vertical="center" wrapText="1"/>
    </xf>
    <xf numFmtId="3" fontId="36" fillId="6" borderId="25" xfId="0" applyNumberFormat="1" applyFont="1" applyFill="1" applyBorder="1" applyAlignment="1">
      <alignment horizontal="center" vertical="center" wrapText="1"/>
    </xf>
    <xf numFmtId="3" fontId="36" fillId="6" borderId="23" xfId="0" applyNumberFormat="1" applyFont="1" applyFill="1" applyBorder="1" applyAlignment="1">
      <alignment horizontal="center" vertical="center" wrapText="1"/>
    </xf>
    <xf numFmtId="0" fontId="41" fillId="6" borderId="1" xfId="0" applyFont="1" applyFill="1" applyBorder="1"/>
    <xf numFmtId="0" fontId="47" fillId="0" borderId="1" xfId="0" applyFont="1" applyBorder="1" applyAlignment="1">
      <alignment horizontal="center" vertical="center" wrapText="1"/>
    </xf>
    <xf numFmtId="0" fontId="37" fillId="6" borderId="19" xfId="0" applyFont="1" applyFill="1" applyBorder="1" applyAlignment="1">
      <alignment vertical="center" wrapText="1"/>
    </xf>
    <xf numFmtId="14" fontId="36" fillId="6" borderId="19" xfId="6" applyNumberFormat="1" applyFont="1" applyFill="1" applyBorder="1" applyAlignment="1">
      <alignment horizontal="center" vertical="center" wrapText="1"/>
    </xf>
    <xf numFmtId="6" fontId="37" fillId="0" borderId="19" xfId="0" applyNumberFormat="1" applyFont="1" applyBorder="1" applyAlignment="1">
      <alignment horizontal="center" vertical="center" wrapText="1"/>
    </xf>
    <xf numFmtId="172" fontId="36" fillId="0" borderId="19" xfId="8" applyNumberFormat="1" applyFont="1" applyFill="1" applyBorder="1" applyAlignment="1">
      <alignment horizontal="center" vertical="center" wrapText="1"/>
    </xf>
    <xf numFmtId="0" fontId="37" fillId="6" borderId="3" xfId="0" applyFont="1" applyFill="1" applyBorder="1" applyAlignment="1">
      <alignment vertical="center" wrapText="1"/>
    </xf>
    <xf numFmtId="14" fontId="36" fillId="6" borderId="1" xfId="6" applyNumberFormat="1" applyFont="1" applyFill="1" applyBorder="1" applyAlignment="1">
      <alignment horizontal="center" vertical="center" wrapText="1"/>
    </xf>
    <xf numFmtId="172" fontId="36" fillId="0" borderId="1" xfId="8" applyNumberFormat="1" applyFont="1" applyFill="1" applyBorder="1" applyAlignment="1">
      <alignment horizontal="center" vertical="center" wrapText="1"/>
    </xf>
    <xf numFmtId="0" fontId="37" fillId="6" borderId="1" xfId="0" applyFont="1" applyFill="1" applyBorder="1" applyAlignment="1">
      <alignment vertical="center" wrapText="1"/>
    </xf>
    <xf numFmtId="0" fontId="37" fillId="6" borderId="23" xfId="0" applyFont="1" applyFill="1" applyBorder="1" applyAlignment="1">
      <alignment vertical="center" wrapText="1"/>
    </xf>
    <xf numFmtId="14" fontId="36" fillId="6" borderId="23" xfId="6" applyNumberFormat="1"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19" xfId="0" applyFont="1" applyFill="1" applyBorder="1" applyAlignment="1">
      <alignment horizontal="left" vertical="center" wrapText="1"/>
    </xf>
    <xf numFmtId="0" fontId="36" fillId="0" borderId="1" xfId="0" applyFont="1" applyBorder="1" applyAlignment="1">
      <alignment horizontal="center" vertical="center"/>
    </xf>
    <xf numFmtId="0" fontId="36" fillId="6" borderId="1" xfId="0" applyFont="1" applyFill="1" applyBorder="1" applyAlignment="1">
      <alignment horizontal="left" vertical="top" wrapText="1"/>
    </xf>
    <xf numFmtId="1" fontId="36" fillId="6" borderId="23" xfId="8" applyNumberFormat="1" applyFont="1" applyFill="1" applyBorder="1" applyAlignment="1">
      <alignment horizontal="center" vertical="center"/>
    </xf>
    <xf numFmtId="0" fontId="37" fillId="6" borderId="19" xfId="0" applyFont="1" applyFill="1" applyBorder="1" applyAlignment="1">
      <alignment horizontal="left" vertical="center" wrapText="1"/>
    </xf>
    <xf numFmtId="1" fontId="36" fillId="6" borderId="19" xfId="0" applyNumberFormat="1" applyFont="1" applyFill="1" applyBorder="1" applyAlignment="1">
      <alignment horizontal="center" vertical="center" wrapText="1"/>
    </xf>
    <xf numFmtId="14" fontId="36" fillId="6" borderId="37" xfId="6" applyNumberFormat="1" applyFont="1" applyFill="1" applyBorder="1" applyAlignment="1">
      <alignment horizontal="center" vertical="center" wrapText="1"/>
    </xf>
    <xf numFmtId="1" fontId="36" fillId="6" borderId="1" xfId="0" applyNumberFormat="1" applyFont="1" applyFill="1" applyBorder="1" applyAlignment="1">
      <alignment horizontal="center" vertical="center" wrapText="1"/>
    </xf>
    <xf numFmtId="14" fontId="36" fillId="6" borderId="30" xfId="6" applyNumberFormat="1" applyFont="1" applyFill="1" applyBorder="1" applyAlignment="1">
      <alignment horizontal="center" vertical="center" wrapText="1"/>
    </xf>
    <xf numFmtId="49" fontId="36" fillId="6" borderId="1" xfId="0" applyNumberFormat="1" applyFont="1" applyFill="1" applyBorder="1" applyAlignment="1">
      <alignment horizontal="center" vertical="center" wrapText="1"/>
    </xf>
    <xf numFmtId="14" fontId="36" fillId="6" borderId="1" xfId="0" applyNumberFormat="1" applyFont="1" applyFill="1" applyBorder="1" applyAlignment="1">
      <alignment horizontal="center" vertical="center" wrapText="1"/>
    </xf>
    <xf numFmtId="14" fontId="36" fillId="0" borderId="1" xfId="8" applyNumberFormat="1" applyFont="1" applyFill="1" applyBorder="1" applyAlignment="1">
      <alignment horizontal="center" vertical="center" wrapText="1"/>
    </xf>
    <xf numFmtId="0" fontId="37" fillId="6" borderId="4" xfId="0" applyFont="1" applyFill="1" applyBorder="1" applyAlignment="1">
      <alignment horizontal="left" vertical="center" wrapText="1"/>
    </xf>
    <xf numFmtId="1" fontId="36" fillId="6" borderId="30" xfId="6" applyNumberFormat="1" applyFont="1" applyFill="1" applyBorder="1" applyAlignment="1">
      <alignment horizontal="center" vertical="center" wrapText="1"/>
    </xf>
    <xf numFmtId="0" fontId="41" fillId="0" borderId="14" xfId="0" applyFont="1" applyBorder="1"/>
    <xf numFmtId="42" fontId="41" fillId="0" borderId="0" xfId="0" applyNumberFormat="1" applyFont="1" applyAlignment="1">
      <alignment horizontal="center" vertical="center" wrapText="1"/>
    </xf>
    <xf numFmtId="0" fontId="41" fillId="0" borderId="0" xfId="0" applyFont="1" applyAlignment="1">
      <alignment horizontal="center"/>
    </xf>
    <xf numFmtId="0" fontId="37" fillId="0" borderId="40" xfId="0" applyFont="1" applyBorder="1" applyAlignment="1">
      <alignment horizontal="left" vertical="center" wrapText="1"/>
    </xf>
    <xf numFmtId="0" fontId="37" fillId="0" borderId="43" xfId="0" applyFont="1" applyBorder="1" applyAlignment="1">
      <alignment horizontal="left" vertical="center" wrapText="1"/>
    </xf>
    <xf numFmtId="0" fontId="36" fillId="0" borderId="1" xfId="0" applyFont="1" applyBorder="1" applyAlignment="1">
      <alignment horizontal="left" vertical="top" wrapText="1"/>
    </xf>
    <xf numFmtId="0" fontId="37" fillId="0" borderId="5" xfId="0" applyFont="1" applyBorder="1" applyAlignment="1">
      <alignment horizontal="left" vertical="center" wrapText="1"/>
    </xf>
    <xf numFmtId="0" fontId="37" fillId="6" borderId="5" xfId="0" applyFont="1" applyFill="1" applyBorder="1" applyAlignment="1">
      <alignment horizontal="center" vertical="center" wrapText="1"/>
    </xf>
    <xf numFmtId="49" fontId="36" fillId="6" borderId="1" xfId="6" applyNumberFormat="1" applyFont="1" applyFill="1" applyBorder="1" applyAlignment="1">
      <alignment horizontal="center" vertical="center" wrapText="1"/>
    </xf>
    <xf numFmtId="0" fontId="37" fillId="0" borderId="25" xfId="0" applyFont="1" applyBorder="1" applyAlignment="1">
      <alignment horizontal="left" vertical="center" wrapText="1"/>
    </xf>
    <xf numFmtId="0" fontId="37" fillId="6" borderId="25" xfId="0" applyFont="1" applyFill="1" applyBorder="1" applyAlignment="1">
      <alignment horizontal="center" vertical="center" wrapText="1"/>
    </xf>
    <xf numFmtId="1" fontId="36" fillId="6" borderId="23" xfId="0" applyNumberFormat="1" applyFont="1" applyFill="1" applyBorder="1" applyAlignment="1">
      <alignment horizontal="center" vertical="center" wrapText="1"/>
    </xf>
    <xf numFmtId="49" fontId="36" fillId="6" borderId="23" xfId="6" applyNumberFormat="1" applyFont="1" applyFill="1" applyBorder="1" applyAlignment="1">
      <alignment horizontal="center" vertical="center" wrapText="1"/>
    </xf>
    <xf numFmtId="1" fontId="37" fillId="0" borderId="3" xfId="0" applyNumberFormat="1" applyFont="1" applyBorder="1" applyAlignment="1">
      <alignment horizontal="center" vertical="center"/>
    </xf>
    <xf numFmtId="0" fontId="35" fillId="6" borderId="23" xfId="0" applyFont="1" applyFill="1" applyBorder="1" applyAlignment="1">
      <alignment horizontal="center" vertical="center" wrapText="1"/>
    </xf>
    <xf numFmtId="0" fontId="41" fillId="0" borderId="30" xfId="0" applyFont="1" applyBorder="1"/>
    <xf numFmtId="14" fontId="36" fillId="0" borderId="3" xfId="6" applyNumberFormat="1" applyFont="1" applyFill="1" applyBorder="1" applyAlignment="1">
      <alignment horizontal="center" vertical="center"/>
    </xf>
    <xf numFmtId="0" fontId="41" fillId="0" borderId="3" xfId="0" applyFont="1" applyBorder="1"/>
    <xf numFmtId="14" fontId="37" fillId="0" borderId="1" xfId="0" applyNumberFormat="1" applyFont="1" applyBorder="1" applyAlignment="1">
      <alignment horizontal="center" vertical="center" wrapText="1"/>
    </xf>
    <xf numFmtId="14" fontId="36" fillId="0" borderId="38" xfId="6" applyNumberFormat="1" applyFont="1" applyFill="1" applyBorder="1" applyAlignment="1">
      <alignment horizontal="center" vertical="center"/>
    </xf>
    <xf numFmtId="14" fontId="37" fillId="0" borderId="37" xfId="0" applyNumberFormat="1" applyFont="1" applyBorder="1" applyAlignment="1">
      <alignment horizontal="center" vertical="center" wrapText="1"/>
    </xf>
    <xf numFmtId="14" fontId="37" fillId="6" borderId="37" xfId="0" applyNumberFormat="1" applyFont="1" applyFill="1" applyBorder="1" applyAlignment="1">
      <alignment horizontal="center" vertical="center" wrapText="1"/>
    </xf>
    <xf numFmtId="14" fontId="37" fillId="0" borderId="30" xfId="0" applyNumberFormat="1" applyFont="1" applyBorder="1" applyAlignment="1">
      <alignment horizontal="center" vertical="center" wrapText="1"/>
    </xf>
    <xf numFmtId="14" fontId="37" fillId="6" borderId="30" xfId="0" applyNumberFormat="1" applyFont="1" applyFill="1" applyBorder="1" applyAlignment="1">
      <alignment horizontal="center" vertical="center" wrapText="1"/>
    </xf>
    <xf numFmtId="1" fontId="37" fillId="0" borderId="1" xfId="0" applyNumberFormat="1" applyFont="1" applyBorder="1" applyAlignment="1">
      <alignment horizontal="center" vertical="center" wrapText="1"/>
    </xf>
    <xf numFmtId="0" fontId="37" fillId="6" borderId="3" xfId="0" applyFont="1" applyFill="1" applyBorder="1" applyAlignment="1">
      <alignment horizontal="center" vertical="center"/>
    </xf>
    <xf numFmtId="0" fontId="35" fillId="6" borderId="38" xfId="0" applyFont="1" applyFill="1" applyBorder="1" applyAlignment="1">
      <alignment horizontal="center" vertical="center" wrapText="1"/>
    </xf>
    <xf numFmtId="1" fontId="37" fillId="0" borderId="23" xfId="0" applyNumberFormat="1" applyFont="1" applyBorder="1" applyAlignment="1">
      <alignment horizontal="center" vertical="center" wrapText="1"/>
    </xf>
    <xf numFmtId="14" fontId="37" fillId="0" borderId="23" xfId="0" applyNumberFormat="1" applyFont="1" applyBorder="1" applyAlignment="1">
      <alignment horizontal="center" vertical="center" wrapText="1"/>
    </xf>
    <xf numFmtId="0" fontId="36" fillId="0" borderId="19" xfId="0" applyFont="1" applyBorder="1" applyAlignment="1">
      <alignment horizontal="left" vertical="center" wrapText="1"/>
    </xf>
    <xf numFmtId="0" fontId="36" fillId="0" borderId="23" xfId="0" applyFont="1" applyBorder="1" applyAlignment="1">
      <alignment horizontal="left" vertical="center" wrapText="1"/>
    </xf>
    <xf numFmtId="14" fontId="36" fillId="0" borderId="19" xfId="0" applyNumberFormat="1" applyFont="1" applyBorder="1" applyAlignment="1">
      <alignment horizontal="center" vertical="center"/>
    </xf>
    <xf numFmtId="9" fontId="36" fillId="0" borderId="1" xfId="0" applyNumberFormat="1" applyFont="1" applyBorder="1" applyAlignment="1">
      <alignment horizontal="center" vertical="center"/>
    </xf>
    <xf numFmtId="14" fontId="36" fillId="0" borderId="1" xfId="0" applyNumberFormat="1" applyFont="1" applyBorder="1" applyAlignment="1">
      <alignment horizontal="center" vertical="center"/>
    </xf>
    <xf numFmtId="0" fontId="37" fillId="0" borderId="39" xfId="0" applyFont="1" applyBorder="1" applyAlignment="1">
      <alignment horizontal="left" vertical="center" wrapText="1"/>
    </xf>
    <xf numFmtId="10" fontId="36" fillId="6" borderId="23" xfId="8" applyNumberFormat="1" applyFont="1" applyFill="1" applyBorder="1" applyAlignment="1">
      <alignment horizontal="center" vertical="center" wrapText="1"/>
    </xf>
    <xf numFmtId="0" fontId="37" fillId="0" borderId="3" xfId="0" applyFont="1" applyBorder="1" applyAlignment="1">
      <alignment horizontal="left" vertical="center" wrapText="1"/>
    </xf>
    <xf numFmtId="1" fontId="36" fillId="6" borderId="3" xfId="0" applyNumberFormat="1" applyFont="1" applyFill="1" applyBorder="1" applyAlignment="1">
      <alignment horizontal="center" vertical="center" wrapText="1"/>
    </xf>
    <xf numFmtId="0" fontId="37" fillId="0" borderId="19" xfId="0" applyFont="1" applyBorder="1" applyAlignment="1">
      <alignment horizontal="center" vertical="center"/>
    </xf>
    <xf numFmtId="0" fontId="37" fillId="0" borderId="12" xfId="0" applyFont="1" applyBorder="1" applyAlignment="1">
      <alignment horizontal="left" vertical="center" wrapText="1"/>
    </xf>
    <xf numFmtId="166" fontId="36" fillId="6" borderId="1" xfId="6" applyFont="1" applyFill="1" applyBorder="1" applyAlignment="1">
      <alignment vertical="center" wrapText="1"/>
    </xf>
    <xf numFmtId="14" fontId="36" fillId="6" borderId="23" xfId="0" applyNumberFormat="1" applyFont="1" applyFill="1" applyBorder="1" applyAlignment="1">
      <alignment horizontal="center" vertical="center" wrapText="1"/>
    </xf>
    <xf numFmtId="0" fontId="37" fillId="0" borderId="23" xfId="0" applyFont="1" applyBorder="1" applyAlignment="1">
      <alignment horizontal="center" vertical="center"/>
    </xf>
    <xf numFmtId="17" fontId="36" fillId="6" borderId="12" xfId="5" applyNumberFormat="1" applyFont="1" applyFill="1" applyBorder="1" applyAlignment="1">
      <alignment horizontal="center" vertical="center" wrapText="1"/>
    </xf>
    <xf numFmtId="164" fontId="37" fillId="6" borderId="1" xfId="0" applyNumberFormat="1" applyFont="1" applyFill="1" applyBorder="1" applyAlignment="1">
      <alignment horizontal="center" vertical="center" wrapText="1"/>
    </xf>
    <xf numFmtId="172" fontId="37" fillId="6" borderId="1" xfId="8" applyNumberFormat="1" applyFont="1" applyFill="1" applyBorder="1" applyAlignment="1">
      <alignment horizontal="center" vertical="center" wrapText="1"/>
    </xf>
    <xf numFmtId="14" fontId="36" fillId="0" borderId="19"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164" fontId="37" fillId="0" borderId="23" xfId="0" applyNumberFormat="1" applyFont="1" applyBorder="1" applyAlignment="1">
      <alignment horizontal="center" vertical="center" wrapText="1"/>
    </xf>
    <xf numFmtId="164" fontId="37" fillId="0" borderId="30" xfId="0" applyNumberFormat="1" applyFont="1" applyBorder="1" applyAlignment="1">
      <alignment horizontal="center" vertical="center" wrapText="1"/>
    </xf>
    <xf numFmtId="0" fontId="37" fillId="0" borderId="30" xfId="0" applyFont="1" applyBorder="1" applyAlignment="1">
      <alignment vertical="center" wrapText="1"/>
    </xf>
    <xf numFmtId="0" fontId="34" fillId="0" borderId="31" xfId="0" applyFont="1" applyBorder="1" applyAlignment="1">
      <alignment horizontal="center" vertical="center" wrapText="1"/>
    </xf>
    <xf numFmtId="0" fontId="35" fillId="6" borderId="39" xfId="0" applyFont="1" applyFill="1" applyBorder="1" applyAlignment="1">
      <alignment horizontal="left" vertical="center" wrapText="1"/>
    </xf>
    <xf numFmtId="9" fontId="34" fillId="0" borderId="12" xfId="8" applyFont="1" applyFill="1" applyBorder="1" applyAlignment="1">
      <alignment horizontal="center" vertical="center" wrapText="1"/>
    </xf>
    <xf numFmtId="167" fontId="37" fillId="0" borderId="1" xfId="0" applyNumberFormat="1" applyFont="1" applyBorder="1" applyAlignment="1">
      <alignment horizontal="center" vertical="center"/>
    </xf>
    <xf numFmtId="0" fontId="37" fillId="0" borderId="36" xfId="0" applyFont="1" applyBorder="1" applyAlignment="1">
      <alignment vertical="center" wrapText="1"/>
    </xf>
    <xf numFmtId="166" fontId="43" fillId="0" borderId="1" xfId="6" applyFont="1" applyBorder="1" applyAlignment="1">
      <alignment vertical="center"/>
    </xf>
    <xf numFmtId="0" fontId="45" fillId="0" borderId="0" xfId="0" applyFont="1" applyAlignment="1">
      <alignment horizontal="center"/>
    </xf>
    <xf numFmtId="0" fontId="46" fillId="0" borderId="0" xfId="0" applyFont="1" applyAlignment="1">
      <alignment horizontal="center" vertical="center" wrapText="1"/>
    </xf>
    <xf numFmtId="167" fontId="37" fillId="0" borderId="0" xfId="0" applyNumberFormat="1" applyFont="1" applyAlignment="1">
      <alignment horizontal="center" vertical="center"/>
    </xf>
    <xf numFmtId="0" fontId="47" fillId="0" borderId="0" xfId="0" applyFont="1" applyAlignment="1">
      <alignment horizontal="center"/>
    </xf>
    <xf numFmtId="0" fontId="47"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34" fillId="0" borderId="12" xfId="0" applyFont="1" applyBorder="1" applyAlignment="1">
      <alignment horizontal="center" vertical="center" wrapText="1"/>
    </xf>
    <xf numFmtId="0" fontId="38" fillId="6" borderId="0" xfId="0" applyFont="1" applyFill="1" applyAlignment="1">
      <alignment vertical="center" wrapText="1"/>
    </xf>
    <xf numFmtId="0" fontId="41" fillId="0" borderId="30" xfId="0" applyFont="1" applyBorder="1" applyAlignment="1">
      <alignment horizontal="center" vertical="center"/>
    </xf>
    <xf numFmtId="14" fontId="36" fillId="0" borderId="30" xfId="0" applyNumberFormat="1" applyFont="1" applyBorder="1" applyAlignment="1">
      <alignment horizontal="center" vertical="center" wrapText="1"/>
    </xf>
    <xf numFmtId="0" fontId="41" fillId="0" borderId="23" xfId="0" applyFont="1" applyBorder="1"/>
    <xf numFmtId="171" fontId="36" fillId="6" borderId="5" xfId="8" applyNumberFormat="1" applyFont="1" applyFill="1" applyBorder="1" applyAlignment="1">
      <alignment horizontal="left" vertical="center" wrapText="1"/>
    </xf>
    <xf numFmtId="171" fontId="36" fillId="6" borderId="12" xfId="8" applyNumberFormat="1" applyFont="1" applyFill="1" applyBorder="1" applyAlignment="1">
      <alignment horizontal="left" vertical="center" wrapText="1"/>
    </xf>
    <xf numFmtId="0" fontId="41" fillId="6" borderId="12" xfId="0" applyFont="1" applyFill="1" applyBorder="1" applyAlignment="1">
      <alignment wrapText="1"/>
    </xf>
    <xf numFmtId="0" fontId="41" fillId="6" borderId="12" xfId="0" applyFont="1" applyFill="1" applyBorder="1" applyAlignment="1">
      <alignment horizontal="justify" wrapText="1"/>
    </xf>
    <xf numFmtId="171" fontId="36" fillId="6" borderId="40" xfId="8" applyNumberFormat="1" applyFont="1" applyFill="1" applyBorder="1" applyAlignment="1">
      <alignment vertical="center" wrapText="1"/>
    </xf>
    <xf numFmtId="171" fontId="36" fillId="6" borderId="12" xfId="8" applyNumberFormat="1" applyFont="1" applyFill="1" applyBorder="1" applyAlignment="1">
      <alignment vertical="center" wrapText="1"/>
    </xf>
    <xf numFmtId="171" fontId="36" fillId="6" borderId="25" xfId="8" applyNumberFormat="1" applyFont="1" applyFill="1" applyBorder="1" applyAlignment="1">
      <alignment horizontal="left" vertical="center" wrapText="1"/>
    </xf>
    <xf numFmtId="172" fontId="36" fillId="6" borderId="40" xfId="8" applyNumberFormat="1" applyFont="1" applyFill="1" applyBorder="1" applyAlignment="1">
      <alignment horizontal="justify" vertical="center" wrapText="1"/>
    </xf>
    <xf numFmtId="172" fontId="36" fillId="6" borderId="12" xfId="8" applyNumberFormat="1" applyFont="1" applyFill="1" applyBorder="1" applyAlignment="1">
      <alignment horizontal="justify" vertical="center" wrapText="1"/>
    </xf>
    <xf numFmtId="172" fontId="36" fillId="6" borderId="31" xfId="8" applyNumberFormat="1" applyFont="1" applyFill="1" applyBorder="1" applyAlignment="1">
      <alignment horizontal="justify" vertical="center" wrapText="1"/>
    </xf>
    <xf numFmtId="172" fontId="36" fillId="6" borderId="25" xfId="8" applyNumberFormat="1" applyFont="1" applyFill="1" applyBorder="1" applyAlignment="1">
      <alignment horizontal="justify" vertical="center" wrapText="1"/>
    </xf>
    <xf numFmtId="0" fontId="35" fillId="9" borderId="40" xfId="0" applyFont="1" applyFill="1" applyBorder="1" applyAlignment="1">
      <alignment wrapText="1"/>
    </xf>
    <xf numFmtId="0" fontId="36" fillId="6" borderId="12" xfId="0" applyFont="1" applyFill="1" applyBorder="1" applyAlignment="1">
      <alignment vertical="center" wrapText="1"/>
    </xf>
    <xf numFmtId="0" fontId="36" fillId="6" borderId="12" xfId="0" applyFont="1" applyFill="1" applyBorder="1" applyAlignment="1">
      <alignment horizontal="left" vertical="top" wrapText="1"/>
    </xf>
    <xf numFmtId="0" fontId="36" fillId="6" borderId="12" xfId="0" applyFont="1" applyFill="1" applyBorder="1" applyAlignment="1">
      <alignment wrapText="1"/>
    </xf>
    <xf numFmtId="0" fontId="36" fillId="6" borderId="25" xfId="0" applyFont="1" applyFill="1" applyBorder="1" applyAlignment="1">
      <alignment wrapText="1"/>
    </xf>
    <xf numFmtId="173" fontId="37" fillId="6" borderId="40" xfId="0" applyNumberFormat="1" applyFont="1" applyFill="1" applyBorder="1" applyAlignment="1">
      <alignment vertical="center" wrapText="1"/>
    </xf>
    <xf numFmtId="0" fontId="37" fillId="6" borderId="12" xfId="0" applyFont="1" applyFill="1" applyBorder="1" applyAlignment="1">
      <alignment horizontal="left" vertical="center" wrapText="1"/>
    </xf>
    <xf numFmtId="0" fontId="37" fillId="6" borderId="25" xfId="0" applyFont="1" applyFill="1" applyBorder="1" applyAlignment="1">
      <alignment horizontal="left" vertical="center" wrapText="1"/>
    </xf>
    <xf numFmtId="173" fontId="35" fillId="6" borderId="40" xfId="0" applyNumberFormat="1" applyFont="1" applyFill="1" applyBorder="1" applyAlignment="1">
      <alignment horizontal="left" vertical="center" wrapText="1"/>
    </xf>
    <xf numFmtId="173" fontId="37" fillId="6" borderId="12" xfId="0" applyNumberFormat="1" applyFont="1" applyFill="1" applyBorder="1" applyAlignment="1">
      <alignment horizontal="left" vertical="center" wrapText="1"/>
    </xf>
    <xf numFmtId="173" fontId="37" fillId="6" borderId="25" xfId="0" applyNumberFormat="1" applyFont="1" applyFill="1" applyBorder="1" applyAlignment="1">
      <alignment horizontal="left" vertical="center" wrapText="1"/>
    </xf>
    <xf numFmtId="0" fontId="37" fillId="6" borderId="40" xfId="0" applyFont="1" applyFill="1" applyBorder="1" applyAlignment="1">
      <alignment horizontal="left" vertical="center" wrapText="1"/>
    </xf>
    <xf numFmtId="172" fontId="36" fillId="6" borderId="12" xfId="8" applyNumberFormat="1" applyFont="1" applyFill="1" applyBorder="1" applyAlignment="1">
      <alignment horizontal="left" vertical="center" wrapText="1"/>
    </xf>
    <xf numFmtId="172" fontId="36" fillId="6" borderId="40" xfId="8" applyNumberFormat="1" applyFont="1" applyFill="1" applyBorder="1" applyAlignment="1">
      <alignment horizontal="left" vertical="center" wrapText="1"/>
    </xf>
    <xf numFmtId="172" fontId="36" fillId="6" borderId="25" xfId="8" applyNumberFormat="1" applyFont="1" applyFill="1" applyBorder="1" applyAlignment="1">
      <alignment horizontal="left" vertical="center" wrapText="1"/>
    </xf>
    <xf numFmtId="172" fontId="37" fillId="6" borderId="40" xfId="8" applyNumberFormat="1" applyFont="1" applyFill="1" applyBorder="1" applyAlignment="1">
      <alignment horizontal="left" vertical="top" wrapText="1"/>
    </xf>
    <xf numFmtId="172" fontId="37" fillId="6" borderId="12" xfId="8" applyNumberFormat="1" applyFont="1" applyFill="1" applyBorder="1" applyAlignment="1">
      <alignment horizontal="left" vertical="top" wrapText="1"/>
    </xf>
    <xf numFmtId="172" fontId="37" fillId="6" borderId="25" xfId="8" applyNumberFormat="1" applyFont="1" applyFill="1" applyBorder="1" applyAlignment="1">
      <alignment horizontal="left" vertical="top" wrapText="1"/>
    </xf>
    <xf numFmtId="172" fontId="37" fillId="6" borderId="40" xfId="8" applyNumberFormat="1" applyFont="1" applyFill="1" applyBorder="1" applyAlignment="1">
      <alignment vertical="center" wrapText="1"/>
    </xf>
    <xf numFmtId="172" fontId="37" fillId="6" borderId="12" xfId="8" applyNumberFormat="1" applyFont="1" applyFill="1" applyBorder="1" applyAlignment="1">
      <alignment vertical="center" wrapText="1"/>
    </xf>
    <xf numFmtId="172" fontId="37" fillId="6" borderId="25" xfId="8" applyNumberFormat="1" applyFont="1" applyFill="1" applyBorder="1" applyAlignment="1">
      <alignment vertical="center" wrapText="1"/>
    </xf>
    <xf numFmtId="172" fontId="37" fillId="6" borderId="31" xfId="8" applyNumberFormat="1" applyFont="1" applyFill="1" applyBorder="1" applyAlignment="1">
      <alignment vertical="center" wrapText="1"/>
    </xf>
    <xf numFmtId="0" fontId="41" fillId="0" borderId="3" xfId="0" applyFont="1" applyBorder="1" applyAlignment="1">
      <alignment vertical="top" wrapText="1"/>
    </xf>
    <xf numFmtId="0" fontId="41" fillId="0" borderId="3" xfId="0" applyFont="1" applyBorder="1" applyAlignment="1">
      <alignment wrapText="1"/>
    </xf>
    <xf numFmtId="0" fontId="41" fillId="0" borderId="23" xfId="0" applyFont="1" applyBorder="1" applyAlignment="1">
      <alignment wrapText="1"/>
    </xf>
    <xf numFmtId="9" fontId="37" fillId="0" borderId="30" xfId="0" applyNumberFormat="1" applyFont="1" applyBorder="1" applyAlignment="1">
      <alignment horizontal="center" vertical="center" wrapText="1"/>
    </xf>
    <xf numFmtId="9" fontId="37" fillId="6" borderId="1" xfId="8" applyFont="1" applyFill="1" applyBorder="1" applyAlignment="1">
      <alignment horizontal="center" vertical="center" wrapText="1"/>
    </xf>
    <xf numFmtId="9" fontId="36" fillId="6" borderId="1" xfId="8" applyFont="1" applyFill="1" applyBorder="1" applyAlignment="1">
      <alignment horizontal="center" vertical="center" wrapText="1"/>
    </xf>
    <xf numFmtId="9" fontId="36" fillId="6" borderId="23" xfId="8" applyFont="1" applyFill="1" applyBorder="1" applyAlignment="1">
      <alignment horizontal="center" vertical="center" wrapText="1"/>
    </xf>
    <xf numFmtId="9" fontId="36" fillId="6" borderId="19" xfId="8" applyFont="1" applyFill="1" applyBorder="1" applyAlignment="1">
      <alignment horizontal="center" vertical="center" wrapText="1"/>
    </xf>
    <xf numFmtId="9" fontId="36" fillId="0" borderId="37" xfId="8" applyFont="1" applyFill="1" applyBorder="1" applyAlignment="1">
      <alignment horizontal="center" vertical="center" wrapText="1"/>
    </xf>
    <xf numFmtId="9" fontId="36" fillId="0" borderId="30" xfId="8" applyFont="1" applyFill="1" applyBorder="1" applyAlignment="1">
      <alignment horizontal="center" vertical="center" wrapText="1"/>
    </xf>
    <xf numFmtId="9" fontId="36" fillId="0" borderId="23" xfId="8" applyFont="1" applyFill="1" applyBorder="1" applyAlignment="1">
      <alignment horizontal="center" vertical="center" wrapText="1"/>
    </xf>
    <xf numFmtId="9" fontId="37" fillId="6" borderId="23" xfId="8" applyFont="1" applyFill="1" applyBorder="1" applyAlignment="1">
      <alignment horizontal="center" vertical="center" wrapText="1"/>
    </xf>
    <xf numFmtId="10" fontId="36" fillId="6" borderId="3" xfId="8" applyNumberFormat="1" applyFont="1" applyFill="1" applyBorder="1" applyAlignment="1">
      <alignment horizontal="center" vertical="center" wrapText="1"/>
    </xf>
    <xf numFmtId="9" fontId="37" fillId="6" borderId="3" xfId="8" applyFont="1" applyFill="1" applyBorder="1" applyAlignment="1">
      <alignment horizontal="center" vertical="center" wrapText="1"/>
    </xf>
    <xf numFmtId="9" fontId="36" fillId="6" borderId="3" xfId="8" applyFont="1" applyFill="1" applyBorder="1" applyAlignment="1">
      <alignment horizontal="center" vertical="center" wrapText="1"/>
    </xf>
    <xf numFmtId="9" fontId="36" fillId="6" borderId="4" xfId="8" applyFont="1" applyFill="1" applyBorder="1" applyAlignment="1">
      <alignment horizontal="center" vertical="center" wrapText="1"/>
    </xf>
    <xf numFmtId="9" fontId="36" fillId="6" borderId="30" xfId="8" applyFont="1" applyFill="1" applyBorder="1" applyAlignment="1">
      <alignment horizontal="center" vertical="center" wrapText="1"/>
    </xf>
    <xf numFmtId="0" fontId="37" fillId="0" borderId="48" xfId="0" applyFont="1" applyBorder="1" applyAlignment="1">
      <alignment horizontal="center" vertical="center" wrapText="1"/>
    </xf>
    <xf numFmtId="0" fontId="35" fillId="6" borderId="12" xfId="0" applyFont="1" applyFill="1" applyBorder="1" applyAlignment="1">
      <alignment horizontal="center" vertical="center" wrapText="1"/>
    </xf>
    <xf numFmtId="9" fontId="36" fillId="0" borderId="1" xfId="0" applyNumberFormat="1" applyFont="1" applyBorder="1" applyAlignment="1">
      <alignment horizontal="center" vertical="center" wrapText="1"/>
    </xf>
    <xf numFmtId="9" fontId="36" fillId="0" borderId="23" xfId="0" applyNumberFormat="1" applyFont="1" applyBorder="1" applyAlignment="1">
      <alignment horizontal="center" vertical="center" wrapText="1"/>
    </xf>
    <xf numFmtId="9" fontId="37" fillId="0" borderId="37" xfId="0" applyNumberFormat="1" applyFont="1" applyBorder="1" applyAlignment="1">
      <alignment horizontal="center" vertical="center" wrapText="1"/>
    </xf>
    <xf numFmtId="9" fontId="37" fillId="0" borderId="23" xfId="0" applyNumberFormat="1" applyFont="1" applyBorder="1" applyAlignment="1">
      <alignment horizontal="center" vertical="center" wrapText="1"/>
    </xf>
    <xf numFmtId="9" fontId="37" fillId="0" borderId="19" xfId="0" applyNumberFormat="1" applyFont="1" applyBorder="1" applyAlignment="1">
      <alignment horizontal="center" vertical="center" wrapText="1"/>
    </xf>
    <xf numFmtId="9" fontId="36" fillId="0" borderId="23" xfId="0" applyNumberFormat="1" applyFont="1" applyBorder="1" applyAlignment="1">
      <alignment horizontal="center" vertical="center"/>
    </xf>
    <xf numFmtId="0" fontId="36" fillId="6" borderId="1" xfId="5" applyNumberFormat="1" applyFont="1" applyFill="1" applyBorder="1" applyAlignment="1">
      <alignment horizontal="center" vertical="center" wrapText="1"/>
    </xf>
    <xf numFmtId="0" fontId="36" fillId="6" borderId="23" xfId="5" applyNumberFormat="1" applyFont="1" applyFill="1" applyBorder="1" applyAlignment="1">
      <alignment horizontal="center" vertical="center" wrapText="1"/>
    </xf>
    <xf numFmtId="1" fontId="36" fillId="0" borderId="1" xfId="0" applyNumberFormat="1" applyFont="1" applyBorder="1" applyAlignment="1">
      <alignment horizontal="center" vertical="center" wrapText="1"/>
    </xf>
    <xf numFmtId="9" fontId="36" fillId="6" borderId="3" xfId="0" applyNumberFormat="1" applyFont="1" applyFill="1" applyBorder="1" applyAlignment="1">
      <alignment horizontal="center" vertical="center"/>
    </xf>
    <xf numFmtId="0" fontId="37" fillId="0" borderId="30" xfId="0" applyFont="1" applyBorder="1" applyAlignment="1">
      <alignment horizontal="center" vertical="center"/>
    </xf>
    <xf numFmtId="0" fontId="37" fillId="0" borderId="3" xfId="0" applyFont="1" applyBorder="1" applyAlignment="1">
      <alignment horizontal="center" vertical="center"/>
    </xf>
    <xf numFmtId="0" fontId="36" fillId="0" borderId="30" xfId="0" applyFont="1" applyBorder="1" applyAlignment="1">
      <alignment horizontal="center" vertical="center" wrapText="1"/>
    </xf>
    <xf numFmtId="9" fontId="36" fillId="0" borderId="3" xfId="0" applyNumberFormat="1" applyFont="1" applyBorder="1" applyAlignment="1">
      <alignment horizontal="center" vertical="center" wrapText="1"/>
    </xf>
    <xf numFmtId="10" fontId="37" fillId="0" borderId="30" xfId="0" applyNumberFormat="1" applyFont="1" applyBorder="1" applyAlignment="1">
      <alignment horizontal="center" vertical="center" wrapText="1"/>
    </xf>
    <xf numFmtId="166" fontId="36" fillId="0" borderId="30" xfId="6" applyFont="1" applyFill="1" applyBorder="1" applyAlignment="1">
      <alignment horizontal="center" vertical="center" wrapText="1"/>
    </xf>
    <xf numFmtId="1" fontId="36" fillId="0" borderId="23" xfId="0" applyNumberFormat="1" applyFont="1" applyBorder="1" applyAlignment="1">
      <alignment horizontal="center" vertical="center" wrapText="1"/>
    </xf>
    <xf numFmtId="0" fontId="36" fillId="0" borderId="37" xfId="0" applyFont="1" applyBorder="1" applyAlignment="1">
      <alignment horizontal="center" vertical="center" wrapText="1"/>
    </xf>
    <xf numFmtId="166" fontId="36" fillId="0" borderId="3" xfId="6" applyFont="1" applyFill="1" applyBorder="1" applyAlignment="1">
      <alignment horizontal="center" vertical="center" wrapText="1"/>
    </xf>
    <xf numFmtId="166" fontId="36" fillId="0" borderId="1" xfId="6" applyFont="1" applyFill="1" applyBorder="1" applyAlignment="1">
      <alignment horizontal="center" vertical="center" wrapText="1"/>
    </xf>
    <xf numFmtId="166" fontId="36" fillId="0" borderId="19" xfId="6" applyFont="1" applyFill="1" applyBorder="1" applyAlignment="1">
      <alignment horizontal="center" vertical="center" wrapText="1"/>
    </xf>
    <xf numFmtId="0" fontId="54" fillId="0" borderId="19" xfId="0" applyFont="1" applyBorder="1" applyAlignment="1">
      <alignment horizontal="center" vertical="center"/>
    </xf>
    <xf numFmtId="0" fontId="54" fillId="0" borderId="19" xfId="0" applyFont="1" applyBorder="1" applyAlignment="1">
      <alignment vertical="center" wrapText="1"/>
    </xf>
    <xf numFmtId="0" fontId="54" fillId="0" borderId="19" xfId="0" applyFont="1" applyBorder="1" applyAlignment="1">
      <alignment horizontal="left" vertical="center"/>
    </xf>
    <xf numFmtId="14" fontId="54" fillId="0" borderId="19" xfId="0" applyNumberFormat="1" applyFont="1" applyBorder="1" applyAlignment="1">
      <alignment horizontal="center" vertical="center"/>
    </xf>
    <xf numFmtId="0" fontId="54" fillId="0" borderId="1" xfId="0" applyFont="1" applyBorder="1" applyAlignment="1">
      <alignment horizontal="center" vertical="center"/>
    </xf>
    <xf numFmtId="0" fontId="54" fillId="0" borderId="1" xfId="0" applyFont="1" applyBorder="1" applyAlignment="1">
      <alignment vertical="center" wrapText="1"/>
    </xf>
    <xf numFmtId="0" fontId="54" fillId="0" borderId="1" xfId="0" applyFont="1" applyBorder="1" applyAlignment="1">
      <alignment vertical="center"/>
    </xf>
    <xf numFmtId="14" fontId="54" fillId="0" borderId="1" xfId="0" applyNumberFormat="1" applyFont="1" applyBorder="1" applyAlignment="1">
      <alignment vertical="center"/>
    </xf>
    <xf numFmtId="166" fontId="55" fillId="0" borderId="1" xfId="6" applyFont="1" applyFill="1" applyBorder="1" applyAlignment="1">
      <alignment horizontal="center" vertical="center"/>
    </xf>
    <xf numFmtId="17" fontId="55" fillId="0" borderId="1" xfId="8" applyNumberFormat="1" applyFont="1" applyFill="1" applyBorder="1" applyAlignment="1">
      <alignment horizontal="center" vertical="center" wrapText="1"/>
    </xf>
    <xf numFmtId="0" fontId="54" fillId="0" borderId="1" xfId="0" applyFont="1" applyBorder="1" applyAlignment="1">
      <alignment horizontal="center"/>
    </xf>
    <xf numFmtId="0" fontId="54" fillId="0" borderId="1" xfId="0" applyFont="1" applyBorder="1" applyAlignment="1">
      <alignment horizontal="center" wrapText="1"/>
    </xf>
    <xf numFmtId="14" fontId="54" fillId="0" borderId="1" xfId="0" applyNumberFormat="1" applyFont="1" applyBorder="1" applyAlignment="1">
      <alignment horizontal="center"/>
    </xf>
    <xf numFmtId="0" fontId="54" fillId="0" borderId="23" xfId="0" applyFont="1" applyBorder="1" applyAlignment="1">
      <alignment horizontal="center" vertical="center"/>
    </xf>
    <xf numFmtId="0" fontId="54" fillId="0" borderId="23" xfId="0" applyFont="1" applyBorder="1" applyAlignment="1">
      <alignment horizontal="center" wrapText="1"/>
    </xf>
    <xf numFmtId="0" fontId="54" fillId="0" borderId="23" xfId="0" applyFont="1" applyBorder="1" applyAlignment="1">
      <alignment horizontal="center"/>
    </xf>
    <xf numFmtId="14" fontId="54" fillId="0" borderId="23" xfId="0" applyNumberFormat="1" applyFont="1" applyBorder="1" applyAlignment="1">
      <alignment horizontal="center"/>
    </xf>
    <xf numFmtId="0" fontId="37" fillId="0" borderId="38" xfId="0" applyFont="1" applyBorder="1" applyAlignment="1">
      <alignment horizontal="center" vertical="center"/>
    </xf>
    <xf numFmtId="1" fontId="36" fillId="0" borderId="30" xfId="0" applyNumberFormat="1" applyFont="1" applyBorder="1" applyAlignment="1">
      <alignment horizontal="center" vertical="center" wrapText="1"/>
    </xf>
    <xf numFmtId="14" fontId="36" fillId="0" borderId="23" xfId="0" applyNumberFormat="1" applyFont="1" applyBorder="1" applyAlignment="1">
      <alignment horizontal="center" vertical="center" wrapText="1"/>
    </xf>
    <xf numFmtId="14" fontId="37" fillId="0" borderId="38" xfId="6" applyNumberFormat="1" applyFont="1" applyFill="1" applyBorder="1" applyAlignment="1">
      <alignment horizontal="center" vertical="center" wrapText="1"/>
    </xf>
    <xf numFmtId="0" fontId="41" fillId="0" borderId="19" xfId="0" applyFont="1" applyBorder="1"/>
    <xf numFmtId="166" fontId="36" fillId="6" borderId="23" xfId="6" applyFont="1" applyFill="1" applyBorder="1" applyAlignment="1">
      <alignment vertical="center" wrapText="1"/>
    </xf>
    <xf numFmtId="14" fontId="37" fillId="0" borderId="30" xfId="8" applyNumberFormat="1" applyFont="1" applyFill="1" applyBorder="1" applyAlignment="1">
      <alignment horizontal="center" vertical="center" wrapText="1"/>
    </xf>
    <xf numFmtId="166" fontId="37" fillId="0" borderId="30" xfId="6" applyFont="1" applyFill="1" applyBorder="1" applyAlignment="1">
      <alignment horizontal="center" vertical="center" wrapText="1"/>
    </xf>
    <xf numFmtId="166" fontId="37" fillId="0" borderId="3" xfId="6" applyFont="1" applyFill="1" applyBorder="1" applyAlignment="1">
      <alignment horizontal="center" vertical="center" wrapText="1"/>
    </xf>
    <xf numFmtId="165" fontId="36" fillId="6" borderId="37" xfId="7" applyFont="1" applyFill="1" applyBorder="1" applyAlignment="1">
      <alignment horizontal="center" vertical="center" wrapText="1"/>
    </xf>
    <xf numFmtId="14" fontId="36" fillId="6" borderId="23" xfId="8" applyNumberFormat="1" applyFont="1" applyFill="1" applyBorder="1" applyAlignment="1">
      <alignment horizontal="center" vertical="center" wrapText="1"/>
    </xf>
    <xf numFmtId="166" fontId="36" fillId="6" borderId="30" xfId="6" applyFont="1" applyFill="1" applyBorder="1" applyAlignment="1">
      <alignment horizontal="center" vertical="center" wrapText="1"/>
    </xf>
    <xf numFmtId="14" fontId="36" fillId="6" borderId="37" xfId="7" applyNumberFormat="1" applyFont="1" applyFill="1" applyBorder="1" applyAlignment="1">
      <alignment horizontal="center" vertical="center" wrapText="1"/>
    </xf>
    <xf numFmtId="169" fontId="36" fillId="0" borderId="37" xfId="7" applyNumberFormat="1" applyFont="1" applyFill="1" applyBorder="1" applyAlignment="1">
      <alignment horizontal="center" vertical="center" wrapText="1"/>
    </xf>
    <xf numFmtId="169" fontId="36" fillId="0" borderId="3" xfId="7" applyNumberFormat="1"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7" fillId="0" borderId="31" xfId="0" applyFont="1" applyBorder="1" applyAlignment="1">
      <alignment horizontal="center" vertical="center" wrapText="1"/>
    </xf>
    <xf numFmtId="0" fontId="35"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36" fillId="6" borderId="23" xfId="0" applyFont="1" applyFill="1" applyBorder="1" applyAlignment="1">
      <alignment horizontal="center" vertical="center"/>
    </xf>
    <xf numFmtId="0" fontId="35" fillId="6" borderId="19" xfId="0" applyFont="1" applyFill="1" applyBorder="1" applyAlignment="1">
      <alignment horizontal="center" vertical="center" wrapText="1"/>
    </xf>
    <xf numFmtId="0" fontId="49" fillId="6" borderId="0" xfId="0" applyFont="1" applyFill="1" applyAlignment="1">
      <alignment horizontal="center" vertical="center"/>
    </xf>
    <xf numFmtId="166" fontId="36" fillId="6" borderId="37" xfId="6" applyFont="1" applyFill="1" applyBorder="1" applyAlignment="1">
      <alignment horizontal="center" vertical="center" wrapText="1"/>
    </xf>
    <xf numFmtId="1" fontId="37" fillId="0" borderId="19" xfId="8" applyNumberFormat="1" applyFont="1" applyFill="1" applyBorder="1" applyAlignment="1">
      <alignment horizontal="center" vertical="center" wrapText="1"/>
    </xf>
    <xf numFmtId="1" fontId="37" fillId="0" borderId="23" xfId="8" applyNumberFormat="1" applyFont="1" applyFill="1" applyBorder="1" applyAlignment="1">
      <alignment horizontal="center" vertical="center" wrapText="1"/>
    </xf>
    <xf numFmtId="0" fontId="37" fillId="0" borderId="49" xfId="0" applyFont="1" applyBorder="1" applyAlignment="1">
      <alignment horizontal="center" vertical="center" wrapText="1"/>
    </xf>
    <xf numFmtId="0" fontId="36" fillId="0" borderId="52" xfId="0" applyFont="1" applyBorder="1" applyAlignment="1">
      <alignment horizontal="center" vertical="center" wrapText="1"/>
    </xf>
    <xf numFmtId="14" fontId="36" fillId="6" borderId="3" xfId="6" applyNumberFormat="1" applyFont="1" applyFill="1" applyBorder="1" applyAlignment="1">
      <alignment horizontal="center" vertical="center" wrapText="1"/>
    </xf>
    <xf numFmtId="1" fontId="36" fillId="6" borderId="3" xfId="6" applyNumberFormat="1" applyFont="1" applyFill="1" applyBorder="1" applyAlignment="1">
      <alignment horizontal="center" vertical="center" wrapText="1"/>
    </xf>
    <xf numFmtId="1" fontId="36" fillId="6" borderId="1" xfId="8" applyNumberFormat="1" applyFont="1" applyFill="1" applyBorder="1" applyAlignment="1">
      <alignment horizontal="center" vertical="center"/>
    </xf>
    <xf numFmtId="0" fontId="35" fillId="6" borderId="1" xfId="0" applyFont="1" applyFill="1" applyBorder="1" applyAlignment="1">
      <alignment horizontal="center" vertical="center"/>
    </xf>
    <xf numFmtId="0" fontId="37" fillId="6" borderId="40" xfId="0" applyFont="1" applyFill="1" applyBorder="1" applyAlignment="1">
      <alignment vertical="center" wrapText="1"/>
    </xf>
    <xf numFmtId="0" fontId="37" fillId="6" borderId="5" xfId="0" applyFont="1" applyFill="1" applyBorder="1" applyAlignment="1">
      <alignment vertical="center" wrapText="1"/>
    </xf>
    <xf numFmtId="0" fontId="37" fillId="6" borderId="39" xfId="0" applyFont="1" applyFill="1" applyBorder="1" applyAlignment="1">
      <alignment vertical="center" wrapText="1"/>
    </xf>
    <xf numFmtId="0" fontId="36" fillId="0" borderId="49" xfId="0" applyFont="1" applyBorder="1" applyAlignment="1">
      <alignment horizontal="center" vertical="center" wrapText="1"/>
    </xf>
    <xf numFmtId="14" fontId="36" fillId="6" borderId="4" xfId="6" applyNumberFormat="1" applyFont="1" applyFill="1" applyBorder="1" applyAlignment="1">
      <alignment horizontal="center" vertical="center" wrapText="1"/>
    </xf>
    <xf numFmtId="0" fontId="36" fillId="6" borderId="18" xfId="0" applyFont="1" applyFill="1" applyBorder="1" applyAlignment="1">
      <alignment horizontal="center" vertical="center" wrapText="1"/>
    </xf>
    <xf numFmtId="1" fontId="36" fillId="6" borderId="19" xfId="8" applyNumberFormat="1" applyFont="1" applyFill="1" applyBorder="1" applyAlignment="1">
      <alignment horizontal="center" vertical="center"/>
    </xf>
    <xf numFmtId="1" fontId="36" fillId="6" borderId="15" xfId="6" applyNumberFormat="1" applyFont="1" applyFill="1" applyBorder="1" applyAlignment="1">
      <alignment horizontal="center" vertical="center"/>
    </xf>
    <xf numFmtId="0" fontId="36" fillId="6" borderId="20" xfId="0" applyFont="1" applyFill="1" applyBorder="1" applyAlignment="1">
      <alignment horizontal="center" vertical="center" wrapText="1"/>
    </xf>
    <xf numFmtId="1" fontId="36" fillId="6" borderId="16" xfId="6" applyNumberFormat="1" applyFont="1" applyFill="1" applyBorder="1" applyAlignment="1">
      <alignment horizontal="center" vertical="center"/>
    </xf>
    <xf numFmtId="0" fontId="36" fillId="6" borderId="22" xfId="0" applyFont="1" applyFill="1" applyBorder="1" applyAlignment="1">
      <alignment horizontal="center" vertical="center" wrapText="1"/>
    </xf>
    <xf numFmtId="0" fontId="35" fillId="6" borderId="23" xfId="0" applyFont="1" applyFill="1" applyBorder="1" applyAlignment="1">
      <alignment horizontal="center" vertical="center"/>
    </xf>
    <xf numFmtId="1" fontId="36" fillId="6" borderId="17" xfId="6" applyNumberFormat="1" applyFont="1" applyFill="1" applyBorder="1" applyAlignment="1">
      <alignment horizontal="center" vertical="center"/>
    </xf>
    <xf numFmtId="0" fontId="37" fillId="0" borderId="40" xfId="0" applyFont="1" applyBorder="1" applyAlignment="1">
      <alignment horizontal="center" vertical="center" wrapText="1"/>
    </xf>
    <xf numFmtId="0" fontId="37" fillId="0" borderId="12" xfId="0" applyFont="1" applyBorder="1" applyAlignment="1">
      <alignment horizontal="center" vertical="center" wrapText="1"/>
    </xf>
    <xf numFmtId="0" fontId="37" fillId="6" borderId="18"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20"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5" fillId="6" borderId="31" xfId="0" applyFont="1" applyFill="1" applyBorder="1" applyAlignment="1">
      <alignment horizontal="center" vertical="center" wrapText="1"/>
    </xf>
    <xf numFmtId="0" fontId="41" fillId="0" borderId="13" xfId="0" applyFont="1" applyBorder="1"/>
    <xf numFmtId="0" fontId="36" fillId="6" borderId="13" xfId="0" applyFont="1" applyFill="1" applyBorder="1" applyAlignment="1">
      <alignment vertical="top" wrapText="1"/>
    </xf>
    <xf numFmtId="173" fontId="37" fillId="6" borderId="13" xfId="0" applyNumberFormat="1" applyFont="1" applyFill="1" applyBorder="1" applyAlignment="1">
      <alignment vertical="center" wrapText="1"/>
    </xf>
    <xf numFmtId="0" fontId="36" fillId="6" borderId="13" xfId="0" applyFont="1" applyFill="1" applyBorder="1" applyAlignment="1">
      <alignment vertical="center" wrapText="1"/>
    </xf>
    <xf numFmtId="6" fontId="35" fillId="6" borderId="19" xfId="0" applyNumberFormat="1" applyFont="1" applyFill="1" applyBorder="1" applyAlignment="1">
      <alignment horizontal="center" vertical="center" wrapText="1"/>
    </xf>
    <xf numFmtId="14" fontId="36" fillId="6" borderId="15" xfId="8" applyNumberFormat="1" applyFont="1" applyFill="1" applyBorder="1" applyAlignment="1">
      <alignment horizontal="center" vertical="center" wrapText="1"/>
    </xf>
    <xf numFmtId="14" fontId="36" fillId="6" borderId="16" xfId="8" applyNumberFormat="1" applyFont="1" applyFill="1" applyBorder="1" applyAlignment="1">
      <alignment horizontal="center" vertical="center" wrapText="1"/>
    </xf>
    <xf numFmtId="14" fontId="36" fillId="6" borderId="17" xfId="8" applyNumberFormat="1" applyFont="1" applyFill="1" applyBorder="1" applyAlignment="1">
      <alignment horizontal="center" vertical="center" wrapText="1"/>
    </xf>
    <xf numFmtId="0" fontId="41" fillId="0" borderId="10" xfId="0" applyFont="1" applyBorder="1"/>
    <xf numFmtId="0" fontId="36" fillId="6" borderId="53" xfId="0" applyFont="1" applyFill="1" applyBorder="1" applyAlignment="1">
      <alignment vertical="center" wrapText="1"/>
    </xf>
    <xf numFmtId="0" fontId="36" fillId="6" borderId="13" xfId="0" applyFont="1" applyFill="1" applyBorder="1" applyAlignment="1">
      <alignment wrapText="1"/>
    </xf>
    <xf numFmtId="173" fontId="37" fillId="6" borderId="7" xfId="0" applyNumberFormat="1" applyFont="1" applyFill="1" applyBorder="1" applyAlignment="1">
      <alignment horizontal="left" vertical="center" wrapText="1"/>
    </xf>
    <xf numFmtId="0" fontId="36" fillId="6" borderId="16" xfId="8" applyNumberFormat="1" applyFont="1" applyFill="1" applyBorder="1" applyAlignment="1">
      <alignment horizontal="center" vertical="center" wrapText="1"/>
    </xf>
    <xf numFmtId="17" fontId="36" fillId="6" borderId="16" xfId="8" applyNumberFormat="1" applyFont="1" applyFill="1" applyBorder="1" applyAlignment="1">
      <alignment horizontal="center" vertical="center" wrapText="1"/>
    </xf>
    <xf numFmtId="1" fontId="37" fillId="6" borderId="40" xfId="0" applyNumberFormat="1" applyFont="1" applyFill="1" applyBorder="1" applyAlignment="1">
      <alignment horizontal="center" vertical="center" wrapText="1"/>
    </xf>
    <xf numFmtId="1" fontId="37" fillId="6" borderId="12" xfId="0" applyNumberFormat="1" applyFont="1" applyFill="1" applyBorder="1" applyAlignment="1">
      <alignment horizontal="center" vertical="center" wrapText="1"/>
    </xf>
    <xf numFmtId="1" fontId="37" fillId="6" borderId="25" xfId="0" applyNumberFormat="1" applyFont="1" applyFill="1" applyBorder="1" applyAlignment="1">
      <alignment horizontal="center" vertical="center" wrapText="1"/>
    </xf>
    <xf numFmtId="1" fontId="36" fillId="6" borderId="5" xfId="6" applyNumberFormat="1" applyFont="1" applyFill="1" applyBorder="1" applyAlignment="1">
      <alignment horizontal="center" vertical="center" wrapText="1"/>
    </xf>
    <xf numFmtId="1" fontId="36" fillId="0" borderId="1" xfId="5" applyNumberFormat="1" applyFont="1" applyFill="1" applyBorder="1" applyAlignment="1">
      <alignment horizontal="center" vertical="center" wrapText="1"/>
    </xf>
    <xf numFmtId="1" fontId="36" fillId="0" borderId="19" xfId="5" applyNumberFormat="1" applyFont="1" applyFill="1" applyBorder="1" applyAlignment="1">
      <alignment horizontal="center" vertical="center" wrapText="1"/>
    </xf>
    <xf numFmtId="1" fontId="36" fillId="0" borderId="23" xfId="5" applyNumberFormat="1" applyFont="1" applyFill="1" applyBorder="1" applyAlignment="1">
      <alignment horizontal="center" vertical="center" wrapText="1"/>
    </xf>
    <xf numFmtId="17" fontId="36" fillId="6" borderId="3" xfId="5" applyNumberFormat="1" applyFont="1" applyFill="1" applyBorder="1" applyAlignment="1">
      <alignment horizontal="center" vertical="center" wrapText="1"/>
    </xf>
    <xf numFmtId="0" fontId="36" fillId="0" borderId="19" xfId="5" applyNumberFormat="1" applyFont="1" applyFill="1" applyBorder="1" applyAlignment="1">
      <alignment horizontal="center" vertical="center" wrapText="1"/>
    </xf>
    <xf numFmtId="164" fontId="37" fillId="6" borderId="23" xfId="0" applyNumberFormat="1" applyFont="1" applyFill="1" applyBorder="1" applyAlignment="1">
      <alignment horizontal="center" vertical="center" wrapText="1"/>
    </xf>
    <xf numFmtId="172" fontId="37" fillId="6" borderId="23" xfId="8" applyNumberFormat="1" applyFont="1" applyFill="1" applyBorder="1" applyAlignment="1">
      <alignment vertical="center" wrapText="1"/>
    </xf>
    <xf numFmtId="172" fontId="36" fillId="6" borderId="53" xfId="8" applyNumberFormat="1" applyFont="1" applyFill="1" applyBorder="1" applyAlignment="1">
      <alignment horizontal="left" vertical="center" wrapText="1"/>
    </xf>
    <xf numFmtId="172" fontId="36" fillId="6" borderId="13" xfId="8" applyNumberFormat="1" applyFont="1" applyFill="1" applyBorder="1" applyAlignment="1">
      <alignment horizontal="left" vertical="center" wrapText="1"/>
    </xf>
    <xf numFmtId="172" fontId="36" fillId="6" borderId="15" xfId="8" applyNumberFormat="1" applyFont="1" applyFill="1" applyBorder="1" applyAlignment="1">
      <alignment horizontal="center" vertical="center" wrapText="1"/>
    </xf>
    <xf numFmtId="172" fontId="36" fillId="6" borderId="16" xfId="8" applyNumberFormat="1" applyFont="1" applyFill="1" applyBorder="1" applyAlignment="1">
      <alignment horizontal="center" vertical="center" wrapText="1"/>
    </xf>
    <xf numFmtId="14" fontId="36" fillId="0" borderId="23" xfId="0" applyNumberFormat="1" applyFont="1" applyBorder="1" applyAlignment="1">
      <alignment horizontal="center" vertical="center"/>
    </xf>
    <xf numFmtId="14" fontId="37" fillId="6" borderId="23" xfId="0" applyNumberFormat="1" applyFont="1" applyFill="1" applyBorder="1" applyAlignment="1">
      <alignment horizontal="center" vertical="center" wrapText="1"/>
    </xf>
    <xf numFmtId="0" fontId="36" fillId="6" borderId="3" xfId="5" applyNumberFormat="1" applyFont="1" applyFill="1" applyBorder="1" applyAlignment="1">
      <alignment horizontal="center" vertical="center" wrapText="1"/>
    </xf>
    <xf numFmtId="17" fontId="36" fillId="6" borderId="5" xfId="5" applyNumberFormat="1" applyFont="1" applyFill="1" applyBorder="1" applyAlignment="1">
      <alignment horizontal="center" vertical="center" wrapText="1"/>
    </xf>
    <xf numFmtId="166" fontId="37" fillId="6" borderId="3" xfId="6" applyFont="1" applyFill="1" applyBorder="1" applyAlignment="1">
      <alignment horizontal="center" vertical="center" wrapText="1"/>
    </xf>
    <xf numFmtId="164" fontId="37" fillId="6" borderId="3" xfId="0" applyNumberFormat="1" applyFont="1" applyFill="1" applyBorder="1" applyAlignment="1">
      <alignment horizontal="center" vertical="center" wrapText="1"/>
    </xf>
    <xf numFmtId="172" fontId="37" fillId="6" borderId="3" xfId="8" applyNumberFormat="1" applyFont="1" applyFill="1" applyBorder="1" applyAlignment="1">
      <alignment horizontal="center" vertical="center" wrapText="1"/>
    </xf>
    <xf numFmtId="14" fontId="36" fillId="6" borderId="19" xfId="0" applyNumberFormat="1" applyFont="1" applyFill="1" applyBorder="1" applyAlignment="1">
      <alignment horizontal="center" vertical="center" wrapText="1"/>
    </xf>
    <xf numFmtId="0" fontId="41" fillId="0" borderId="12" xfId="0" applyFont="1" applyBorder="1"/>
    <xf numFmtId="166" fontId="36" fillId="0" borderId="45" xfId="6" applyFont="1" applyFill="1" applyBorder="1" applyAlignment="1">
      <alignment horizontal="center" vertical="center" wrapText="1"/>
    </xf>
    <xf numFmtId="10" fontId="36" fillId="6" borderId="15" xfId="8" applyNumberFormat="1" applyFont="1" applyFill="1" applyBorder="1" applyAlignment="1">
      <alignment horizontal="left" vertical="center" wrapText="1"/>
    </xf>
    <xf numFmtId="10" fontId="36" fillId="6" borderId="16" xfId="8" applyNumberFormat="1" applyFont="1" applyFill="1" applyBorder="1" applyAlignment="1">
      <alignment horizontal="left" vertical="center" wrapText="1"/>
    </xf>
    <xf numFmtId="10" fontId="36" fillId="6" borderId="17" xfId="8" applyNumberFormat="1" applyFont="1" applyFill="1" applyBorder="1" applyAlignment="1">
      <alignment horizontal="left" vertical="center" wrapText="1"/>
    </xf>
    <xf numFmtId="0" fontId="41" fillId="0" borderId="23" xfId="0" applyFont="1" applyBorder="1" applyAlignment="1">
      <alignment horizontal="center" vertical="center"/>
    </xf>
    <xf numFmtId="3" fontId="36" fillId="6" borderId="37" xfId="6" applyNumberFormat="1" applyFont="1" applyFill="1" applyBorder="1" applyAlignment="1">
      <alignment horizontal="center" vertical="center"/>
    </xf>
    <xf numFmtId="171" fontId="36" fillId="6" borderId="30" xfId="8" applyNumberFormat="1" applyFont="1" applyFill="1" applyBorder="1" applyAlignment="1">
      <alignment horizontal="center" vertical="center" wrapText="1"/>
    </xf>
    <xf numFmtId="49" fontId="36" fillId="6" borderId="19" xfId="8" applyNumberFormat="1" applyFont="1" applyFill="1" applyBorder="1" applyAlignment="1">
      <alignment horizontal="center" vertical="center" wrapText="1"/>
    </xf>
    <xf numFmtId="49" fontId="36" fillId="6" borderId="1" xfId="8" applyNumberFormat="1" applyFont="1" applyFill="1" applyBorder="1" applyAlignment="1">
      <alignment horizontal="center" vertical="center" wrapText="1"/>
    </xf>
    <xf numFmtId="49" fontId="36" fillId="6" borderId="23" xfId="8" applyNumberFormat="1" applyFont="1" applyFill="1" applyBorder="1" applyAlignment="1">
      <alignment horizontal="center" vertical="center" wrapText="1"/>
    </xf>
    <xf numFmtId="0" fontId="36" fillId="0" borderId="40" xfId="6" applyNumberFormat="1" applyFont="1" applyFill="1" applyBorder="1" applyAlignment="1">
      <alignment horizontal="center" vertical="center" wrapText="1"/>
    </xf>
    <xf numFmtId="3" fontId="36" fillId="0" borderId="19" xfId="6" applyNumberFormat="1" applyFont="1" applyFill="1" applyBorder="1" applyAlignment="1">
      <alignment horizontal="center" vertical="center" wrapText="1"/>
    </xf>
    <xf numFmtId="17" fontId="36" fillId="0" borderId="12" xfId="6" applyNumberFormat="1" applyFont="1" applyFill="1" applyBorder="1" applyAlignment="1">
      <alignment horizontal="center" vertical="center" wrapText="1"/>
    </xf>
    <xf numFmtId="3" fontId="36" fillId="0" borderId="1" xfId="6" applyNumberFormat="1" applyFont="1" applyFill="1" applyBorder="1" applyAlignment="1">
      <alignment horizontal="center" vertical="center" wrapText="1"/>
    </xf>
    <xf numFmtId="0" fontId="36" fillId="0" borderId="12" xfId="6" applyNumberFormat="1" applyFont="1" applyFill="1" applyBorder="1" applyAlignment="1">
      <alignment horizontal="center" vertical="center" wrapText="1"/>
    </xf>
    <xf numFmtId="0" fontId="36" fillId="0" borderId="25" xfId="6" applyNumberFormat="1" applyFont="1" applyFill="1" applyBorder="1" applyAlignment="1">
      <alignment horizontal="center" vertical="center" wrapText="1"/>
    </xf>
    <xf numFmtId="3" fontId="36" fillId="0" borderId="23" xfId="6" applyNumberFormat="1" applyFont="1" applyFill="1" applyBorder="1" applyAlignment="1">
      <alignment horizontal="center" vertical="center" wrapText="1"/>
    </xf>
    <xf numFmtId="0" fontId="36" fillId="0" borderId="3" xfId="6" applyNumberFormat="1" applyFont="1" applyFill="1" applyBorder="1" applyAlignment="1">
      <alignment horizontal="center" vertical="center" wrapText="1"/>
    </xf>
    <xf numFmtId="0" fontId="36" fillId="0" borderId="23" xfId="6" applyNumberFormat="1" applyFont="1" applyFill="1" applyBorder="1" applyAlignment="1">
      <alignment horizontal="center" vertical="center" wrapText="1"/>
    </xf>
    <xf numFmtId="0" fontId="36" fillId="6" borderId="19" xfId="8" applyNumberFormat="1" applyFont="1" applyFill="1" applyBorder="1" applyAlignment="1">
      <alignment horizontal="center" vertical="center" wrapText="1"/>
    </xf>
    <xf numFmtId="49" fontId="36" fillId="0" borderId="12" xfId="6" applyNumberFormat="1" applyFont="1" applyFill="1" applyBorder="1" applyAlignment="1">
      <alignment horizontal="center" vertical="center" wrapText="1"/>
    </xf>
    <xf numFmtId="49" fontId="36" fillId="0" borderId="1" xfId="6" applyNumberFormat="1" applyFont="1" applyFill="1" applyBorder="1" applyAlignment="1">
      <alignment horizontal="center" vertical="center" wrapText="1"/>
    </xf>
    <xf numFmtId="166" fontId="37" fillId="6" borderId="14" xfId="6" applyFont="1" applyFill="1" applyBorder="1" applyAlignment="1">
      <alignment horizontal="center" vertical="center" wrapText="1"/>
    </xf>
    <xf numFmtId="166" fontId="37" fillId="6" borderId="55" xfId="6" applyFont="1" applyFill="1" applyBorder="1" applyAlignment="1">
      <alignment horizontal="center" vertical="center" wrapText="1"/>
    </xf>
    <xf numFmtId="9" fontId="37" fillId="0" borderId="1" xfId="8" applyFont="1" applyFill="1" applyBorder="1" applyAlignment="1">
      <alignment horizontal="center" vertical="center" wrapText="1"/>
    </xf>
    <xf numFmtId="2" fontId="36" fillId="6" borderId="3" xfId="6" applyNumberFormat="1" applyFont="1" applyFill="1" applyBorder="1" applyAlignment="1">
      <alignment horizontal="center" vertical="center" wrapText="1"/>
    </xf>
    <xf numFmtId="3" fontId="36" fillId="6" borderId="3" xfId="6" applyNumberFormat="1" applyFont="1" applyFill="1" applyBorder="1" applyAlignment="1">
      <alignment horizontal="center" vertical="center" wrapText="1"/>
    </xf>
    <xf numFmtId="9" fontId="37" fillId="0" borderId="23" xfId="8" applyFont="1" applyFill="1" applyBorder="1" applyAlignment="1">
      <alignment horizontal="center" vertical="center" wrapText="1"/>
    </xf>
    <xf numFmtId="9" fontId="37" fillId="0" borderId="3" xfId="8" applyFont="1" applyFill="1" applyBorder="1" applyAlignment="1">
      <alignment horizontal="center" vertical="center" wrapText="1"/>
    </xf>
    <xf numFmtId="166" fontId="37" fillId="6" borderId="54" xfId="6" applyFont="1" applyFill="1" applyBorder="1" applyAlignment="1">
      <alignment horizontal="center" vertical="center" wrapText="1"/>
    </xf>
    <xf numFmtId="0" fontId="35" fillId="6" borderId="30" xfId="0" applyFont="1" applyFill="1" applyBorder="1" applyAlignment="1">
      <alignment horizontal="center" vertical="center" wrapText="1"/>
    </xf>
    <xf numFmtId="0" fontId="42" fillId="0" borderId="1" xfId="0" applyFont="1" applyBorder="1" applyAlignment="1">
      <alignment horizontal="center" vertical="center" wrapText="1"/>
    </xf>
    <xf numFmtId="0" fontId="37" fillId="6" borderId="37" xfId="0" applyFont="1" applyFill="1" applyBorder="1" applyAlignment="1">
      <alignment horizontal="center" vertical="center"/>
    </xf>
    <xf numFmtId="1" fontId="36" fillId="6" borderId="40" xfId="6" applyNumberFormat="1" applyFont="1" applyFill="1" applyBorder="1" applyAlignment="1">
      <alignment horizontal="center" vertical="center" wrapText="1"/>
    </xf>
    <xf numFmtId="17" fontId="36" fillId="6" borderId="23" xfId="8" applyNumberFormat="1" applyFont="1" applyFill="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9" fillId="0" borderId="1" xfId="0" applyFont="1" applyBorder="1" applyAlignment="1">
      <alignment horizontal="left" vertical="center" wrapText="1"/>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7" fillId="0" borderId="1" xfId="0" applyFont="1" applyBorder="1" applyAlignment="1">
      <alignment horizontal="center" vertical="center"/>
    </xf>
    <xf numFmtId="0" fontId="0" fillId="0" borderId="10" xfId="0" applyBorder="1" applyAlignment="1">
      <alignment horizontal="center"/>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6" fillId="0" borderId="0" xfId="0" applyFont="1" applyAlignment="1">
      <alignment horizontal="center" vertical="center"/>
    </xf>
    <xf numFmtId="0" fontId="3" fillId="0" borderId="1" xfId="0" applyFont="1" applyBorder="1" applyAlignment="1">
      <alignment horizontal="left" vertical="center" wrapText="1"/>
    </xf>
    <xf numFmtId="166" fontId="36" fillId="6" borderId="30" xfId="6" applyFont="1" applyFill="1" applyBorder="1" applyAlignment="1">
      <alignment horizontal="center" vertical="center" wrapText="1"/>
    </xf>
    <xf numFmtId="166" fontId="36" fillId="6" borderId="4" xfId="6" applyFont="1" applyFill="1" applyBorder="1" applyAlignment="1">
      <alignment horizontal="center" vertical="center" wrapText="1"/>
    </xf>
    <xf numFmtId="166" fontId="36" fillId="6" borderId="38" xfId="6" applyFont="1" applyFill="1" applyBorder="1" applyAlignment="1">
      <alignment horizontal="center" vertical="center" wrapText="1"/>
    </xf>
    <xf numFmtId="1" fontId="37" fillId="0" borderId="37" xfId="0" applyNumberFormat="1" applyFont="1" applyBorder="1" applyAlignment="1">
      <alignment horizontal="center" vertical="center" wrapText="1"/>
    </xf>
    <xf numFmtId="1" fontId="37" fillId="0" borderId="4" xfId="0" applyNumberFormat="1" applyFont="1" applyBorder="1" applyAlignment="1">
      <alignment horizontal="center" vertical="center" wrapText="1"/>
    </xf>
    <xf numFmtId="49" fontId="37" fillId="0" borderId="37"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37" fillId="0" borderId="38" xfId="0" applyNumberFormat="1" applyFont="1" applyBorder="1" applyAlignment="1">
      <alignment horizontal="center" vertical="center" wrapText="1"/>
    </xf>
    <xf numFmtId="14" fontId="37" fillId="0" borderId="30" xfId="0" applyNumberFormat="1" applyFont="1" applyBorder="1" applyAlignment="1">
      <alignment horizontal="center" vertical="center" wrapText="1"/>
    </xf>
    <xf numFmtId="14" fontId="37" fillId="0" borderId="3" xfId="0" applyNumberFormat="1" applyFont="1" applyBorder="1" applyAlignment="1">
      <alignment horizontal="center" vertical="center" wrapText="1"/>
    </xf>
    <xf numFmtId="14" fontId="37" fillId="6" borderId="30" xfId="0" applyNumberFormat="1" applyFont="1" applyFill="1" applyBorder="1" applyAlignment="1">
      <alignment horizontal="center" vertical="center" wrapText="1"/>
    </xf>
    <xf numFmtId="14" fontId="37" fillId="6" borderId="3" xfId="0" applyNumberFormat="1" applyFont="1" applyFill="1" applyBorder="1" applyAlignment="1">
      <alignment horizontal="center" vertical="center" wrapText="1"/>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165" fontId="36" fillId="0" borderId="37" xfId="7" applyFont="1" applyFill="1" applyBorder="1" applyAlignment="1">
      <alignment horizontal="center" vertical="center" wrapText="1"/>
    </xf>
    <xf numFmtId="165" fontId="36" fillId="0" borderId="4" xfId="7" applyFont="1" applyFill="1" applyBorder="1" applyAlignment="1">
      <alignment horizontal="center" vertical="center" wrapText="1"/>
    </xf>
    <xf numFmtId="165" fontId="36" fillId="0" borderId="38" xfId="7" applyFont="1" applyFill="1" applyBorder="1" applyAlignment="1">
      <alignment horizontal="center" vertical="center" wrapText="1"/>
    </xf>
    <xf numFmtId="166" fontId="36" fillId="6" borderId="37" xfId="6" applyFont="1" applyFill="1" applyBorder="1" applyAlignment="1">
      <alignment horizontal="center" vertical="center" wrapText="1"/>
    </xf>
    <xf numFmtId="0" fontId="36" fillId="6" borderId="3" xfId="6" applyNumberFormat="1" applyFont="1" applyFill="1" applyBorder="1" applyAlignment="1">
      <alignment horizontal="center" vertical="center" wrapText="1"/>
    </xf>
    <xf numFmtId="0" fontId="36" fillId="6" borderId="30" xfId="6" applyNumberFormat="1" applyFont="1" applyFill="1" applyBorder="1" applyAlignment="1">
      <alignment horizontal="center" vertical="center" wrapText="1"/>
    </xf>
    <xf numFmtId="0" fontId="37" fillId="6" borderId="30"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6" borderId="3" xfId="0" applyFont="1" applyFill="1" applyBorder="1" applyAlignment="1">
      <alignment horizontal="center" vertical="center" wrapText="1"/>
    </xf>
    <xf numFmtId="1" fontId="37" fillId="0" borderId="38" xfId="0" applyNumberFormat="1" applyFont="1" applyBorder="1" applyAlignment="1">
      <alignment horizontal="center" vertical="center" wrapText="1"/>
    </xf>
    <xf numFmtId="0" fontId="37" fillId="0" borderId="37"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8"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42" xfId="0" applyFont="1" applyBorder="1" applyAlignment="1">
      <alignment horizontal="center" vertical="center" wrapText="1"/>
    </xf>
    <xf numFmtId="167" fontId="37" fillId="0" borderId="30" xfId="0" applyNumberFormat="1" applyFont="1" applyBorder="1" applyAlignment="1">
      <alignment horizontal="center" vertical="center" wrapText="1"/>
    </xf>
    <xf numFmtId="0" fontId="37" fillId="0" borderId="30" xfId="0" applyFont="1" applyBorder="1" applyAlignment="1">
      <alignment horizontal="center" vertical="center" wrapText="1"/>
    </xf>
    <xf numFmtId="0" fontId="37" fillId="0" borderId="3" xfId="0" applyFont="1" applyBorder="1" applyAlignment="1">
      <alignment horizontal="center" vertical="center" wrapText="1"/>
    </xf>
    <xf numFmtId="0" fontId="36" fillId="0" borderId="30" xfId="0" applyFont="1" applyBorder="1" applyAlignment="1">
      <alignment horizontal="center" vertical="center"/>
    </xf>
    <xf numFmtId="0" fontId="36" fillId="0" borderId="3" xfId="0" applyFont="1" applyBorder="1" applyAlignment="1">
      <alignment horizontal="center" vertical="center"/>
    </xf>
    <xf numFmtId="0" fontId="35" fillId="0" borderId="30"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6" fillId="6" borderId="4" xfId="0" applyFont="1" applyFill="1" applyBorder="1" applyAlignment="1">
      <alignment horizontal="center" vertical="center" wrapText="1"/>
    </xf>
    <xf numFmtId="1" fontId="36" fillId="0" borderId="37" xfId="0" applyNumberFormat="1" applyFont="1" applyBorder="1" applyAlignment="1">
      <alignment horizontal="center" vertical="center"/>
    </xf>
    <xf numFmtId="1" fontId="36" fillId="0" borderId="4" xfId="0" applyNumberFormat="1" applyFont="1" applyBorder="1" applyAlignment="1">
      <alignment horizontal="center" vertical="center"/>
    </xf>
    <xf numFmtId="1" fontId="36" fillId="0" borderId="38" xfId="0" applyNumberFormat="1" applyFont="1" applyBorder="1" applyAlignment="1">
      <alignment horizontal="center" vertical="center"/>
    </xf>
    <xf numFmtId="1" fontId="36" fillId="0" borderId="37" xfId="0" applyNumberFormat="1" applyFont="1" applyBorder="1" applyAlignment="1">
      <alignment horizontal="center" vertical="center" wrapText="1"/>
    </xf>
    <xf numFmtId="1" fontId="36" fillId="0" borderId="4" xfId="0" applyNumberFormat="1" applyFont="1" applyBorder="1" applyAlignment="1">
      <alignment horizontal="center" vertical="center" wrapText="1"/>
    </xf>
    <xf numFmtId="1" fontId="36" fillId="0" borderId="38" xfId="0" applyNumberFormat="1" applyFont="1" applyBorder="1" applyAlignment="1">
      <alignment horizontal="center" vertical="center" wrapText="1"/>
    </xf>
    <xf numFmtId="1" fontId="37" fillId="0" borderId="37" xfId="0" applyNumberFormat="1" applyFont="1" applyBorder="1" applyAlignment="1">
      <alignment horizontal="center" vertical="center"/>
    </xf>
    <xf numFmtId="1" fontId="37" fillId="0" borderId="4" xfId="0" applyNumberFormat="1" applyFont="1" applyBorder="1" applyAlignment="1">
      <alignment horizontal="center" vertical="center"/>
    </xf>
    <xf numFmtId="1" fontId="37" fillId="0" borderId="38" xfId="0" applyNumberFormat="1" applyFont="1" applyBorder="1" applyAlignment="1">
      <alignment horizontal="center" vertical="center"/>
    </xf>
    <xf numFmtId="0" fontId="37" fillId="6" borderId="38"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8" xfId="0" applyFont="1" applyBorder="1" applyAlignment="1">
      <alignment horizontal="center" vertical="center" wrapText="1"/>
    </xf>
    <xf numFmtId="166" fontId="36" fillId="0" borderId="37" xfId="6" applyFont="1" applyFill="1" applyBorder="1" applyAlignment="1">
      <alignment horizontal="center" vertical="center" wrapText="1"/>
    </xf>
    <xf numFmtId="166" fontId="36" fillId="0" borderId="4" xfId="6" applyFont="1" applyFill="1" applyBorder="1" applyAlignment="1">
      <alignment horizontal="center" vertical="center" wrapText="1"/>
    </xf>
    <xf numFmtId="166" fontId="36" fillId="0" borderId="38" xfId="6" applyFont="1" applyFill="1" applyBorder="1" applyAlignment="1">
      <alignment horizontal="center" vertical="center" wrapText="1"/>
    </xf>
    <xf numFmtId="1" fontId="36" fillId="6" borderId="37" xfId="6" applyNumberFormat="1" applyFont="1" applyFill="1" applyBorder="1" applyAlignment="1">
      <alignment horizontal="center" vertical="center" wrapText="1"/>
    </xf>
    <xf numFmtId="1" fontId="36" fillId="6" borderId="4" xfId="6" applyNumberFormat="1" applyFont="1" applyFill="1" applyBorder="1" applyAlignment="1">
      <alignment horizontal="center" vertical="center" wrapText="1"/>
    </xf>
    <xf numFmtId="1" fontId="36" fillId="6" borderId="38" xfId="6" applyNumberFormat="1" applyFont="1" applyFill="1" applyBorder="1" applyAlignment="1">
      <alignment horizontal="center" vertical="center" wrapText="1"/>
    </xf>
    <xf numFmtId="169" fontId="36" fillId="0" borderId="37" xfId="6" applyNumberFormat="1" applyFont="1" applyFill="1" applyBorder="1" applyAlignment="1">
      <alignment horizontal="center" vertical="center" wrapText="1"/>
    </xf>
    <xf numFmtId="169" fontId="36" fillId="0" borderId="4" xfId="6" applyNumberFormat="1" applyFont="1" applyFill="1" applyBorder="1" applyAlignment="1">
      <alignment horizontal="center" vertical="center" wrapText="1"/>
    </xf>
    <xf numFmtId="169" fontId="36" fillId="0" borderId="38" xfId="6" applyNumberFormat="1" applyFont="1" applyFill="1" applyBorder="1" applyAlignment="1">
      <alignment horizontal="center" vertical="center" wrapText="1"/>
    </xf>
    <xf numFmtId="2" fontId="36" fillId="6" borderId="37" xfId="6" applyNumberFormat="1" applyFont="1" applyFill="1" applyBorder="1" applyAlignment="1">
      <alignment horizontal="center" vertical="center" wrapText="1"/>
    </xf>
    <xf numFmtId="2" fontId="36" fillId="6" borderId="4" xfId="6" applyNumberFormat="1" applyFont="1" applyFill="1" applyBorder="1" applyAlignment="1">
      <alignment horizontal="center" vertical="center" wrapText="1"/>
    </xf>
    <xf numFmtId="2" fontId="36" fillId="6" borderId="38" xfId="6" applyNumberFormat="1" applyFont="1" applyFill="1" applyBorder="1" applyAlignment="1">
      <alignment horizontal="center" vertical="center" wrapText="1"/>
    </xf>
    <xf numFmtId="0" fontId="36" fillId="0" borderId="37" xfId="5" applyNumberFormat="1" applyFont="1" applyFill="1" applyBorder="1" applyAlignment="1">
      <alignment horizontal="center" vertical="center" wrapText="1"/>
    </xf>
    <xf numFmtId="0" fontId="36" fillId="0" borderId="4" xfId="5" applyNumberFormat="1" applyFont="1" applyFill="1" applyBorder="1" applyAlignment="1">
      <alignment horizontal="center" vertical="center" wrapText="1"/>
    </xf>
    <xf numFmtId="0" fontId="36" fillId="0" borderId="38" xfId="5" applyNumberFormat="1" applyFont="1" applyFill="1" applyBorder="1" applyAlignment="1">
      <alignment horizontal="center" vertical="center" wrapText="1"/>
    </xf>
    <xf numFmtId="167" fontId="37" fillId="0" borderId="4" xfId="0" applyNumberFormat="1" applyFont="1" applyBorder="1" applyAlignment="1">
      <alignment horizontal="center" vertical="center" wrapText="1"/>
    </xf>
    <xf numFmtId="167" fontId="37" fillId="0" borderId="3"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6" fillId="0" borderId="4" xfId="0" applyFont="1" applyBorder="1" applyAlignment="1">
      <alignment horizontal="center" vertical="center"/>
    </xf>
    <xf numFmtId="167" fontId="37" fillId="0" borderId="30" xfId="0" applyNumberFormat="1" applyFont="1" applyBorder="1" applyAlignment="1">
      <alignment horizontal="center" vertical="center" textRotation="90" wrapText="1"/>
    </xf>
    <xf numFmtId="167" fontId="37" fillId="0" borderId="4" xfId="0" applyNumberFormat="1" applyFont="1" applyBorder="1" applyAlignment="1">
      <alignment horizontal="center" vertical="center" textRotation="90" wrapText="1"/>
    </xf>
    <xf numFmtId="167" fontId="37" fillId="0" borderId="3" xfId="0" applyNumberFormat="1" applyFont="1" applyBorder="1" applyAlignment="1">
      <alignment horizontal="center" vertical="center" textRotation="90" wrapText="1"/>
    </xf>
    <xf numFmtId="0" fontId="36" fillId="0" borderId="30" xfId="0" applyFont="1" applyBorder="1" applyAlignment="1">
      <alignment horizontal="center" vertical="center" wrapText="1"/>
    </xf>
    <xf numFmtId="0" fontId="36" fillId="0" borderId="3" xfId="0" applyFont="1" applyBorder="1" applyAlignment="1">
      <alignment horizontal="center" vertical="center" wrapText="1"/>
    </xf>
    <xf numFmtId="9" fontId="36" fillId="0" borderId="30" xfId="0" applyNumberFormat="1" applyFont="1" applyBorder="1" applyAlignment="1">
      <alignment horizontal="center" vertical="center" wrapText="1"/>
    </xf>
    <xf numFmtId="9" fontId="36" fillId="0" borderId="4" xfId="0" applyNumberFormat="1" applyFont="1" applyBorder="1" applyAlignment="1">
      <alignment horizontal="center" vertical="center" wrapText="1"/>
    </xf>
    <xf numFmtId="9" fontId="36" fillId="0" borderId="3" xfId="0" applyNumberFormat="1" applyFont="1" applyBorder="1" applyAlignment="1">
      <alignment horizontal="center" vertical="center" wrapText="1"/>
    </xf>
    <xf numFmtId="10" fontId="37" fillId="0" borderId="30" xfId="0" applyNumberFormat="1" applyFont="1" applyBorder="1" applyAlignment="1">
      <alignment horizontal="center" vertical="center" wrapText="1"/>
    </xf>
    <xf numFmtId="10" fontId="37" fillId="0" borderId="4" xfId="0"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0" fontId="35" fillId="6" borderId="30"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30" xfId="0" applyFont="1" applyBorder="1" applyAlignment="1">
      <alignment horizontal="center"/>
    </xf>
    <xf numFmtId="0" fontId="41" fillId="0" borderId="4" xfId="0" applyFont="1" applyBorder="1" applyAlignment="1">
      <alignment horizontal="center"/>
    </xf>
    <xf numFmtId="0" fontId="41" fillId="0" borderId="3" xfId="0" applyFont="1" applyBorder="1" applyAlignment="1">
      <alignment horizontal="center"/>
    </xf>
    <xf numFmtId="9" fontId="37" fillId="6" borderId="30" xfId="0" applyNumberFormat="1" applyFont="1" applyFill="1" applyBorder="1" applyAlignment="1">
      <alignment horizontal="center" vertical="center" wrapText="1"/>
    </xf>
    <xf numFmtId="9" fontId="37" fillId="6" borderId="4" xfId="0" applyNumberFormat="1" applyFont="1" applyFill="1" applyBorder="1" applyAlignment="1">
      <alignment horizontal="center" vertical="center" wrapText="1"/>
    </xf>
    <xf numFmtId="9" fontId="37" fillId="6" borderId="3"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 xfId="0" applyFont="1" applyBorder="1" applyAlignment="1">
      <alignment horizontal="center" vertical="center" wrapText="1"/>
    </xf>
    <xf numFmtId="0" fontId="40" fillId="7" borderId="9"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23" xfId="0" applyFont="1" applyFill="1" applyBorder="1" applyAlignment="1">
      <alignment horizontal="center" vertical="center" wrapText="1"/>
    </xf>
    <xf numFmtId="0" fontId="44" fillId="7" borderId="30" xfId="0" applyFont="1" applyFill="1" applyBorder="1" applyAlignment="1">
      <alignment horizontal="center" vertical="center" wrapText="1"/>
    </xf>
    <xf numFmtId="0" fontId="44" fillId="7" borderId="38" xfId="0" applyFont="1" applyFill="1" applyBorder="1" applyAlignment="1">
      <alignment horizontal="center" vertical="center" wrapText="1"/>
    </xf>
    <xf numFmtId="0" fontId="40" fillId="7" borderId="30" xfId="0" applyFont="1" applyFill="1" applyBorder="1" applyAlignment="1">
      <alignment horizontal="center" vertical="center" wrapText="1"/>
    </xf>
    <xf numFmtId="0" fontId="40" fillId="7" borderId="38"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42" fillId="0" borderId="4" xfId="0" applyFont="1" applyBorder="1" applyAlignment="1">
      <alignment horizontal="center" vertical="center" wrapText="1"/>
    </xf>
    <xf numFmtId="0" fontId="42" fillId="8" borderId="3"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42" fillId="8" borderId="12" xfId="0" applyFont="1" applyFill="1" applyBorder="1" applyAlignment="1">
      <alignment horizontal="center" vertical="center" wrapText="1"/>
    </xf>
    <xf numFmtId="0" fontId="42" fillId="8" borderId="13" xfId="0" applyFont="1" applyFill="1" applyBorder="1" applyAlignment="1">
      <alignment horizontal="center" vertical="center" wrapText="1"/>
    </xf>
    <xf numFmtId="0" fontId="42" fillId="8" borderId="14" xfId="0" applyFont="1" applyFill="1" applyBorder="1" applyAlignment="1">
      <alignment horizontal="center" vertical="center" wrapText="1"/>
    </xf>
    <xf numFmtId="0" fontId="42" fillId="8" borderId="1" xfId="0" applyFont="1" applyFill="1" applyBorder="1" applyAlignment="1">
      <alignment horizontal="center" wrapText="1"/>
    </xf>
    <xf numFmtId="0" fontId="42" fillId="5" borderId="29"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7" borderId="28" xfId="0" applyFont="1" applyFill="1" applyBorder="1" applyAlignment="1">
      <alignment horizontal="center" vertical="center" wrapText="1"/>
    </xf>
    <xf numFmtId="0" fontId="42" fillId="7" borderId="8" xfId="0" applyFont="1" applyFill="1" applyBorder="1" applyAlignment="1">
      <alignment horizontal="center" vertical="center" wrapText="1"/>
    </xf>
    <xf numFmtId="0" fontId="42" fillId="7" borderId="27" xfId="0" applyFont="1" applyFill="1" applyBorder="1" applyAlignment="1">
      <alignment horizontal="center" vertical="center" wrapText="1"/>
    </xf>
    <xf numFmtId="0" fontId="42" fillId="7" borderId="7" xfId="0" applyFont="1" applyFill="1" applyBorder="1" applyAlignment="1">
      <alignment horizontal="center" vertical="center" wrapText="1"/>
    </xf>
    <xf numFmtId="0" fontId="42" fillId="7" borderId="26" xfId="0" applyFont="1" applyFill="1" applyBorder="1" applyAlignment="1">
      <alignment horizontal="center" vertical="center" wrapText="1"/>
    </xf>
    <xf numFmtId="0" fontId="42" fillId="7" borderId="6" xfId="0" applyFont="1" applyFill="1" applyBorder="1" applyAlignment="1">
      <alignment horizontal="center"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44" fillId="8" borderId="4"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2" fillId="8" borderId="4"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6" fillId="6" borderId="30" xfId="0" applyFont="1" applyFill="1" applyBorder="1" applyAlignment="1">
      <alignment horizontal="center" vertical="center" wrapText="1"/>
    </xf>
    <xf numFmtId="0" fontId="35" fillId="0" borderId="4" xfId="0" applyFont="1" applyBorder="1" applyAlignment="1">
      <alignment horizontal="center" vertical="center" wrapText="1"/>
    </xf>
    <xf numFmtId="0" fontId="40" fillId="6" borderId="30" xfId="0" applyFont="1" applyFill="1" applyBorder="1" applyAlignment="1">
      <alignment horizontal="center" vertical="center" textRotation="90" wrapText="1"/>
    </xf>
    <xf numFmtId="0" fontId="40" fillId="6" borderId="4" xfId="0" applyFont="1" applyFill="1" applyBorder="1" applyAlignment="1">
      <alignment horizontal="center" vertical="center" textRotation="90" wrapText="1"/>
    </xf>
    <xf numFmtId="166" fontId="36" fillId="0" borderId="30" xfId="6" applyFont="1" applyFill="1" applyBorder="1" applyAlignment="1">
      <alignment horizontal="center" vertical="center" wrapText="1"/>
    </xf>
    <xf numFmtId="166" fontId="36" fillId="6" borderId="33" xfId="6" applyFont="1" applyFill="1" applyBorder="1" applyAlignment="1">
      <alignment horizontal="center" vertical="center" wrapText="1"/>
    </xf>
    <xf numFmtId="166" fontId="36" fillId="6" borderId="34" xfId="6" applyFont="1" applyFill="1" applyBorder="1" applyAlignment="1">
      <alignment horizontal="center" vertical="center" wrapText="1"/>
    </xf>
    <xf numFmtId="166" fontId="36" fillId="6" borderId="35" xfId="6" applyFont="1" applyFill="1" applyBorder="1" applyAlignment="1">
      <alignment horizontal="center" vertical="center" wrapText="1"/>
    </xf>
    <xf numFmtId="170" fontId="36" fillId="6" borderId="37" xfId="6" applyNumberFormat="1" applyFont="1" applyFill="1" applyBorder="1" applyAlignment="1">
      <alignment horizontal="center" vertical="center" wrapText="1"/>
    </xf>
    <xf numFmtId="170" fontId="36" fillId="6" borderId="4" xfId="6" applyNumberFormat="1" applyFont="1" applyFill="1" applyBorder="1" applyAlignment="1">
      <alignment horizontal="center" vertical="center" wrapText="1"/>
    </xf>
    <xf numFmtId="170" fontId="36" fillId="6" borderId="38" xfId="6" applyNumberFormat="1" applyFont="1" applyFill="1" applyBorder="1" applyAlignment="1">
      <alignment horizontal="center" vertical="center" wrapText="1"/>
    </xf>
    <xf numFmtId="166" fontId="36" fillId="0" borderId="3" xfId="6" applyFont="1" applyFill="1" applyBorder="1" applyAlignment="1">
      <alignment horizontal="center" vertical="center" wrapText="1"/>
    </xf>
    <xf numFmtId="0" fontId="36" fillId="0" borderId="30" xfId="5" applyNumberFormat="1" applyFont="1" applyFill="1" applyBorder="1" applyAlignment="1">
      <alignment horizontal="center" vertical="center" wrapText="1"/>
    </xf>
    <xf numFmtId="165" fontId="36" fillId="0" borderId="3" xfId="7" applyFont="1" applyFill="1" applyBorder="1" applyAlignment="1">
      <alignment horizontal="center" vertical="center" wrapText="1"/>
    </xf>
    <xf numFmtId="1" fontId="37" fillId="0" borderId="37" xfId="8" applyNumberFormat="1" applyFont="1" applyFill="1" applyBorder="1" applyAlignment="1">
      <alignment horizontal="center" vertical="center" wrapText="1"/>
    </xf>
    <xf numFmtId="1" fontId="37" fillId="0" borderId="4" xfId="8" applyNumberFormat="1" applyFont="1" applyFill="1" applyBorder="1" applyAlignment="1">
      <alignment horizontal="center" vertical="center" wrapText="1"/>
    </xf>
    <xf numFmtId="1" fontId="37" fillId="0" borderId="38" xfId="8" applyNumberFormat="1" applyFont="1" applyFill="1" applyBorder="1" applyAlignment="1">
      <alignment horizontal="center" vertical="center" wrapText="1"/>
    </xf>
    <xf numFmtId="0" fontId="36" fillId="0" borderId="3" xfId="5" applyNumberFormat="1" applyFont="1" applyFill="1" applyBorder="1" applyAlignment="1">
      <alignment horizontal="center" vertical="center" wrapText="1"/>
    </xf>
    <xf numFmtId="165" fontId="36" fillId="0" borderId="30" xfId="7"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166" fontId="36" fillId="6" borderId="3" xfId="6" applyFont="1" applyFill="1" applyBorder="1" applyAlignment="1">
      <alignment horizontal="center" vertical="center" wrapText="1"/>
    </xf>
    <xf numFmtId="10" fontId="37" fillId="0" borderId="30" xfId="8" applyNumberFormat="1" applyFont="1" applyFill="1" applyBorder="1" applyAlignment="1">
      <alignment horizontal="center" vertical="center" wrapText="1"/>
    </xf>
    <xf numFmtId="10" fontId="37" fillId="0" borderId="4" xfId="8" applyNumberFormat="1" applyFont="1" applyFill="1" applyBorder="1" applyAlignment="1">
      <alignment horizontal="center" vertical="center" wrapText="1"/>
    </xf>
    <xf numFmtId="10" fontId="37" fillId="0" borderId="3" xfId="8" applyNumberFormat="1" applyFont="1" applyFill="1" applyBorder="1" applyAlignment="1">
      <alignment horizontal="center" vertical="center" wrapText="1"/>
    </xf>
    <xf numFmtId="168" fontId="37" fillId="0" borderId="30" xfId="5" applyNumberFormat="1" applyFont="1" applyFill="1" applyBorder="1" applyAlignment="1">
      <alignment horizontal="center" vertical="center" wrapText="1"/>
    </xf>
    <xf numFmtId="168" fontId="37" fillId="0" borderId="4" xfId="5" applyNumberFormat="1" applyFont="1" applyFill="1" applyBorder="1" applyAlignment="1">
      <alignment horizontal="center" vertical="center" wrapText="1"/>
    </xf>
    <xf numFmtId="168" fontId="37" fillId="0" borderId="3" xfId="5" applyNumberFormat="1" applyFont="1" applyFill="1" applyBorder="1" applyAlignment="1">
      <alignment horizontal="center" vertical="center" wrapText="1"/>
    </xf>
    <xf numFmtId="170" fontId="36" fillId="0" borderId="37" xfId="6" applyNumberFormat="1" applyFont="1" applyFill="1" applyBorder="1" applyAlignment="1">
      <alignment horizontal="center" vertical="center" wrapText="1"/>
    </xf>
    <xf numFmtId="170" fontId="36" fillId="0" borderId="4" xfId="6" applyNumberFormat="1" applyFont="1" applyFill="1" applyBorder="1" applyAlignment="1">
      <alignment horizontal="center" vertical="center" wrapText="1"/>
    </xf>
    <xf numFmtId="170" fontId="36" fillId="0" borderId="38" xfId="6" applyNumberFormat="1"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35"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6" fillId="6" borderId="33" xfId="6" applyNumberFormat="1" applyFont="1" applyFill="1" applyBorder="1" applyAlignment="1">
      <alignment horizontal="center" vertical="center" wrapText="1"/>
    </xf>
    <xf numFmtId="0" fontId="36" fillId="6" borderId="34" xfId="6" applyNumberFormat="1" applyFont="1" applyFill="1" applyBorder="1" applyAlignment="1">
      <alignment horizontal="center" vertical="center" wrapText="1"/>
    </xf>
    <xf numFmtId="0" fontId="36" fillId="6" borderId="35" xfId="6" applyNumberFormat="1" applyFont="1" applyFill="1" applyBorder="1" applyAlignment="1">
      <alignment horizontal="center" vertical="center" wrapText="1"/>
    </xf>
    <xf numFmtId="0" fontId="36" fillId="6" borderId="37" xfId="6" applyNumberFormat="1" applyFont="1" applyFill="1" applyBorder="1" applyAlignment="1">
      <alignment horizontal="center" vertical="center" wrapText="1"/>
    </xf>
    <xf numFmtId="0" fontId="36" fillId="6" borderId="4" xfId="6" applyNumberFormat="1" applyFont="1" applyFill="1" applyBorder="1" applyAlignment="1">
      <alignment horizontal="center" vertical="center" wrapText="1"/>
    </xf>
    <xf numFmtId="0" fontId="36" fillId="6" borderId="38" xfId="6" applyNumberFormat="1" applyFont="1" applyFill="1" applyBorder="1" applyAlignment="1">
      <alignment horizontal="center" vertical="center" wrapText="1"/>
    </xf>
    <xf numFmtId="1" fontId="36" fillId="6" borderId="37" xfId="0" applyNumberFormat="1" applyFont="1" applyFill="1" applyBorder="1" applyAlignment="1">
      <alignment horizontal="center" vertical="center" wrapText="1"/>
    </xf>
    <xf numFmtId="1" fontId="36" fillId="6" borderId="4" xfId="0" applyNumberFormat="1" applyFont="1" applyFill="1" applyBorder="1" applyAlignment="1">
      <alignment horizontal="center" vertical="center" wrapText="1"/>
    </xf>
    <xf numFmtId="1" fontId="36" fillId="6" borderId="38" xfId="0" applyNumberFormat="1" applyFont="1" applyFill="1" applyBorder="1" applyAlignment="1">
      <alignment horizontal="center" vertical="center" wrapText="1"/>
    </xf>
    <xf numFmtId="166" fontId="36" fillId="6" borderId="50" xfId="6" applyFont="1" applyFill="1" applyBorder="1" applyAlignment="1">
      <alignment horizontal="center" vertical="center" wrapText="1"/>
    </xf>
    <xf numFmtId="166" fontId="36" fillId="6" borderId="41" xfId="6" applyFont="1" applyFill="1" applyBorder="1" applyAlignment="1">
      <alignment horizontal="center" vertical="center" wrapText="1"/>
    </xf>
    <xf numFmtId="166" fontId="36" fillId="6" borderId="51" xfId="6" applyFont="1" applyFill="1" applyBorder="1" applyAlignment="1">
      <alignment horizontal="center" vertical="center" wrapText="1"/>
    </xf>
    <xf numFmtId="166" fontId="43" fillId="0" borderId="3" xfId="6" applyFont="1" applyBorder="1" applyAlignment="1">
      <alignment horizontal="center" vertical="center"/>
    </xf>
    <xf numFmtId="166" fontId="43" fillId="0" borderId="30" xfId="6" applyFont="1" applyBorder="1" applyAlignment="1">
      <alignment horizontal="center" vertical="center"/>
    </xf>
    <xf numFmtId="0" fontId="47" fillId="6" borderId="4" xfId="6" applyNumberFormat="1" applyFont="1" applyFill="1" applyBorder="1" applyAlignment="1">
      <alignment horizontal="center" vertical="center" wrapText="1"/>
    </xf>
    <xf numFmtId="0" fontId="47" fillId="6" borderId="38" xfId="6" applyNumberFormat="1" applyFont="1" applyFill="1" applyBorder="1" applyAlignment="1">
      <alignment horizontal="center" vertical="center" wrapText="1"/>
    </xf>
    <xf numFmtId="1" fontId="37" fillId="0" borderId="30" xfId="8" applyNumberFormat="1" applyFont="1" applyFill="1" applyBorder="1" applyAlignment="1">
      <alignment horizontal="center" vertical="center" wrapText="1"/>
    </xf>
    <xf numFmtId="165" fontId="36" fillId="6" borderId="4" xfId="7" applyFont="1" applyFill="1" applyBorder="1" applyAlignment="1">
      <alignment horizontal="center" vertical="center" wrapText="1"/>
    </xf>
    <xf numFmtId="165" fontId="36" fillId="6" borderId="38" xfId="7" applyFont="1" applyFill="1" applyBorder="1" applyAlignment="1">
      <alignment horizontal="center" vertical="center" wrapText="1"/>
    </xf>
    <xf numFmtId="165" fontId="36" fillId="6" borderId="37" xfId="7" applyFont="1" applyFill="1" applyBorder="1" applyAlignment="1">
      <alignment horizontal="center" vertical="center" wrapText="1"/>
    </xf>
    <xf numFmtId="170" fontId="36" fillId="6" borderId="3" xfId="6" applyNumberFormat="1" applyFont="1" applyFill="1" applyBorder="1" applyAlignment="1">
      <alignment horizontal="center" vertical="center" wrapText="1"/>
    </xf>
    <xf numFmtId="170" fontId="36" fillId="0" borderId="30" xfId="6" applyNumberFormat="1" applyFont="1" applyFill="1" applyBorder="1" applyAlignment="1">
      <alignment vertical="center" wrapText="1"/>
    </xf>
    <xf numFmtId="170" fontId="36" fillId="0" borderId="4" xfId="6" applyNumberFormat="1" applyFont="1" applyFill="1" applyBorder="1" applyAlignment="1">
      <alignment vertical="center" wrapText="1"/>
    </xf>
    <xf numFmtId="170" fontId="36" fillId="0" borderId="38" xfId="6" applyNumberFormat="1" applyFont="1" applyFill="1" applyBorder="1" applyAlignment="1">
      <alignment vertical="center" wrapText="1"/>
    </xf>
    <xf numFmtId="170" fontId="36" fillId="0" borderId="37" xfId="0" applyNumberFormat="1" applyFont="1" applyBorder="1" applyAlignment="1">
      <alignment horizontal="center" vertical="center" wrapText="1"/>
    </xf>
    <xf numFmtId="170" fontId="36" fillId="0" borderId="4" xfId="0" applyNumberFormat="1" applyFont="1" applyBorder="1" applyAlignment="1">
      <alignment horizontal="center" vertical="center" wrapText="1"/>
    </xf>
    <xf numFmtId="170" fontId="36" fillId="0" borderId="38" xfId="0" applyNumberFormat="1" applyFont="1" applyBorder="1" applyAlignment="1">
      <alignment horizontal="center" vertical="center" wrapText="1"/>
    </xf>
    <xf numFmtId="0" fontId="56" fillId="0" borderId="37"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8" xfId="0" applyFont="1" applyBorder="1" applyAlignment="1">
      <alignment horizontal="center" vertical="center" wrapText="1"/>
    </xf>
    <xf numFmtId="14" fontId="36" fillId="0" borderId="37" xfId="8" applyNumberFormat="1" applyFont="1" applyFill="1" applyBorder="1" applyAlignment="1">
      <alignment horizontal="center" vertical="center" wrapText="1"/>
    </xf>
    <xf numFmtId="14" fontId="36" fillId="0" borderId="4" xfId="8" applyNumberFormat="1" applyFont="1" applyFill="1" applyBorder="1" applyAlignment="1">
      <alignment horizontal="center" vertical="center" wrapText="1"/>
    </xf>
    <xf numFmtId="14" fontId="36" fillId="0" borderId="38" xfId="8" applyNumberFormat="1" applyFont="1" applyFill="1" applyBorder="1" applyAlignment="1">
      <alignment horizontal="center" vertical="center" wrapText="1"/>
    </xf>
    <xf numFmtId="14" fontId="36" fillId="6" borderId="50" xfId="8" applyNumberFormat="1" applyFont="1" applyFill="1" applyBorder="1" applyAlignment="1">
      <alignment horizontal="center" vertical="center" wrapText="1"/>
    </xf>
    <xf numFmtId="14" fontId="36" fillId="6" borderId="42" xfId="8" applyNumberFormat="1" applyFont="1" applyFill="1" applyBorder="1" applyAlignment="1">
      <alignment horizontal="center" vertical="center" wrapText="1"/>
    </xf>
    <xf numFmtId="49" fontId="36" fillId="0" borderId="37"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36" fillId="0" borderId="38" xfId="0" applyNumberFormat="1" applyFont="1" applyBorder="1" applyAlignment="1">
      <alignment horizontal="center" vertical="center" wrapText="1"/>
    </xf>
    <xf numFmtId="17" fontId="36" fillId="0" borderId="37" xfId="8" applyNumberFormat="1" applyFont="1" applyFill="1" applyBorder="1" applyAlignment="1">
      <alignment horizontal="center" vertical="center" wrapText="1"/>
    </xf>
    <xf numFmtId="6" fontId="35" fillId="6" borderId="37" xfId="0" applyNumberFormat="1" applyFont="1" applyFill="1" applyBorder="1" applyAlignment="1">
      <alignment horizontal="center" vertical="center" wrapText="1"/>
    </xf>
    <xf numFmtId="6" fontId="35" fillId="6" borderId="4" xfId="0" applyNumberFormat="1" applyFont="1" applyFill="1" applyBorder="1" applyAlignment="1">
      <alignment horizontal="center" vertical="center" wrapText="1"/>
    </xf>
    <xf numFmtId="6" fontId="35" fillId="6" borderId="38" xfId="0" applyNumberFormat="1" applyFont="1" applyFill="1" applyBorder="1" applyAlignment="1">
      <alignment horizontal="center" vertical="center" wrapText="1"/>
    </xf>
    <xf numFmtId="6" fontId="35" fillId="6" borderId="50" xfId="0" applyNumberFormat="1" applyFont="1" applyFill="1" applyBorder="1" applyAlignment="1">
      <alignment horizontal="center" vertical="center" wrapText="1"/>
    </xf>
    <xf numFmtId="6" fontId="35" fillId="6" borderId="41" xfId="0" applyNumberFormat="1" applyFont="1" applyFill="1" applyBorder="1" applyAlignment="1">
      <alignment horizontal="center" vertical="center" wrapText="1"/>
    </xf>
    <xf numFmtId="6" fontId="35" fillId="6" borderId="51" xfId="0" applyNumberFormat="1" applyFont="1" applyFill="1" applyBorder="1" applyAlignment="1">
      <alignment horizontal="center" vertical="center" wrapText="1"/>
    </xf>
    <xf numFmtId="6" fontId="37" fillId="0" borderId="37" xfId="0" applyNumberFormat="1" applyFont="1" applyBorder="1" applyAlignment="1">
      <alignment horizontal="center" vertical="center" wrapText="1"/>
    </xf>
    <xf numFmtId="6" fontId="37" fillId="0" borderId="4" xfId="0" applyNumberFormat="1" applyFont="1" applyBorder="1" applyAlignment="1">
      <alignment horizontal="center" vertical="center" wrapText="1"/>
    </xf>
    <xf numFmtId="6" fontId="37" fillId="0" borderId="38" xfId="0" applyNumberFormat="1" applyFont="1" applyBorder="1" applyAlignment="1">
      <alignment horizontal="center" vertical="center" wrapText="1"/>
    </xf>
    <xf numFmtId="0" fontId="14" fillId="4" borderId="18" xfId="4" applyFont="1" applyFill="1" applyBorder="1" applyAlignment="1">
      <alignment horizontal="center" vertical="center"/>
    </xf>
    <xf numFmtId="0" fontId="14" fillId="4" borderId="19" xfId="4" applyFont="1" applyFill="1" applyBorder="1" applyAlignment="1">
      <alignment horizontal="center" vertical="center"/>
    </xf>
    <xf numFmtId="0" fontId="14" fillId="4" borderId="15"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2" xfId="4" applyFont="1" applyBorder="1" applyAlignment="1">
      <alignment horizontal="center"/>
    </xf>
    <xf numFmtId="0" fontId="13" fillId="0" borderId="13" xfId="4" applyFont="1" applyBorder="1" applyAlignment="1">
      <alignment horizontal="center"/>
    </xf>
    <xf numFmtId="0" fontId="13" fillId="0" borderId="14" xfId="4" applyFont="1" applyBorder="1" applyAlignment="1">
      <alignment horizontal="center"/>
    </xf>
    <xf numFmtId="0" fontId="13" fillId="0" borderId="1" xfId="4" applyFont="1" applyBorder="1" applyAlignment="1">
      <alignment horizontal="center" vertical="center"/>
    </xf>
    <xf numFmtId="0" fontId="13" fillId="0" borderId="23" xfId="4" applyFont="1" applyBorder="1" applyAlignment="1">
      <alignment horizontal="center"/>
    </xf>
    <xf numFmtId="0" fontId="13" fillId="0" borderId="0" xfId="4" applyFont="1" applyAlignment="1">
      <alignment horizontal="center"/>
    </xf>
    <xf numFmtId="0" fontId="12" fillId="4" borderId="19" xfId="4" applyFont="1" applyFill="1" applyBorder="1" applyAlignment="1">
      <alignment horizontal="center" vertical="center"/>
    </xf>
    <xf numFmtId="0" fontId="13" fillId="0" borderId="1" xfId="4" applyFont="1" applyBorder="1" applyAlignment="1">
      <alignment horizontal="center" vertical="center" wrapText="1"/>
    </xf>
    <xf numFmtId="0" fontId="41" fillId="0" borderId="31" xfId="0" applyFont="1" applyBorder="1" applyAlignment="1">
      <alignment horizontal="center"/>
    </xf>
    <xf numFmtId="0" fontId="41" fillId="0" borderId="9" xfId="0" applyFont="1" applyBorder="1" applyAlignment="1">
      <alignment horizontal="center"/>
    </xf>
    <xf numFmtId="0" fontId="41" fillId="0" borderId="5" xfId="0" applyFont="1" applyBorder="1" applyAlignment="1">
      <alignment horizontal="center"/>
    </xf>
    <xf numFmtId="0" fontId="42" fillId="0" borderId="30" xfId="0" applyFont="1" applyBorder="1" applyAlignment="1">
      <alignment horizontal="center" vertical="center" wrapText="1"/>
    </xf>
    <xf numFmtId="0" fontId="37" fillId="0" borderId="38" xfId="0" applyFont="1" applyBorder="1" applyAlignment="1">
      <alignment horizontal="center" vertical="center"/>
    </xf>
    <xf numFmtId="0" fontId="36" fillId="0" borderId="37" xfId="7" applyNumberFormat="1" applyFont="1" applyFill="1" applyBorder="1" applyAlignment="1">
      <alignment horizontal="center" vertical="center" wrapText="1"/>
    </xf>
    <xf numFmtId="0" fontId="36" fillId="0" borderId="4" xfId="7" applyNumberFormat="1" applyFont="1" applyFill="1" applyBorder="1" applyAlignment="1">
      <alignment horizontal="center" vertical="center" wrapText="1"/>
    </xf>
    <xf numFmtId="0" fontId="36" fillId="0" borderId="38" xfId="7" applyNumberFormat="1"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8" xfId="0" applyFont="1" applyBorder="1" applyAlignment="1">
      <alignment horizontal="center" vertical="center" wrapText="1"/>
    </xf>
    <xf numFmtId="1" fontId="36" fillId="0" borderId="33" xfId="0" applyNumberFormat="1" applyFont="1" applyBorder="1" applyAlignment="1">
      <alignment horizontal="center" vertical="center" wrapText="1"/>
    </xf>
    <xf numFmtId="1" fontId="36" fillId="0" borderId="35" xfId="0" applyNumberFormat="1" applyFont="1" applyBorder="1" applyAlignment="1">
      <alignment horizontal="center" vertical="center" wrapText="1"/>
    </xf>
    <xf numFmtId="166" fontId="37" fillId="6" borderId="12" xfId="6" applyFont="1" applyFill="1" applyBorder="1" applyAlignment="1">
      <alignment horizontal="center" vertical="center" wrapText="1"/>
    </xf>
    <xf numFmtId="166" fontId="37" fillId="6" borderId="13" xfId="6" applyFont="1" applyFill="1" applyBorder="1" applyAlignment="1">
      <alignment horizontal="center" vertical="center" wrapText="1"/>
    </xf>
    <xf numFmtId="166" fontId="37" fillId="6" borderId="60" xfId="6" applyFont="1" applyFill="1" applyBorder="1" applyAlignment="1">
      <alignment horizontal="center" vertical="center" wrapText="1"/>
    </xf>
    <xf numFmtId="0" fontId="37" fillId="0" borderId="61" xfId="0" applyFont="1" applyBorder="1" applyAlignment="1">
      <alignment horizontal="center" vertical="center" wrapText="1"/>
    </xf>
    <xf numFmtId="0" fontId="37" fillId="0" borderId="39" xfId="0" applyFont="1" applyBorder="1" applyAlignment="1">
      <alignment horizontal="center" vertical="center" wrapText="1"/>
    </xf>
    <xf numFmtId="167" fontId="37" fillId="0" borderId="21" xfId="0" applyNumberFormat="1" applyFont="1" applyBorder="1" applyAlignment="1">
      <alignment horizontal="center" vertical="center" wrapText="1"/>
    </xf>
    <xf numFmtId="167" fontId="37" fillId="0" borderId="42" xfId="0" applyNumberFormat="1" applyFont="1" applyBorder="1" applyAlignment="1">
      <alignment horizontal="center" vertical="center" wrapText="1"/>
    </xf>
    <xf numFmtId="0" fontId="34" fillId="0" borderId="30" xfId="8" applyNumberFormat="1" applyFont="1" applyFill="1" applyBorder="1" applyAlignment="1">
      <alignment horizontal="center" vertical="center"/>
    </xf>
    <xf numFmtId="0" fontId="34" fillId="0" borderId="4" xfId="8" applyNumberFormat="1" applyFont="1" applyFill="1" applyBorder="1" applyAlignment="1">
      <alignment horizontal="center" vertical="center"/>
    </xf>
    <xf numFmtId="0" fontId="34" fillId="0" borderId="3" xfId="8" applyNumberFormat="1" applyFont="1" applyFill="1" applyBorder="1" applyAlignment="1">
      <alignment horizontal="center" vertical="center"/>
    </xf>
    <xf numFmtId="9" fontId="34" fillId="0" borderId="30" xfId="8" applyFont="1" applyFill="1" applyBorder="1" applyAlignment="1">
      <alignment horizontal="center" vertical="center" wrapText="1"/>
    </xf>
    <xf numFmtId="9" fontId="34" fillId="0" borderId="4" xfId="8" applyFont="1" applyFill="1" applyBorder="1" applyAlignment="1">
      <alignment horizontal="center" vertical="center" wrapText="1"/>
    </xf>
    <xf numFmtId="9" fontId="34" fillId="0" borderId="3" xfId="8" applyFont="1" applyFill="1" applyBorder="1" applyAlignment="1">
      <alignment horizontal="center" vertical="center" wrapText="1"/>
    </xf>
    <xf numFmtId="0" fontId="34" fillId="0" borderId="30" xfId="8" applyNumberFormat="1" applyFont="1" applyFill="1" applyBorder="1" applyAlignment="1">
      <alignment horizontal="center" vertical="center" wrapText="1"/>
    </xf>
    <xf numFmtId="0" fontId="34" fillId="0" borderId="4" xfId="8" applyNumberFormat="1" applyFont="1" applyFill="1" applyBorder="1" applyAlignment="1">
      <alignment horizontal="center" vertical="center" wrapText="1"/>
    </xf>
    <xf numFmtId="0" fontId="34" fillId="0" borderId="3" xfId="8" applyNumberFormat="1" applyFont="1" applyFill="1" applyBorder="1" applyAlignment="1">
      <alignment horizontal="center" vertical="center" wrapText="1"/>
    </xf>
    <xf numFmtId="0" fontId="41" fillId="0" borderId="21" xfId="0" applyFont="1" applyBorder="1" applyAlignment="1">
      <alignment horizontal="center"/>
    </xf>
    <xf numFmtId="0" fontId="41" fillId="0" borderId="41" xfId="0" applyFont="1" applyBorder="1" applyAlignment="1">
      <alignment horizontal="center"/>
    </xf>
    <xf numFmtId="0" fontId="41" fillId="0" borderId="42" xfId="0" applyFont="1" applyBorder="1" applyAlignment="1">
      <alignment horizontal="center"/>
    </xf>
    <xf numFmtId="0" fontId="45" fillId="0" borderId="30" xfId="0" applyFont="1" applyBorder="1" applyAlignment="1">
      <alignment horizontal="center" vertical="center" textRotation="90" wrapText="1"/>
    </xf>
    <xf numFmtId="0" fontId="45" fillId="0" borderId="4" xfId="0" applyFont="1" applyBorder="1" applyAlignment="1">
      <alignment horizontal="center" vertical="center" textRotation="90" wrapText="1"/>
    </xf>
    <xf numFmtId="0" fontId="45" fillId="0" borderId="3" xfId="0" applyFont="1" applyBorder="1" applyAlignment="1">
      <alignment horizontal="center" vertical="center" textRotation="90" wrapText="1"/>
    </xf>
    <xf numFmtId="0" fontId="47" fillId="0" borderId="3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3" xfId="0" applyFont="1" applyBorder="1" applyAlignment="1">
      <alignment horizontal="center" vertical="center" wrapText="1"/>
    </xf>
    <xf numFmtId="167" fontId="37" fillId="0" borderId="30" xfId="0" applyNumberFormat="1" applyFont="1" applyBorder="1" applyAlignment="1">
      <alignment horizontal="center" vertical="center" textRotation="90"/>
    </xf>
    <xf numFmtId="167" fontId="37" fillId="0" borderId="4" xfId="0" applyNumberFormat="1" applyFont="1" applyBorder="1" applyAlignment="1">
      <alignment horizontal="center" vertical="center" textRotation="90"/>
    </xf>
    <xf numFmtId="167" fontId="37" fillId="0" borderId="3" xfId="0" applyNumberFormat="1" applyFont="1" applyBorder="1" applyAlignment="1">
      <alignment horizontal="center" vertical="center" textRotation="90"/>
    </xf>
    <xf numFmtId="166" fontId="36" fillId="6" borderId="37" xfId="6" applyFont="1" applyFill="1" applyBorder="1" applyAlignment="1">
      <alignment horizontal="center" vertical="center"/>
    </xf>
    <xf numFmtId="166" fontId="36" fillId="6" borderId="4" xfId="6" applyFont="1" applyFill="1" applyBorder="1" applyAlignment="1">
      <alignment horizontal="center" vertical="center"/>
    </xf>
    <xf numFmtId="166" fontId="36" fillId="6" borderId="38" xfId="6" applyFont="1" applyFill="1" applyBorder="1" applyAlignment="1">
      <alignment horizontal="center" vertical="center"/>
    </xf>
    <xf numFmtId="0" fontId="45" fillId="0" borderId="44" xfId="0" applyFont="1" applyBorder="1" applyAlignment="1">
      <alignment horizontal="center" vertical="center" textRotation="90" wrapText="1"/>
    </xf>
    <xf numFmtId="0" fontId="45" fillId="0" borderId="32" xfId="0" applyFont="1" applyBorder="1" applyAlignment="1">
      <alignment horizontal="center" vertical="center" textRotation="90" wrapText="1"/>
    </xf>
    <xf numFmtId="168" fontId="34" fillId="0" borderId="30" xfId="5" applyNumberFormat="1" applyFont="1" applyFill="1" applyBorder="1" applyAlignment="1">
      <alignment horizontal="center" vertical="center" wrapText="1"/>
    </xf>
    <xf numFmtId="168" fontId="34" fillId="0" borderId="4" xfId="5" applyNumberFormat="1" applyFont="1" applyFill="1" applyBorder="1" applyAlignment="1">
      <alignment horizontal="center" vertical="center" wrapText="1"/>
    </xf>
    <xf numFmtId="168" fontId="34" fillId="0" borderId="3" xfId="5" applyNumberFormat="1" applyFont="1" applyFill="1" applyBorder="1" applyAlignment="1">
      <alignment horizontal="center" vertical="center" wrapText="1"/>
    </xf>
    <xf numFmtId="0" fontId="41" fillId="0" borderId="37"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8" xfId="0" applyFont="1" applyBorder="1" applyAlignment="1">
      <alignment horizontal="center" vertical="center" wrapText="1"/>
    </xf>
    <xf numFmtId="0" fontId="47" fillId="6" borderId="37" xfId="6" applyNumberFormat="1" applyFont="1" applyFill="1" applyBorder="1" applyAlignment="1">
      <alignment horizontal="center" vertical="center" wrapText="1"/>
    </xf>
    <xf numFmtId="0" fontId="47" fillId="6" borderId="3" xfId="6" applyNumberFormat="1" applyFont="1" applyFill="1" applyBorder="1" applyAlignment="1">
      <alignment horizontal="center" vertical="center" wrapText="1"/>
    </xf>
    <xf numFmtId="0" fontId="46" fillId="0" borderId="30" xfId="0" applyFont="1" applyBorder="1" applyAlignment="1">
      <alignment horizontal="center" vertical="center" textRotation="90" wrapText="1"/>
    </xf>
    <xf numFmtId="0" fontId="46" fillId="0" borderId="4" xfId="0" applyFont="1" applyBorder="1" applyAlignment="1">
      <alignment horizontal="center" vertical="center" textRotation="90" wrapText="1"/>
    </xf>
    <xf numFmtId="0" fontId="46" fillId="0" borderId="3" xfId="0" applyFont="1" applyBorder="1" applyAlignment="1">
      <alignment horizontal="center" vertical="center" textRotation="90" wrapText="1"/>
    </xf>
    <xf numFmtId="6" fontId="37" fillId="0" borderId="37" xfId="0" applyNumberFormat="1" applyFont="1" applyBorder="1" applyAlignment="1">
      <alignment horizontal="center" vertical="center"/>
    </xf>
    <xf numFmtId="6" fontId="37" fillId="0" borderId="4" xfId="0" applyNumberFormat="1" applyFont="1" applyBorder="1" applyAlignment="1">
      <alignment horizontal="center" vertical="center"/>
    </xf>
    <xf numFmtId="6" fontId="37" fillId="0" borderId="38" xfId="0" applyNumberFormat="1" applyFont="1" applyBorder="1" applyAlignment="1">
      <alignment horizontal="center" vertical="center"/>
    </xf>
    <xf numFmtId="6" fontId="36" fillId="6" borderId="37" xfId="0" applyNumberFormat="1" applyFont="1" applyFill="1" applyBorder="1" applyAlignment="1">
      <alignment horizontal="center" vertical="center" wrapText="1"/>
    </xf>
    <xf numFmtId="6" fontId="36" fillId="6" borderId="3" xfId="0" applyNumberFormat="1" applyFont="1" applyFill="1" applyBorder="1" applyAlignment="1">
      <alignment horizontal="center" vertical="center" wrapText="1"/>
    </xf>
    <xf numFmtId="14" fontId="36" fillId="6" borderId="41" xfId="8" applyNumberFormat="1" applyFont="1" applyFill="1" applyBorder="1" applyAlignment="1">
      <alignment horizontal="center" vertical="center" wrapText="1"/>
    </xf>
    <xf numFmtId="14" fontId="36" fillId="6" borderId="51" xfId="8" applyNumberFormat="1" applyFont="1" applyFill="1" applyBorder="1" applyAlignment="1">
      <alignment horizontal="center" vertical="center" wrapText="1"/>
    </xf>
    <xf numFmtId="0" fontId="35" fillId="6" borderId="37" xfId="0" applyFont="1" applyFill="1" applyBorder="1" applyAlignment="1">
      <alignment horizontal="center" vertical="center"/>
    </xf>
    <xf numFmtId="0" fontId="35" fillId="6" borderId="4" xfId="0" applyFont="1" applyFill="1" applyBorder="1" applyAlignment="1">
      <alignment horizontal="center" vertical="center"/>
    </xf>
    <xf numFmtId="0" fontId="35" fillId="6" borderId="38" xfId="0" applyFont="1" applyFill="1" applyBorder="1" applyAlignment="1">
      <alignment horizontal="center" vertical="center"/>
    </xf>
    <xf numFmtId="0" fontId="36" fillId="6" borderId="2" xfId="0" applyFont="1" applyFill="1" applyBorder="1" applyAlignment="1">
      <alignment horizontal="left" vertical="center" wrapText="1"/>
    </xf>
    <xf numFmtId="0" fontId="36" fillId="6" borderId="36" xfId="0" applyFont="1" applyFill="1" applyBorder="1" applyAlignment="1">
      <alignment horizontal="left" vertical="center" wrapText="1"/>
    </xf>
    <xf numFmtId="173" fontId="37" fillId="6" borderId="33" xfId="0" applyNumberFormat="1" applyFont="1" applyFill="1" applyBorder="1" applyAlignment="1">
      <alignment horizontal="left" vertical="top" wrapText="1"/>
    </xf>
    <xf numFmtId="173" fontId="37" fillId="6" borderId="34" xfId="0" applyNumberFormat="1" applyFont="1" applyFill="1" applyBorder="1" applyAlignment="1">
      <alignment horizontal="left" vertical="top" wrapText="1"/>
    </xf>
    <xf numFmtId="6" fontId="36" fillId="6" borderId="37" xfId="0" applyNumberFormat="1" applyFont="1" applyFill="1" applyBorder="1" applyAlignment="1">
      <alignment horizontal="left" vertical="center" wrapText="1"/>
    </xf>
    <xf numFmtId="6" fontId="36" fillId="6" borderId="3" xfId="0" applyNumberFormat="1" applyFont="1" applyFill="1" applyBorder="1" applyAlignment="1">
      <alignment horizontal="left" vertical="center" wrapText="1"/>
    </xf>
    <xf numFmtId="17" fontId="36" fillId="0" borderId="4" xfId="8" applyNumberFormat="1" applyFont="1" applyFill="1" applyBorder="1" applyAlignment="1">
      <alignment horizontal="center" vertical="center" wrapText="1"/>
    </xf>
    <xf numFmtId="17" fontId="36" fillId="0" borderId="38" xfId="8" applyNumberFormat="1" applyFont="1" applyFill="1" applyBorder="1" applyAlignment="1">
      <alignment horizontal="center" vertical="center" wrapText="1"/>
    </xf>
    <xf numFmtId="9" fontId="37" fillId="6" borderId="31" xfId="0" applyNumberFormat="1" applyFont="1" applyFill="1" applyBorder="1" applyAlignment="1">
      <alignment horizontal="center" vertical="center" wrapText="1"/>
    </xf>
    <xf numFmtId="9" fontId="37" fillId="6" borderId="9" xfId="0" applyNumberFormat="1" applyFont="1" applyFill="1" applyBorder="1" applyAlignment="1">
      <alignment horizontal="center" vertical="center" wrapText="1"/>
    </xf>
    <xf numFmtId="9" fontId="37" fillId="6" borderId="5" xfId="0" applyNumberFormat="1"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41" fillId="0" borderId="0" xfId="0" applyFont="1" applyFill="1" applyAlignment="1">
      <alignment horizontal="center" vertical="center"/>
    </xf>
    <xf numFmtId="0" fontId="42" fillId="0" borderId="30" xfId="0" applyFont="1" applyFill="1" applyBorder="1" applyAlignment="1">
      <alignment horizontal="center" vertical="center" wrapText="1"/>
    </xf>
    <xf numFmtId="0" fontId="40" fillId="0" borderId="57" xfId="0" applyFont="1" applyFill="1" applyBorder="1" applyAlignment="1">
      <alignment horizontal="center" vertical="center" wrapText="1"/>
    </xf>
    <xf numFmtId="0" fontId="40" fillId="0" borderId="58"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41" fillId="0" borderId="0" xfId="0" applyFont="1" applyFill="1"/>
    <xf numFmtId="0" fontId="37" fillId="0" borderId="2"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5" fillId="0" borderId="36" xfId="0" applyFont="1" applyFill="1" applyBorder="1" applyAlignment="1">
      <alignment horizontal="center" vertical="center" wrapText="1"/>
    </xf>
    <xf numFmtId="10" fontId="37" fillId="0" borderId="30" xfId="0" applyNumberFormat="1" applyFont="1" applyFill="1" applyBorder="1" applyAlignment="1">
      <alignment horizontal="center" vertical="center" wrapText="1"/>
    </xf>
    <xf numFmtId="10" fontId="37" fillId="0" borderId="4" xfId="0" applyNumberFormat="1" applyFont="1" applyFill="1" applyBorder="1" applyAlignment="1">
      <alignment horizontal="center" vertical="center" wrapText="1"/>
    </xf>
    <xf numFmtId="10" fontId="37" fillId="0" borderId="3"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54" xfId="0" applyFont="1" applyFill="1" applyBorder="1" applyAlignment="1">
      <alignment horizontal="center" vertical="center" wrapText="1"/>
    </xf>
    <xf numFmtId="9" fontId="35" fillId="0" borderId="30" xfId="0" applyNumberFormat="1" applyFont="1" applyFill="1" applyBorder="1" applyAlignment="1">
      <alignment horizontal="center" vertical="center" wrapText="1"/>
    </xf>
    <xf numFmtId="9" fontId="35" fillId="0" borderId="4" xfId="0" applyNumberFormat="1" applyFont="1" applyFill="1" applyBorder="1" applyAlignment="1">
      <alignment horizontal="center" vertical="center" wrapText="1"/>
    </xf>
    <xf numFmtId="9" fontId="35" fillId="0" borderId="3" xfId="0" applyNumberFormat="1" applyFont="1" applyFill="1" applyBorder="1" applyAlignment="1">
      <alignment horizontal="center" vertical="center" wrapText="1"/>
    </xf>
    <xf numFmtId="0" fontId="37" fillId="0" borderId="32"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 xfId="0" applyFont="1" applyFill="1" applyBorder="1" applyAlignment="1">
      <alignment horizontal="center" vertical="center"/>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10" fontId="59" fillId="0" borderId="30" xfId="8" applyNumberFormat="1" applyFont="1" applyFill="1" applyBorder="1" applyAlignment="1">
      <alignment horizontal="center" vertical="center" wrapText="1"/>
    </xf>
    <xf numFmtId="10" fontId="59" fillId="0" borderId="4" xfId="8" applyNumberFormat="1" applyFont="1" applyFill="1" applyBorder="1" applyAlignment="1">
      <alignment horizontal="center" vertical="center" wrapText="1"/>
    </xf>
    <xf numFmtId="10" fontId="59" fillId="0" borderId="3" xfId="8" applyNumberFormat="1" applyFont="1" applyFill="1" applyBorder="1" applyAlignment="1">
      <alignment horizontal="center" vertical="center" wrapText="1"/>
    </xf>
    <xf numFmtId="0" fontId="59" fillId="0" borderId="30" xfId="8" applyNumberFormat="1" applyFont="1" applyFill="1" applyBorder="1" applyAlignment="1">
      <alignment horizontal="center" vertical="center"/>
    </xf>
    <xf numFmtId="0" fontId="59" fillId="0" borderId="4" xfId="8" applyNumberFormat="1" applyFont="1" applyFill="1" applyBorder="1" applyAlignment="1">
      <alignment horizontal="center" vertical="center"/>
    </xf>
    <xf numFmtId="0" fontId="59" fillId="0" borderId="3" xfId="8" applyNumberFormat="1" applyFont="1" applyFill="1" applyBorder="1" applyAlignment="1">
      <alignment horizontal="center" vertical="center"/>
    </xf>
    <xf numFmtId="0" fontId="59" fillId="0" borderId="30" xfId="8" applyNumberFormat="1" applyFont="1" applyFill="1" applyBorder="1" applyAlignment="1">
      <alignment horizontal="center" vertical="center" wrapText="1"/>
    </xf>
    <xf numFmtId="0" fontId="59" fillId="0" borderId="4" xfId="8" applyNumberFormat="1" applyFont="1" applyFill="1" applyBorder="1" applyAlignment="1">
      <alignment horizontal="center" vertical="center" wrapText="1"/>
    </xf>
    <xf numFmtId="0" fontId="59" fillId="0" borderId="3" xfId="8" applyNumberFormat="1" applyFont="1" applyFill="1" applyBorder="1" applyAlignment="1">
      <alignment horizontal="center" vertical="center" wrapText="1"/>
    </xf>
    <xf numFmtId="0" fontId="59" fillId="0" borderId="12" xfId="8" applyNumberFormat="1" applyFont="1" applyFill="1" applyBorder="1" applyAlignment="1">
      <alignment horizontal="center" vertical="center" wrapText="1"/>
    </xf>
    <xf numFmtId="0" fontId="59" fillId="0" borderId="30"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1" fontId="59" fillId="0" borderId="30" xfId="8" applyNumberFormat="1" applyFont="1" applyFill="1" applyBorder="1" applyAlignment="1">
      <alignment horizontal="center" vertical="center" wrapText="1"/>
    </xf>
    <xf numFmtId="1" fontId="59" fillId="0" borderId="3" xfId="8" applyNumberFormat="1" applyFont="1" applyFill="1" applyBorder="1" applyAlignment="1">
      <alignment horizontal="center" vertical="center" wrapText="1"/>
    </xf>
    <xf numFmtId="9" fontId="59" fillId="0" borderId="30" xfId="8" applyFont="1" applyBorder="1" applyAlignment="1">
      <alignment horizontal="center" vertical="center" wrapText="1"/>
    </xf>
    <xf numFmtId="9" fontId="59" fillId="0" borderId="4" xfId="8" applyFont="1" applyBorder="1" applyAlignment="1">
      <alignment horizontal="center" vertical="center" wrapText="1"/>
    </xf>
    <xf numFmtId="9" fontId="59" fillId="0" borderId="3" xfId="8" applyFont="1" applyBorder="1" applyAlignment="1">
      <alignment horizontal="center" vertical="center" wrapText="1"/>
    </xf>
    <xf numFmtId="9" fontId="59" fillId="0" borderId="30" xfId="0" applyNumberFormat="1" applyFont="1" applyBorder="1" applyAlignment="1">
      <alignment horizontal="center" vertical="center" wrapText="1"/>
    </xf>
    <xf numFmtId="9" fontId="59" fillId="0" borderId="4" xfId="0" applyNumberFormat="1" applyFont="1" applyBorder="1" applyAlignment="1">
      <alignment horizontal="center" vertical="center" wrapText="1"/>
    </xf>
    <xf numFmtId="9" fontId="59" fillId="0" borderId="3" xfId="0" applyNumberFormat="1" applyFont="1" applyBorder="1" applyAlignment="1">
      <alignment horizontal="center" vertical="center" wrapText="1"/>
    </xf>
    <xf numFmtId="9" fontId="59" fillId="0" borderId="30" xfId="8" applyFont="1" applyFill="1" applyBorder="1" applyAlignment="1">
      <alignment horizontal="center" vertical="center" wrapText="1"/>
    </xf>
    <xf numFmtId="9" fontId="59" fillId="0" borderId="4" xfId="8" applyFont="1" applyFill="1" applyBorder="1" applyAlignment="1">
      <alignment horizontal="center" vertical="center" wrapText="1"/>
    </xf>
    <xf numFmtId="9" fontId="59" fillId="0" borderId="3" xfId="8" applyFont="1" applyFill="1" applyBorder="1" applyAlignment="1">
      <alignment horizontal="center" vertical="center" wrapText="1"/>
    </xf>
    <xf numFmtId="9" fontId="59" fillId="0" borderId="30" xfId="8" applyFont="1" applyFill="1" applyBorder="1" applyAlignment="1">
      <alignment horizontal="center" vertical="center"/>
    </xf>
    <xf numFmtId="9" fontId="59" fillId="0" borderId="4" xfId="8" applyFont="1" applyFill="1" applyBorder="1" applyAlignment="1">
      <alignment horizontal="center" vertical="center"/>
    </xf>
    <xf numFmtId="9" fontId="59" fillId="0" borderId="3" xfId="8" applyFont="1" applyFill="1" applyBorder="1" applyAlignment="1">
      <alignment horizontal="center" vertical="center"/>
    </xf>
    <xf numFmtId="1" fontId="43" fillId="0" borderId="0" xfId="0" applyNumberFormat="1" applyFont="1" applyAlignment="1">
      <alignment horizontal="center" vertical="center"/>
    </xf>
    <xf numFmtId="10" fontId="42" fillId="0" borderId="30" xfId="8" applyNumberFormat="1" applyFont="1" applyFill="1" applyBorder="1" applyAlignment="1">
      <alignment horizontal="center" vertical="center" wrapText="1"/>
    </xf>
    <xf numFmtId="10" fontId="42" fillId="0" borderId="4" xfId="8" applyNumberFormat="1" applyFont="1" applyFill="1" applyBorder="1" applyAlignment="1">
      <alignment horizontal="center" vertical="center" wrapText="1"/>
    </xf>
    <xf numFmtId="10" fontId="42" fillId="0" borderId="3" xfId="8" applyNumberFormat="1" applyFont="1" applyFill="1" applyBorder="1" applyAlignment="1">
      <alignment horizontal="center" vertical="center" wrapText="1"/>
    </xf>
    <xf numFmtId="3" fontId="42" fillId="0" borderId="30"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1" fontId="42" fillId="0" borderId="30" xfId="0" applyNumberFormat="1" applyFont="1" applyBorder="1" applyAlignment="1">
      <alignment horizontal="center" vertical="center" wrapText="1"/>
    </xf>
    <xf numFmtId="1" fontId="42" fillId="0" borderId="4" xfId="0" applyNumberFormat="1" applyFont="1" applyBorder="1" applyAlignment="1">
      <alignment horizontal="center" vertical="center" wrapText="1"/>
    </xf>
    <xf numFmtId="1" fontId="42" fillId="0" borderId="3" xfId="0" applyNumberFormat="1" applyFont="1" applyBorder="1" applyAlignment="1">
      <alignment horizontal="center" vertical="center" wrapText="1"/>
    </xf>
    <xf numFmtId="168" fontId="42" fillId="0" borderId="30" xfId="5" applyNumberFormat="1" applyFont="1" applyFill="1" applyBorder="1" applyAlignment="1">
      <alignment horizontal="center" vertical="center" wrapText="1"/>
    </xf>
    <xf numFmtId="168" fontId="42" fillId="0" borderId="4" xfId="5" applyNumberFormat="1" applyFont="1" applyFill="1" applyBorder="1" applyAlignment="1">
      <alignment horizontal="center" vertical="center" wrapText="1"/>
    </xf>
    <xf numFmtId="168" fontId="42" fillId="0" borderId="3" xfId="5" applyNumberFormat="1" applyFont="1" applyFill="1" applyBorder="1" applyAlignment="1">
      <alignment horizontal="center" vertical="center" wrapText="1"/>
    </xf>
    <xf numFmtId="0" fontId="42" fillId="0" borderId="30" xfId="0" applyFont="1" applyBorder="1" applyAlignment="1">
      <alignment horizontal="center" vertical="center"/>
    </xf>
    <xf numFmtId="0" fontId="42" fillId="0" borderId="4" xfId="0" applyFont="1" applyBorder="1" applyAlignment="1">
      <alignment horizontal="center" vertical="center"/>
    </xf>
    <xf numFmtId="0" fontId="42" fillId="0" borderId="3" xfId="0" applyFont="1" applyBorder="1" applyAlignment="1">
      <alignment horizontal="center" vertical="center"/>
    </xf>
    <xf numFmtId="10" fontId="42" fillId="0" borderId="30" xfId="8" applyNumberFormat="1" applyFont="1" applyFill="1" applyBorder="1" applyAlignment="1">
      <alignment horizontal="center" vertical="center"/>
    </xf>
    <xf numFmtId="10" fontId="42" fillId="0" borderId="4" xfId="8" applyNumberFormat="1" applyFont="1" applyFill="1" applyBorder="1" applyAlignment="1">
      <alignment horizontal="center" vertical="center"/>
    </xf>
    <xf numFmtId="10" fontId="42" fillId="0" borderId="3" xfId="8" applyNumberFormat="1" applyFont="1" applyFill="1" applyBorder="1" applyAlignment="1">
      <alignment horizontal="center" vertical="center"/>
    </xf>
    <xf numFmtId="9" fontId="40" fillId="0" borderId="30" xfId="0" applyNumberFormat="1" applyFont="1" applyBorder="1" applyAlignment="1">
      <alignment horizontal="center" vertical="center" wrapText="1"/>
    </xf>
    <xf numFmtId="9" fontId="40" fillId="0" borderId="4" xfId="0" applyNumberFormat="1" applyFont="1" applyBorder="1" applyAlignment="1">
      <alignment horizontal="center" vertical="center" wrapText="1"/>
    </xf>
    <xf numFmtId="9" fontId="40" fillId="0" borderId="3" xfId="0" applyNumberFormat="1" applyFont="1" applyBorder="1" applyAlignment="1">
      <alignment horizontal="center" vertical="center" wrapText="1"/>
    </xf>
    <xf numFmtId="0" fontId="40" fillId="0" borderId="30"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60" fillId="0" borderId="30"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30" xfId="0" applyFont="1" applyBorder="1" applyAlignment="1">
      <alignment horizontal="center" vertical="center"/>
    </xf>
    <xf numFmtId="0" fontId="60" fillId="0" borderId="4" xfId="0" applyFont="1" applyBorder="1" applyAlignment="1">
      <alignment horizontal="center" vertical="center"/>
    </xf>
    <xf numFmtId="0" fontId="60" fillId="0" borderId="3" xfId="0" applyFont="1" applyBorder="1" applyAlignment="1">
      <alignment horizontal="center" vertical="center"/>
    </xf>
    <xf numFmtId="0" fontId="42" fillId="6" borderId="30" xfId="0" applyFont="1" applyFill="1" applyBorder="1" applyAlignment="1">
      <alignment horizontal="center" vertical="center"/>
    </xf>
    <xf numFmtId="0" fontId="42" fillId="6" borderId="4" xfId="0" applyFont="1" applyFill="1" applyBorder="1" applyAlignment="1">
      <alignment horizontal="center" vertical="center"/>
    </xf>
    <xf numFmtId="0" fontId="42" fillId="6" borderId="3" xfId="0" applyFont="1" applyFill="1" applyBorder="1" applyAlignment="1">
      <alignment horizontal="center" vertical="center"/>
    </xf>
    <xf numFmtId="0" fontId="40" fillId="6" borderId="30" xfId="0" applyFont="1" applyFill="1" applyBorder="1" applyAlignment="1">
      <alignment horizontal="center" vertical="center"/>
    </xf>
    <xf numFmtId="0" fontId="40" fillId="6" borderId="3" xfId="0" applyFont="1" applyFill="1" applyBorder="1" applyAlignment="1">
      <alignment horizontal="center" vertical="center"/>
    </xf>
    <xf numFmtId="0" fontId="40" fillId="6" borderId="30"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3" xfId="0" applyFont="1" applyFill="1" applyBorder="1" applyAlignment="1">
      <alignment horizontal="center" vertical="center" wrapText="1"/>
    </xf>
    <xf numFmtId="9" fontId="42" fillId="0" borderId="30" xfId="0" applyNumberFormat="1" applyFont="1" applyBorder="1" applyAlignment="1">
      <alignment horizontal="center" vertical="center" wrapText="1"/>
    </xf>
    <xf numFmtId="9" fontId="42" fillId="0" borderId="4" xfId="0" applyNumberFormat="1" applyFont="1" applyBorder="1" applyAlignment="1">
      <alignment horizontal="center" vertical="center" wrapText="1"/>
    </xf>
    <xf numFmtId="9" fontId="42" fillId="0" borderId="3" xfId="0" applyNumberFormat="1" applyFont="1" applyBorder="1" applyAlignment="1">
      <alignment horizontal="center" vertical="center" wrapText="1"/>
    </xf>
    <xf numFmtId="0" fontId="42" fillId="0" borderId="30" xfId="0" applyFont="1" applyBorder="1" applyAlignment="1">
      <alignment horizontal="center" vertical="center" wrapText="1"/>
    </xf>
    <xf numFmtId="0" fontId="40" fillId="0" borderId="1" xfId="0" applyFont="1" applyBorder="1" applyAlignment="1">
      <alignment horizontal="center" vertical="center"/>
    </xf>
    <xf numFmtId="9" fontId="40" fillId="0" borderId="1" xfId="0" applyNumberFormat="1" applyFont="1" applyBorder="1" applyAlignment="1">
      <alignment horizontal="center" vertical="center"/>
    </xf>
    <xf numFmtId="0" fontId="61" fillId="0" borderId="0" xfId="0" applyFont="1" applyAlignment="1">
      <alignment horizontal="center"/>
    </xf>
    <xf numFmtId="1" fontId="1" fillId="0" borderId="0" xfId="0" applyNumberFormat="1" applyFont="1" applyAlignment="1">
      <alignment horizontal="center" vertical="center"/>
    </xf>
  </cellXfs>
  <cellStyles count="11">
    <cellStyle name="BodyStyle" xfId="2" xr:uid="{00000000-0005-0000-0000-000000000000}"/>
    <cellStyle name="HeaderStyle" xfId="1" xr:uid="{00000000-0005-0000-0000-000001000000}"/>
    <cellStyle name="Millares" xfId="5" builtinId="3"/>
    <cellStyle name="Millares 2" xfId="10" xr:uid="{00000000-0005-0000-0000-000003000000}"/>
    <cellStyle name="Moneda" xfId="6" builtinId="4"/>
    <cellStyle name="Moneda [0]" xfId="7" builtinId="7"/>
    <cellStyle name="Normal" xfId="0" builtinId="0"/>
    <cellStyle name="Normal 2" xfId="4" xr:uid="{00000000-0005-0000-0000-000007000000}"/>
    <cellStyle name="Normal 3" xfId="9" xr:uid="{00000000-0005-0000-0000-000008000000}"/>
    <cellStyle name="Numeric" xfId="3" xr:uid="{00000000-0005-0000-0000-000009000000}"/>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312666</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osa/Desktop/Ejecucion%20Presupuestal%202024/Ejecucion_Educacion%20CORTE%2012%20DE%20ENERO%202024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C8350FE\Ejecucion_Educacion%20CORTE%2012%20DE%20ENERO%202024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De Gastos Educacion"/>
      <sheetName val="POR PROGRAMA"/>
      <sheetName val="2024 INVERSIÓN"/>
      <sheetName val="INV.PROGRAMA"/>
      <sheetName val="2023 INV. PROYEC"/>
      <sheetName val="2023 GRAFICO"/>
      <sheetName val="GAST FUNCIO ICLD"/>
      <sheetName val="GASTFUNCIO SGP"/>
      <sheetName val="GASTFUNCIO TOTAL"/>
      <sheetName val="TOTAL PPTO"/>
      <sheetName val="2021 por ejecutar"/>
      <sheetName val="PRIMERO"/>
    </sheetNames>
    <sheetDataSet>
      <sheetData sheetId="0"/>
      <sheetData sheetId="1"/>
      <sheetData sheetId="2"/>
      <sheetData sheetId="3"/>
      <sheetData sheetId="4">
        <row r="5">
          <cell r="H5">
            <v>4000000000</v>
          </cell>
        </row>
        <row r="6">
          <cell r="H6">
            <v>70494634353</v>
          </cell>
        </row>
        <row r="7">
          <cell r="H7">
            <v>2327460289</v>
          </cell>
        </row>
        <row r="8">
          <cell r="H8">
            <v>1000000000</v>
          </cell>
        </row>
        <row r="9">
          <cell r="H9">
            <v>1212682752</v>
          </cell>
        </row>
        <row r="10">
          <cell r="H10">
            <v>19600000000</v>
          </cell>
        </row>
        <row r="11">
          <cell r="H11">
            <v>89605464950</v>
          </cell>
        </row>
        <row r="12">
          <cell r="H12">
            <v>482300235015</v>
          </cell>
        </row>
        <row r="14">
          <cell r="H14">
            <v>645000000</v>
          </cell>
        </row>
        <row r="17">
          <cell r="H17">
            <v>100000000</v>
          </cell>
        </row>
        <row r="19">
          <cell r="H19">
            <v>3369208658</v>
          </cell>
        </row>
        <row r="20">
          <cell r="H20">
            <v>710000000</v>
          </cell>
        </row>
        <row r="26">
          <cell r="H26">
            <v>500000000</v>
          </cell>
        </row>
        <row r="27">
          <cell r="H27">
            <v>18212005971</v>
          </cell>
        </row>
        <row r="28">
          <cell r="H28">
            <v>200000000</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De Gastos Educacion"/>
      <sheetName val="POR PROGRAMA"/>
      <sheetName val="2024 INVERSIÓN"/>
      <sheetName val="INV.PROGRAMA"/>
      <sheetName val="2023 INV. PROYEC"/>
      <sheetName val="2023 GRAFICO"/>
      <sheetName val="GAST FUNCIO ICLD"/>
      <sheetName val="GASTFUNCIO SGP"/>
      <sheetName val="GASTFUNCIO TOTAL"/>
      <sheetName val="TOTAL PPTO"/>
      <sheetName val="2021 por ejecutar"/>
      <sheetName val="PRIMERO"/>
    </sheetNames>
    <sheetDataSet>
      <sheetData sheetId="0" refreshError="1"/>
      <sheetData sheetId="1" refreshError="1"/>
      <sheetData sheetId="2" refreshError="1"/>
      <sheetData sheetId="3" refreshError="1"/>
      <sheetData sheetId="4" refreshError="1">
        <row r="5">
          <cell r="H5">
            <v>4000000000</v>
          </cell>
        </row>
        <row r="24">
          <cell r="H24">
            <v>2510614573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7"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521" t="s">
        <v>0</v>
      </c>
      <c r="B1" s="521"/>
      <c r="C1" s="521"/>
      <c r="D1" s="521"/>
      <c r="E1" s="521"/>
      <c r="F1" s="521"/>
      <c r="G1" s="521"/>
      <c r="H1" s="521"/>
      <c r="I1" s="521"/>
    </row>
    <row r="2" spans="1:51" ht="36.75" customHeight="1" x14ac:dyDescent="0.25">
      <c r="A2" s="521" t="s">
        <v>1</v>
      </c>
      <c r="B2" s="521"/>
      <c r="C2" s="521"/>
      <c r="D2" s="521"/>
      <c r="E2" s="521"/>
      <c r="F2" s="521"/>
      <c r="G2" s="521"/>
      <c r="H2" s="521"/>
      <c r="I2" s="521"/>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2</v>
      </c>
      <c r="B3" s="500" t="s">
        <v>3</v>
      </c>
      <c r="C3" s="501"/>
      <c r="D3" s="501"/>
      <c r="E3" s="501"/>
      <c r="F3" s="501"/>
      <c r="G3" s="501"/>
      <c r="H3" s="502"/>
      <c r="I3" s="21"/>
    </row>
    <row r="4" spans="1:51" ht="31.5" customHeight="1" x14ac:dyDescent="0.25">
      <c r="A4" s="23" t="s">
        <v>4</v>
      </c>
      <c r="B4" s="500" t="s">
        <v>5</v>
      </c>
      <c r="C4" s="501"/>
      <c r="D4" s="501"/>
      <c r="E4" s="501"/>
      <c r="F4" s="501"/>
      <c r="G4" s="501"/>
      <c r="H4" s="502"/>
      <c r="I4" s="21"/>
    </row>
    <row r="5" spans="1:51" ht="40.5" customHeight="1" x14ac:dyDescent="0.25">
      <c r="A5" s="23" t="s">
        <v>6</v>
      </c>
      <c r="B5" s="500" t="s">
        <v>7</v>
      </c>
      <c r="C5" s="501"/>
      <c r="D5" s="501"/>
      <c r="E5" s="501"/>
      <c r="F5" s="501"/>
      <c r="G5" s="501"/>
      <c r="H5" s="502"/>
      <c r="I5" s="21"/>
    </row>
    <row r="6" spans="1:51" ht="56.25" customHeight="1" x14ac:dyDescent="0.25">
      <c r="A6" s="23" t="s">
        <v>8</v>
      </c>
      <c r="B6" s="500" t="s">
        <v>9</v>
      </c>
      <c r="C6" s="501"/>
      <c r="D6" s="501"/>
      <c r="E6" s="501"/>
      <c r="F6" s="501"/>
      <c r="G6" s="501"/>
      <c r="H6" s="502"/>
      <c r="I6" s="21"/>
    </row>
    <row r="7" spans="1:51" ht="30" x14ac:dyDescent="0.25">
      <c r="A7" s="23" t="s">
        <v>10</v>
      </c>
      <c r="B7" s="500" t="s">
        <v>11</v>
      </c>
      <c r="C7" s="501"/>
      <c r="D7" s="501"/>
      <c r="E7" s="501"/>
      <c r="F7" s="501"/>
      <c r="G7" s="501"/>
      <c r="H7" s="502"/>
      <c r="I7" s="21"/>
    </row>
    <row r="8" spans="1:51" ht="30" x14ac:dyDescent="0.25">
      <c r="A8" s="23" t="s">
        <v>12</v>
      </c>
      <c r="B8" s="500" t="s">
        <v>13</v>
      </c>
      <c r="C8" s="501"/>
      <c r="D8" s="501"/>
      <c r="E8" s="501"/>
      <c r="F8" s="501"/>
      <c r="G8" s="501"/>
      <c r="H8" s="502"/>
      <c r="I8" s="21"/>
    </row>
    <row r="9" spans="1:51" ht="30" x14ac:dyDescent="0.25">
      <c r="A9" s="23" t="s">
        <v>14</v>
      </c>
      <c r="B9" s="500" t="s">
        <v>15</v>
      </c>
      <c r="C9" s="501"/>
      <c r="D9" s="501"/>
      <c r="E9" s="501"/>
      <c r="F9" s="501"/>
      <c r="G9" s="501"/>
      <c r="H9" s="502"/>
      <c r="I9" s="21"/>
    </row>
    <row r="10" spans="1:51" ht="30" x14ac:dyDescent="0.25">
      <c r="A10" s="23" t="s">
        <v>16</v>
      </c>
      <c r="B10" s="500" t="s">
        <v>17</v>
      </c>
      <c r="C10" s="501"/>
      <c r="D10" s="501"/>
      <c r="E10" s="501"/>
      <c r="F10" s="501"/>
      <c r="G10" s="501"/>
      <c r="H10" s="502"/>
      <c r="I10" s="21"/>
    </row>
    <row r="11" spans="1:51" ht="30" x14ac:dyDescent="0.25">
      <c r="A11" s="23" t="s">
        <v>18</v>
      </c>
      <c r="B11" s="500" t="s">
        <v>19</v>
      </c>
      <c r="C11" s="501"/>
      <c r="D11" s="501"/>
      <c r="E11" s="501"/>
      <c r="F11" s="501"/>
      <c r="G11" s="501"/>
      <c r="H11" s="502"/>
      <c r="I11" s="21"/>
    </row>
    <row r="12" spans="1:51" ht="58.5" customHeight="1" x14ac:dyDescent="0.25">
      <c r="A12" s="23" t="s">
        <v>20</v>
      </c>
      <c r="B12" s="500" t="s">
        <v>21</v>
      </c>
      <c r="C12" s="501"/>
      <c r="D12" s="501"/>
      <c r="E12" s="501"/>
      <c r="F12" s="501"/>
      <c r="G12" s="501"/>
      <c r="H12" s="502"/>
      <c r="I12" s="21"/>
    </row>
    <row r="13" spans="1:51" ht="30" x14ac:dyDescent="0.25">
      <c r="A13" s="23" t="s">
        <v>22</v>
      </c>
      <c r="B13" s="500" t="s">
        <v>23</v>
      </c>
      <c r="C13" s="501"/>
      <c r="D13" s="501"/>
      <c r="E13" s="501"/>
      <c r="F13" s="501"/>
      <c r="G13" s="501"/>
      <c r="H13" s="502"/>
      <c r="I13" s="21"/>
    </row>
    <row r="14" spans="1:51" ht="30" x14ac:dyDescent="0.25">
      <c r="A14" s="23" t="s">
        <v>24</v>
      </c>
      <c r="B14" s="500" t="s">
        <v>25</v>
      </c>
      <c r="C14" s="501"/>
      <c r="D14" s="501"/>
      <c r="E14" s="501"/>
      <c r="F14" s="501"/>
      <c r="G14" s="501"/>
      <c r="H14" s="502"/>
      <c r="I14" s="21"/>
    </row>
    <row r="15" spans="1:51" ht="30" x14ac:dyDescent="0.25">
      <c r="A15" s="23" t="s">
        <v>26</v>
      </c>
      <c r="B15" s="500" t="s">
        <v>27</v>
      </c>
      <c r="C15" s="501"/>
      <c r="D15" s="501"/>
      <c r="E15" s="501"/>
      <c r="F15" s="501"/>
      <c r="G15" s="501"/>
      <c r="H15" s="502"/>
      <c r="I15" s="21"/>
    </row>
    <row r="16" spans="1:51" ht="30" x14ac:dyDescent="0.25">
      <c r="A16" s="23" t="s">
        <v>28</v>
      </c>
      <c r="B16" s="500" t="s">
        <v>29</v>
      </c>
      <c r="C16" s="501"/>
      <c r="D16" s="501"/>
      <c r="E16" s="501"/>
      <c r="F16" s="501"/>
      <c r="G16" s="501"/>
      <c r="H16" s="502"/>
      <c r="I16" s="21"/>
    </row>
    <row r="17" spans="1:9" ht="45" x14ac:dyDescent="0.25">
      <c r="A17" s="23" t="s">
        <v>30</v>
      </c>
      <c r="B17" s="500" t="s">
        <v>31</v>
      </c>
      <c r="C17" s="501"/>
      <c r="D17" s="501"/>
      <c r="E17" s="501"/>
      <c r="F17" s="501"/>
      <c r="G17" s="501"/>
      <c r="H17" s="502"/>
      <c r="I17" s="21"/>
    </row>
    <row r="18" spans="1:9" ht="60" customHeight="1" x14ac:dyDescent="0.25">
      <c r="A18" s="23" t="s">
        <v>32</v>
      </c>
      <c r="B18" s="500" t="s">
        <v>33</v>
      </c>
      <c r="C18" s="501"/>
      <c r="D18" s="501"/>
      <c r="E18" s="501"/>
      <c r="F18" s="501"/>
      <c r="G18" s="501"/>
      <c r="H18" s="502"/>
      <c r="I18" s="21"/>
    </row>
    <row r="19" spans="1:9" ht="45.75" customHeight="1" x14ac:dyDescent="0.25">
      <c r="A19" s="23" t="s">
        <v>34</v>
      </c>
      <c r="B19" s="500" t="s">
        <v>35</v>
      </c>
      <c r="C19" s="501"/>
      <c r="D19" s="501"/>
      <c r="E19" s="501"/>
      <c r="F19" s="501"/>
      <c r="G19" s="501"/>
      <c r="H19" s="502"/>
      <c r="I19" s="21"/>
    </row>
    <row r="20" spans="1:9" ht="51.75" customHeight="1" x14ac:dyDescent="0.25">
      <c r="A20" s="23" t="s">
        <v>36</v>
      </c>
      <c r="B20" s="500" t="s">
        <v>37</v>
      </c>
      <c r="C20" s="501"/>
      <c r="D20" s="501"/>
      <c r="E20" s="501"/>
      <c r="F20" s="501"/>
      <c r="G20" s="501"/>
      <c r="H20" s="502"/>
      <c r="I20" s="21"/>
    </row>
    <row r="21" spans="1:9" ht="57.75" customHeight="1" x14ac:dyDescent="0.25">
      <c r="A21" s="23" t="s">
        <v>38</v>
      </c>
      <c r="B21" s="500" t="s">
        <v>39</v>
      </c>
      <c r="C21" s="501"/>
      <c r="D21" s="501"/>
      <c r="E21" s="501"/>
      <c r="F21" s="501"/>
      <c r="G21" s="501"/>
      <c r="H21" s="502"/>
      <c r="I21" s="21"/>
    </row>
    <row r="22" spans="1:9" x14ac:dyDescent="0.25">
      <c r="A22" s="507"/>
      <c r="B22" s="508"/>
      <c r="C22" s="508"/>
      <c r="D22" s="508"/>
      <c r="E22" s="508"/>
      <c r="F22" s="508"/>
      <c r="G22" s="508"/>
      <c r="H22" s="508"/>
      <c r="I22" s="509"/>
    </row>
    <row r="23" spans="1:9" ht="51" customHeight="1" x14ac:dyDescent="0.25">
      <c r="A23" s="521" t="s">
        <v>40</v>
      </c>
      <c r="B23" s="521"/>
      <c r="C23" s="521"/>
      <c r="D23" s="521"/>
      <c r="E23" s="521"/>
      <c r="F23" s="521"/>
      <c r="G23" s="521"/>
      <c r="H23" s="521"/>
      <c r="I23" s="521"/>
    </row>
    <row r="24" spans="1:9" ht="180" customHeight="1" x14ac:dyDescent="0.25">
      <c r="A24" s="504" t="s">
        <v>41</v>
      </c>
      <c r="B24" s="505"/>
      <c r="C24" s="505"/>
      <c r="D24" s="505"/>
      <c r="E24" s="505"/>
      <c r="F24" s="505"/>
      <c r="G24" s="505"/>
      <c r="H24" s="505"/>
      <c r="I24" s="506"/>
    </row>
    <row r="25" spans="1:9" ht="201" customHeight="1" x14ac:dyDescent="0.25">
      <c r="A25" s="24" t="s">
        <v>42</v>
      </c>
      <c r="B25" s="503" t="s">
        <v>43</v>
      </c>
      <c r="C25" s="503"/>
      <c r="D25" s="503"/>
      <c r="E25" s="503"/>
      <c r="F25" s="503"/>
      <c r="G25" s="503"/>
      <c r="H25" s="503"/>
      <c r="I25" s="503"/>
    </row>
    <row r="26" spans="1:9" ht="120.75" customHeight="1" x14ac:dyDescent="0.25">
      <c r="A26" s="24" t="s">
        <v>44</v>
      </c>
      <c r="B26" s="503" t="s">
        <v>45</v>
      </c>
      <c r="C26" s="503"/>
      <c r="D26" s="503"/>
      <c r="E26" s="503"/>
      <c r="F26" s="503"/>
      <c r="G26" s="503"/>
      <c r="H26" s="503"/>
      <c r="I26" s="503"/>
    </row>
    <row r="27" spans="1:9" ht="87" customHeight="1" x14ac:dyDescent="0.25">
      <c r="A27" s="24" t="s">
        <v>46</v>
      </c>
      <c r="B27" s="503" t="s">
        <v>47</v>
      </c>
      <c r="C27" s="503"/>
      <c r="D27" s="503"/>
      <c r="E27" s="503"/>
      <c r="F27" s="503"/>
      <c r="G27" s="503"/>
      <c r="H27" s="503"/>
      <c r="I27" s="503"/>
    </row>
    <row r="28" spans="1:9" ht="45.75" customHeight="1" x14ac:dyDescent="0.25">
      <c r="A28" s="24" t="s">
        <v>48</v>
      </c>
      <c r="B28" s="503" t="s">
        <v>49</v>
      </c>
      <c r="C28" s="503"/>
      <c r="D28" s="503"/>
      <c r="E28" s="503"/>
      <c r="F28" s="503"/>
      <c r="G28" s="503"/>
      <c r="H28" s="503"/>
      <c r="I28" s="503"/>
    </row>
    <row r="29" spans="1:9" x14ac:dyDescent="0.25">
      <c r="A29" s="510"/>
      <c r="B29" s="510"/>
      <c r="C29" s="510"/>
      <c r="D29" s="510"/>
      <c r="E29" s="510"/>
      <c r="F29" s="510"/>
      <c r="G29" s="510"/>
      <c r="H29" s="510"/>
      <c r="I29" s="510"/>
    </row>
    <row r="30" spans="1:9" ht="45" customHeight="1" x14ac:dyDescent="0.25">
      <c r="A30" s="515" t="s">
        <v>50</v>
      </c>
      <c r="B30" s="515"/>
      <c r="C30" s="515"/>
      <c r="D30" s="515"/>
      <c r="E30" s="515"/>
      <c r="F30" s="515"/>
      <c r="G30" s="515"/>
      <c r="H30" s="515"/>
      <c r="I30" s="515"/>
    </row>
    <row r="31" spans="1:9" ht="42" customHeight="1" x14ac:dyDescent="0.25">
      <c r="A31" s="516" t="s">
        <v>51</v>
      </c>
      <c r="B31" s="516"/>
      <c r="C31" s="497" t="s">
        <v>52</v>
      </c>
      <c r="D31" s="498"/>
      <c r="E31" s="498"/>
      <c r="F31" s="498"/>
      <c r="G31" s="498"/>
      <c r="H31" s="499"/>
      <c r="I31" s="20"/>
    </row>
    <row r="32" spans="1:9" ht="43.5" customHeight="1" x14ac:dyDescent="0.25">
      <c r="A32" s="516" t="s">
        <v>53</v>
      </c>
      <c r="B32" s="516"/>
      <c r="C32" s="497" t="s">
        <v>54</v>
      </c>
      <c r="D32" s="498"/>
      <c r="E32" s="498"/>
      <c r="F32" s="498"/>
      <c r="G32" s="498"/>
      <c r="H32" s="499"/>
      <c r="I32" s="20"/>
    </row>
    <row r="33" spans="1:9" ht="40.5" customHeight="1" x14ac:dyDescent="0.25">
      <c r="A33" s="516" t="s">
        <v>55</v>
      </c>
      <c r="B33" s="516"/>
      <c r="C33" s="497" t="s">
        <v>56</v>
      </c>
      <c r="D33" s="498"/>
      <c r="E33" s="498"/>
      <c r="F33" s="498"/>
      <c r="G33" s="498"/>
      <c r="H33" s="499"/>
      <c r="I33" s="20"/>
    </row>
    <row r="34" spans="1:9" ht="75.75" customHeight="1" x14ac:dyDescent="0.25">
      <c r="A34" s="514" t="s">
        <v>57</v>
      </c>
      <c r="B34" s="514"/>
      <c r="C34" s="500" t="s">
        <v>58</v>
      </c>
      <c r="D34" s="501"/>
      <c r="E34" s="501"/>
      <c r="F34" s="501"/>
      <c r="G34" s="501"/>
      <c r="H34" s="502"/>
      <c r="I34" s="20"/>
    </row>
    <row r="35" spans="1:9" ht="57.75" customHeight="1" x14ac:dyDescent="0.25">
      <c r="A35" s="514" t="s">
        <v>59</v>
      </c>
      <c r="B35" s="514"/>
      <c r="C35" s="497" t="s">
        <v>60</v>
      </c>
      <c r="D35" s="498"/>
      <c r="E35" s="498"/>
      <c r="F35" s="498"/>
      <c r="G35" s="498"/>
      <c r="H35" s="499"/>
      <c r="I35" s="20"/>
    </row>
    <row r="36" spans="1:9" ht="73.5" customHeight="1" x14ac:dyDescent="0.25">
      <c r="A36" s="514" t="s">
        <v>61</v>
      </c>
      <c r="B36" s="514"/>
      <c r="C36" s="497" t="s">
        <v>62</v>
      </c>
      <c r="D36" s="498"/>
      <c r="E36" s="498"/>
      <c r="F36" s="498"/>
      <c r="G36" s="498"/>
      <c r="H36" s="499"/>
      <c r="I36" s="20"/>
    </row>
    <row r="37" spans="1:9" ht="67.5" customHeight="1" x14ac:dyDescent="0.25">
      <c r="A37" s="514" t="s">
        <v>63</v>
      </c>
      <c r="B37" s="514"/>
      <c r="C37" s="497" t="s">
        <v>64</v>
      </c>
      <c r="D37" s="498"/>
      <c r="E37" s="498"/>
      <c r="F37" s="498"/>
      <c r="G37" s="498"/>
      <c r="H37" s="499"/>
      <c r="I37" s="20"/>
    </row>
    <row r="38" spans="1:9" ht="45.75" customHeight="1" x14ac:dyDescent="0.25">
      <c r="A38" s="514" t="s">
        <v>65</v>
      </c>
      <c r="B38" s="514"/>
      <c r="C38" s="497" t="s">
        <v>66</v>
      </c>
      <c r="D38" s="498"/>
      <c r="E38" s="498"/>
      <c r="F38" s="498"/>
      <c r="G38" s="498"/>
      <c r="H38" s="499"/>
      <c r="I38" s="20"/>
    </row>
    <row r="39" spans="1:9" ht="39.75" customHeight="1" x14ac:dyDescent="0.25">
      <c r="A39" s="514" t="s">
        <v>67</v>
      </c>
      <c r="B39" s="514"/>
      <c r="C39" s="497" t="s">
        <v>68</v>
      </c>
      <c r="D39" s="498"/>
      <c r="E39" s="498"/>
      <c r="F39" s="498"/>
      <c r="G39" s="498"/>
      <c r="H39" s="499"/>
      <c r="I39" s="20"/>
    </row>
    <row r="40" spans="1:9" ht="52.5" customHeight="1" x14ac:dyDescent="0.25">
      <c r="A40" s="522" t="s">
        <v>69</v>
      </c>
      <c r="B40" s="522"/>
      <c r="C40" s="497" t="s">
        <v>70</v>
      </c>
      <c r="D40" s="498"/>
      <c r="E40" s="498"/>
      <c r="F40" s="498"/>
      <c r="G40" s="498"/>
      <c r="H40" s="499"/>
      <c r="I40" s="20"/>
    </row>
    <row r="42" spans="1:9" ht="42.75" customHeight="1" x14ac:dyDescent="0.25">
      <c r="A42" s="523" t="s">
        <v>71</v>
      </c>
      <c r="B42" s="523"/>
      <c r="C42" s="523"/>
      <c r="D42" s="523"/>
      <c r="E42" s="523"/>
      <c r="F42" s="523"/>
      <c r="G42" s="523"/>
      <c r="H42" s="523"/>
    </row>
    <row r="43" spans="1:9" ht="53.25" customHeight="1" x14ac:dyDescent="0.25">
      <c r="A43" s="518" t="s">
        <v>72</v>
      </c>
      <c r="B43" s="518"/>
      <c r="C43" s="497" t="s">
        <v>73</v>
      </c>
      <c r="D43" s="498"/>
      <c r="E43" s="498"/>
      <c r="F43" s="498"/>
      <c r="G43" s="498"/>
      <c r="H43" s="499"/>
    </row>
    <row r="44" spans="1:9" ht="69" customHeight="1" x14ac:dyDescent="0.25">
      <c r="A44" s="518" t="s">
        <v>74</v>
      </c>
      <c r="B44" s="518"/>
      <c r="C44" s="500" t="s">
        <v>75</v>
      </c>
      <c r="D44" s="501"/>
      <c r="E44" s="501"/>
      <c r="F44" s="501"/>
      <c r="G44" s="501"/>
      <c r="H44" s="502"/>
    </row>
    <row r="45" spans="1:9" ht="56.25" customHeight="1" x14ac:dyDescent="0.25">
      <c r="A45" s="518" t="s">
        <v>76</v>
      </c>
      <c r="B45" s="518"/>
      <c r="C45" s="497" t="s">
        <v>77</v>
      </c>
      <c r="D45" s="498"/>
      <c r="E45" s="498"/>
      <c r="F45" s="498"/>
      <c r="G45" s="498"/>
      <c r="H45" s="499"/>
    </row>
    <row r="46" spans="1:9" ht="51.75" customHeight="1" x14ac:dyDescent="0.25">
      <c r="A46" s="518" t="s">
        <v>78</v>
      </c>
      <c r="B46" s="518"/>
      <c r="C46" s="497" t="s">
        <v>79</v>
      </c>
      <c r="D46" s="498"/>
      <c r="E46" s="498"/>
      <c r="F46" s="498"/>
      <c r="G46" s="498"/>
      <c r="H46" s="499"/>
    </row>
    <row r="47" spans="1:9" ht="48.75" customHeight="1" x14ac:dyDescent="0.25">
      <c r="A47" s="518" t="s">
        <v>80</v>
      </c>
      <c r="B47" s="518"/>
      <c r="C47" s="497" t="s">
        <v>81</v>
      </c>
      <c r="D47" s="498"/>
      <c r="E47" s="498"/>
      <c r="F47" s="498"/>
      <c r="G47" s="498"/>
      <c r="H47" s="499"/>
    </row>
    <row r="48" spans="1:9" x14ac:dyDescent="0.25">
      <c r="A48" s="520"/>
      <c r="B48" s="520"/>
      <c r="C48" s="520"/>
      <c r="D48" s="520"/>
      <c r="E48" s="520"/>
      <c r="F48" s="520"/>
      <c r="G48" s="520"/>
      <c r="H48" s="520"/>
    </row>
    <row r="49" spans="1:8" ht="34.5" customHeight="1" x14ac:dyDescent="0.25">
      <c r="A49" s="519" t="s">
        <v>82</v>
      </c>
      <c r="B49" s="519"/>
      <c r="C49" s="519"/>
      <c r="D49" s="519"/>
      <c r="E49" s="519"/>
      <c r="F49" s="519"/>
      <c r="G49" s="519"/>
      <c r="H49" s="519"/>
    </row>
    <row r="50" spans="1:8" ht="44.25" customHeight="1" x14ac:dyDescent="0.25">
      <c r="A50" s="518" t="s">
        <v>83</v>
      </c>
      <c r="B50" s="518"/>
      <c r="C50" s="497" t="s">
        <v>84</v>
      </c>
      <c r="D50" s="498"/>
      <c r="E50" s="498"/>
      <c r="F50" s="498"/>
      <c r="G50" s="498"/>
      <c r="H50" s="499"/>
    </row>
    <row r="51" spans="1:8" ht="90" customHeight="1" x14ac:dyDescent="0.25">
      <c r="A51" s="518" t="s">
        <v>85</v>
      </c>
      <c r="B51" s="518"/>
      <c r="C51" s="500" t="s">
        <v>86</v>
      </c>
      <c r="D51" s="498"/>
      <c r="E51" s="498"/>
      <c r="F51" s="498"/>
      <c r="G51" s="498"/>
      <c r="H51" s="499"/>
    </row>
    <row r="52" spans="1:8" ht="40.5" customHeight="1" x14ac:dyDescent="0.25">
      <c r="A52" s="518" t="s">
        <v>87</v>
      </c>
      <c r="B52" s="518"/>
      <c r="C52" s="497" t="s">
        <v>88</v>
      </c>
      <c r="D52" s="498"/>
      <c r="E52" s="498"/>
      <c r="F52" s="498"/>
      <c r="G52" s="498"/>
      <c r="H52" s="499"/>
    </row>
    <row r="53" spans="1:8" ht="32.25" customHeight="1" x14ac:dyDescent="0.25">
      <c r="A53" s="518" t="s">
        <v>89</v>
      </c>
      <c r="B53" s="518"/>
      <c r="C53" s="497" t="s">
        <v>90</v>
      </c>
      <c r="D53" s="498"/>
      <c r="E53" s="498"/>
      <c r="F53" s="498"/>
      <c r="G53" s="498"/>
      <c r="H53" s="499"/>
    </row>
    <row r="54" spans="1:8" ht="51.75" customHeight="1" x14ac:dyDescent="0.25">
      <c r="A54" s="517" t="s">
        <v>91</v>
      </c>
      <c r="B54" s="517"/>
      <c r="C54" s="497" t="s">
        <v>92</v>
      </c>
      <c r="D54" s="498"/>
      <c r="E54" s="498"/>
      <c r="F54" s="498"/>
      <c r="G54" s="498"/>
      <c r="H54" s="499"/>
    </row>
    <row r="55" spans="1:8" ht="65.25" customHeight="1" x14ac:dyDescent="0.25">
      <c r="A55" s="517" t="s">
        <v>93</v>
      </c>
      <c r="B55" s="517"/>
      <c r="C55" s="497" t="s">
        <v>94</v>
      </c>
      <c r="D55" s="498"/>
      <c r="E55" s="498"/>
      <c r="F55" s="498"/>
      <c r="G55" s="498"/>
      <c r="H55" s="499"/>
    </row>
    <row r="56" spans="1:8" ht="40.5" customHeight="1" x14ac:dyDescent="0.25">
      <c r="A56" s="517" t="s">
        <v>95</v>
      </c>
      <c r="B56" s="517"/>
      <c r="C56" s="497" t="s">
        <v>96</v>
      </c>
      <c r="D56" s="498"/>
      <c r="E56" s="498"/>
      <c r="F56" s="498"/>
      <c r="G56" s="498"/>
      <c r="H56" s="499"/>
    </row>
    <row r="57" spans="1:8" ht="60" customHeight="1" x14ac:dyDescent="0.25">
      <c r="A57" s="517" t="s">
        <v>97</v>
      </c>
      <c r="B57" s="517"/>
      <c r="C57" s="497" t="s">
        <v>98</v>
      </c>
      <c r="D57" s="498"/>
      <c r="E57" s="498"/>
      <c r="F57" s="498"/>
      <c r="G57" s="498"/>
      <c r="H57" s="499"/>
    </row>
    <row r="58" spans="1:8" ht="51.75" customHeight="1" x14ac:dyDescent="0.25">
      <c r="A58" s="517" t="s">
        <v>99</v>
      </c>
      <c r="B58" s="517"/>
      <c r="C58" s="497" t="s">
        <v>100</v>
      </c>
      <c r="D58" s="498"/>
      <c r="E58" s="498"/>
      <c r="F58" s="498"/>
      <c r="G58" s="498"/>
      <c r="H58" s="499"/>
    </row>
    <row r="59" spans="1:8" ht="54.75" customHeight="1" x14ac:dyDescent="0.25">
      <c r="A59" s="524" t="s">
        <v>101</v>
      </c>
      <c r="B59" s="524"/>
      <c r="C59" s="497" t="s">
        <v>102</v>
      </c>
      <c r="D59" s="498"/>
      <c r="E59" s="498"/>
      <c r="F59" s="498"/>
      <c r="G59" s="498"/>
      <c r="H59" s="499"/>
    </row>
    <row r="61" spans="1:8" s="20" customFormat="1" ht="182.25" customHeight="1" x14ac:dyDescent="0.25">
      <c r="A61" s="512" t="s">
        <v>103</v>
      </c>
      <c r="B61" s="513"/>
      <c r="C61" s="513"/>
      <c r="D61" s="513"/>
      <c r="E61" s="513"/>
      <c r="F61" s="513"/>
      <c r="G61" s="513"/>
      <c r="H61" s="513"/>
    </row>
    <row r="62" spans="1:8" s="20" customFormat="1" ht="64.5" customHeight="1" x14ac:dyDescent="0.25">
      <c r="A62" s="511" t="s">
        <v>104</v>
      </c>
      <c r="B62" s="511"/>
      <c r="C62" s="500" t="s">
        <v>105</v>
      </c>
      <c r="D62" s="501"/>
      <c r="E62" s="501"/>
      <c r="F62" s="501"/>
      <c r="G62" s="501"/>
      <c r="H62" s="502"/>
    </row>
    <row r="63" spans="1:8" s="20" customFormat="1" ht="69.75" customHeight="1" x14ac:dyDescent="0.25">
      <c r="A63" s="511" t="s">
        <v>106</v>
      </c>
      <c r="B63" s="511"/>
      <c r="C63" s="500" t="s">
        <v>107</v>
      </c>
      <c r="D63" s="501"/>
      <c r="E63" s="501"/>
      <c r="F63" s="501"/>
      <c r="G63" s="501"/>
      <c r="H63" s="502"/>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1"/>
  <sheetViews>
    <sheetView tabSelected="1" topLeftCell="E7" zoomScale="30" zoomScaleNormal="30" workbookViewId="0">
      <pane xSplit="12" ySplit="2" topLeftCell="Q9" activePane="bottomRight" state="frozen"/>
      <selection activeCell="E7" sqref="E7"/>
      <selection pane="topRight" activeCell="Q7" sqref="Q7"/>
      <selection pane="bottomLeft" activeCell="E9" sqref="E9"/>
      <selection pane="bottomRight" activeCell="S9" sqref="S9:S49"/>
    </sheetView>
  </sheetViews>
  <sheetFormatPr baseColWidth="10" defaultColWidth="11.42578125" defaultRowHeight="26.25" x14ac:dyDescent="0.4"/>
  <cols>
    <col min="1" max="1" width="17.42578125" style="32" customWidth="1"/>
    <col min="2" max="2" width="16.5703125" style="32" customWidth="1"/>
    <col min="3" max="3" width="18" style="32" customWidth="1"/>
    <col min="4" max="4" width="20.28515625" style="32" customWidth="1"/>
    <col min="5" max="5" width="23.28515625" style="32" customWidth="1"/>
    <col min="6" max="6" width="21" style="32" customWidth="1"/>
    <col min="7" max="7" width="17.5703125" style="32" customWidth="1"/>
    <col min="8" max="8" width="21.7109375" style="32" customWidth="1"/>
    <col min="9" max="9" width="21.42578125" style="32" customWidth="1"/>
    <col min="10" max="10" width="19.7109375" style="874" customWidth="1"/>
    <col min="11" max="11" width="21.85546875" style="874" customWidth="1"/>
    <col min="12" max="12" width="17.28515625" style="874" customWidth="1"/>
    <col min="13" max="13" width="17.85546875" style="874" customWidth="1"/>
    <col min="14" max="14" width="28.28515625" style="863" customWidth="1"/>
    <col min="15" max="15" width="15.5703125" style="268" customWidth="1"/>
    <col min="16" max="16" width="17.7109375" style="268" customWidth="1"/>
    <col min="17" max="17" width="22" style="268" customWidth="1"/>
    <col min="18" max="18" width="31" style="268" customWidth="1"/>
    <col min="19" max="19" width="33.5703125" style="974" customWidth="1"/>
    <col min="20" max="20" width="37" style="930" customWidth="1"/>
    <col min="21" max="21" width="23.28515625" style="262" customWidth="1"/>
    <col min="22" max="22" width="24.7109375" style="263" customWidth="1"/>
    <col min="23" max="23" width="28.85546875" style="264" customWidth="1"/>
    <col min="24" max="24" width="52.85546875" style="265" customWidth="1"/>
    <col min="25" max="25" width="21.42578125" style="265" customWidth="1"/>
    <col min="26" max="26" width="37" style="266" customWidth="1"/>
    <col min="27" max="27" width="22.7109375" style="266" customWidth="1"/>
    <col min="28" max="28" width="78.140625" style="32" customWidth="1"/>
    <col min="29" max="29" width="53.140625" style="32" customWidth="1"/>
    <col min="30" max="31" width="25.7109375" style="32" customWidth="1"/>
    <col min="32" max="32" width="39.85546875" style="206" customWidth="1"/>
    <col min="33" max="33" width="39.85546875" style="207" customWidth="1"/>
    <col min="34" max="34" width="22.5703125" style="32" customWidth="1"/>
    <col min="35" max="35" width="29.42578125" style="32" customWidth="1"/>
    <col min="36" max="36" width="22" style="32" hidden="1" customWidth="1"/>
    <col min="37" max="37" width="30.5703125" style="32" customWidth="1"/>
    <col min="38" max="38" width="23.42578125" style="32" customWidth="1"/>
    <col min="39" max="39" width="39.140625" style="32" customWidth="1"/>
    <col min="40" max="40" width="37.42578125" style="32" customWidth="1"/>
    <col min="41" max="41" width="39.7109375" style="32" customWidth="1"/>
    <col min="42" max="42" width="28.5703125" style="32" customWidth="1"/>
    <col min="43" max="43" width="25.7109375" style="32" customWidth="1"/>
    <col min="44" max="44" width="28.28515625" style="32" customWidth="1"/>
    <col min="45" max="45" width="63.85546875" style="32" customWidth="1"/>
    <col min="46" max="46" width="26.140625" style="32" customWidth="1"/>
    <col min="47" max="47" width="18.85546875" style="32" customWidth="1"/>
    <col min="48" max="48" width="25.5703125" style="32" customWidth="1"/>
    <col min="49" max="49" width="117.5703125" style="32" customWidth="1"/>
    <col min="50" max="50" width="26" style="32" customWidth="1"/>
    <col min="51" max="51" width="27" style="32" customWidth="1"/>
    <col min="52" max="16384" width="11.42578125" style="32"/>
  </cols>
  <sheetData>
    <row r="1" spans="1:51" x14ac:dyDescent="0.4">
      <c r="B1" s="629" t="s">
        <v>108</v>
      </c>
      <c r="C1" s="629"/>
      <c r="D1" s="626" t="s">
        <v>109</v>
      </c>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8"/>
      <c r="AS1" s="33" t="s">
        <v>110</v>
      </c>
    </row>
    <row r="2" spans="1:51" x14ac:dyDescent="0.4">
      <c r="B2" s="629"/>
      <c r="C2" s="629"/>
      <c r="D2" s="626" t="s">
        <v>111</v>
      </c>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8"/>
      <c r="AS2" s="33" t="s">
        <v>112</v>
      </c>
    </row>
    <row r="3" spans="1:51" x14ac:dyDescent="0.4">
      <c r="B3" s="629"/>
      <c r="C3" s="629"/>
      <c r="D3" s="626" t="s">
        <v>113</v>
      </c>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8"/>
      <c r="AS3" s="33" t="s">
        <v>114</v>
      </c>
    </row>
    <row r="4" spans="1:51" x14ac:dyDescent="0.4">
      <c r="B4" s="629"/>
      <c r="C4" s="629"/>
      <c r="D4" s="626" t="s">
        <v>115</v>
      </c>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8"/>
      <c r="AS4" s="33" t="s">
        <v>116</v>
      </c>
    </row>
    <row r="5" spans="1:51" x14ac:dyDescent="0.4">
      <c r="B5" s="625" t="s">
        <v>117</v>
      </c>
      <c r="C5" s="625"/>
      <c r="D5" s="642" t="s">
        <v>118</v>
      </c>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4"/>
      <c r="AS5" s="27"/>
    </row>
    <row r="6" spans="1:51" ht="83.25" customHeight="1" x14ac:dyDescent="0.4">
      <c r="A6" s="649" t="s">
        <v>1</v>
      </c>
      <c r="B6" s="649"/>
      <c r="C6" s="649"/>
      <c r="D6" s="649"/>
      <c r="E6" s="649"/>
      <c r="F6" s="649"/>
      <c r="G6" s="649"/>
      <c r="H6" s="649"/>
      <c r="I6" s="649"/>
      <c r="J6" s="649"/>
      <c r="K6" s="649"/>
      <c r="L6" s="649"/>
      <c r="M6" s="649"/>
      <c r="N6" s="649"/>
      <c r="O6" s="649"/>
      <c r="P6" s="649"/>
      <c r="Q6" s="649"/>
      <c r="R6" s="649"/>
      <c r="S6" s="649"/>
      <c r="T6" s="649"/>
      <c r="U6" s="629" t="s">
        <v>119</v>
      </c>
      <c r="V6" s="629"/>
      <c r="W6" s="629"/>
      <c r="X6" s="629"/>
      <c r="Y6" s="629" t="s">
        <v>50</v>
      </c>
      <c r="Z6" s="629"/>
      <c r="AA6" s="629"/>
      <c r="AB6" s="629"/>
      <c r="AC6" s="629"/>
      <c r="AD6" s="629"/>
      <c r="AE6" s="629"/>
      <c r="AF6" s="629"/>
      <c r="AG6" s="629"/>
      <c r="AH6" s="629"/>
      <c r="AI6" s="649" t="s">
        <v>71</v>
      </c>
      <c r="AJ6" s="649"/>
      <c r="AK6" s="649"/>
      <c r="AL6" s="649"/>
      <c r="AM6" s="649"/>
      <c r="AN6" s="649"/>
      <c r="AO6" s="649"/>
      <c r="AP6" s="649"/>
      <c r="AQ6" s="649"/>
      <c r="AR6" s="650" t="s">
        <v>82</v>
      </c>
      <c r="AS6" s="651"/>
      <c r="AT6" s="651"/>
      <c r="AU6" s="651"/>
      <c r="AV6" s="652"/>
      <c r="AW6" s="34"/>
      <c r="AX6" s="653" t="s">
        <v>120</v>
      </c>
      <c r="AY6" s="653"/>
    </row>
    <row r="7" spans="1:51" s="35" customFormat="1" ht="96" customHeight="1" x14ac:dyDescent="0.35">
      <c r="A7" s="654" t="s">
        <v>2</v>
      </c>
      <c r="B7" s="630" t="s">
        <v>4</v>
      </c>
      <c r="C7" s="630" t="s">
        <v>6</v>
      </c>
      <c r="D7" s="630" t="s">
        <v>8</v>
      </c>
      <c r="E7" s="630" t="s">
        <v>10</v>
      </c>
      <c r="F7" s="630" t="s">
        <v>12</v>
      </c>
      <c r="G7" s="646" t="s">
        <v>14</v>
      </c>
      <c r="H7" s="646" t="s">
        <v>16</v>
      </c>
      <c r="I7" s="850" t="s">
        <v>713</v>
      </c>
      <c r="J7" s="850" t="s">
        <v>121</v>
      </c>
      <c r="K7" s="850" t="s">
        <v>22</v>
      </c>
      <c r="L7" s="850" t="s">
        <v>24</v>
      </c>
      <c r="M7" s="850" t="s">
        <v>26</v>
      </c>
      <c r="N7" s="850" t="s">
        <v>28</v>
      </c>
      <c r="O7" s="646" t="s">
        <v>122</v>
      </c>
      <c r="P7" s="646"/>
      <c r="Q7" s="666" t="s">
        <v>32</v>
      </c>
      <c r="R7" s="645" t="s">
        <v>34</v>
      </c>
      <c r="S7" s="898" t="s">
        <v>714</v>
      </c>
      <c r="T7" s="901" t="s">
        <v>715</v>
      </c>
      <c r="U7" s="648" t="s">
        <v>42</v>
      </c>
      <c r="V7" s="648" t="s">
        <v>44</v>
      </c>
      <c r="W7" s="648" t="s">
        <v>46</v>
      </c>
      <c r="X7" s="648" t="s">
        <v>48</v>
      </c>
      <c r="Y7" s="645" t="s">
        <v>51</v>
      </c>
      <c r="Z7" s="645" t="s">
        <v>53</v>
      </c>
      <c r="AA7" s="645" t="s">
        <v>55</v>
      </c>
      <c r="AB7" s="664" t="s">
        <v>57</v>
      </c>
      <c r="AC7" s="664" t="s">
        <v>59</v>
      </c>
      <c r="AD7" s="636" t="s">
        <v>716</v>
      </c>
      <c r="AE7" s="636" t="s">
        <v>63</v>
      </c>
      <c r="AF7" s="636" t="s">
        <v>65</v>
      </c>
      <c r="AG7" s="636" t="s">
        <v>67</v>
      </c>
      <c r="AH7" s="638" t="s">
        <v>69</v>
      </c>
      <c r="AI7" s="638" t="s">
        <v>72</v>
      </c>
      <c r="AJ7" s="617" t="s">
        <v>74</v>
      </c>
      <c r="AK7" s="617" t="s">
        <v>76</v>
      </c>
      <c r="AL7" s="640" t="s">
        <v>78</v>
      </c>
      <c r="AM7" s="640" t="s">
        <v>80</v>
      </c>
      <c r="AN7" s="617" t="s">
        <v>83</v>
      </c>
      <c r="AO7" s="640" t="s">
        <v>85</v>
      </c>
      <c r="AP7" s="640" t="s">
        <v>87</v>
      </c>
      <c r="AQ7" s="632" t="s">
        <v>89</v>
      </c>
      <c r="AR7" s="634" t="s">
        <v>91</v>
      </c>
      <c r="AS7" s="656" t="s">
        <v>93</v>
      </c>
      <c r="AT7" s="658" t="s">
        <v>95</v>
      </c>
      <c r="AU7" s="660" t="s">
        <v>97</v>
      </c>
      <c r="AV7" s="656" t="s">
        <v>99</v>
      </c>
      <c r="AW7" s="662" t="s">
        <v>717</v>
      </c>
      <c r="AX7" s="667" t="s">
        <v>104</v>
      </c>
      <c r="AY7" s="667" t="s">
        <v>106</v>
      </c>
    </row>
    <row r="8" spans="1:51" s="35" customFormat="1" ht="123.75" customHeight="1" thickBot="1" x14ac:dyDescent="0.4">
      <c r="A8" s="655"/>
      <c r="B8" s="631"/>
      <c r="C8" s="631"/>
      <c r="D8" s="631"/>
      <c r="E8" s="631"/>
      <c r="F8" s="631"/>
      <c r="G8" s="647"/>
      <c r="H8" s="647"/>
      <c r="I8" s="851"/>
      <c r="J8" s="864"/>
      <c r="K8" s="851"/>
      <c r="L8" s="851"/>
      <c r="M8" s="851"/>
      <c r="N8" s="851"/>
      <c r="O8" s="36" t="s">
        <v>123</v>
      </c>
      <c r="P8" s="36" t="s">
        <v>124</v>
      </c>
      <c r="Q8" s="646"/>
      <c r="R8" s="630"/>
      <c r="S8" s="850"/>
      <c r="T8" s="902"/>
      <c r="U8" s="648"/>
      <c r="V8" s="648"/>
      <c r="W8" s="648"/>
      <c r="X8" s="648"/>
      <c r="Y8" s="630"/>
      <c r="Z8" s="630"/>
      <c r="AA8" s="630"/>
      <c r="AB8" s="665"/>
      <c r="AC8" s="665"/>
      <c r="AD8" s="637"/>
      <c r="AE8" s="637"/>
      <c r="AF8" s="637"/>
      <c r="AG8" s="637"/>
      <c r="AH8" s="639"/>
      <c r="AI8" s="639"/>
      <c r="AJ8" s="618"/>
      <c r="AK8" s="618"/>
      <c r="AL8" s="641"/>
      <c r="AM8" s="641"/>
      <c r="AN8" s="618"/>
      <c r="AO8" s="641"/>
      <c r="AP8" s="641"/>
      <c r="AQ8" s="633"/>
      <c r="AR8" s="635"/>
      <c r="AS8" s="657"/>
      <c r="AT8" s="659"/>
      <c r="AU8" s="661"/>
      <c r="AV8" s="657"/>
      <c r="AW8" s="663"/>
      <c r="AX8" s="668"/>
      <c r="AY8" s="668"/>
    </row>
    <row r="9" spans="1:51" ht="99.75" customHeight="1" x14ac:dyDescent="0.4">
      <c r="A9" s="814" t="s">
        <v>125</v>
      </c>
      <c r="B9" s="671" t="s">
        <v>126</v>
      </c>
      <c r="C9" s="671" t="s">
        <v>127</v>
      </c>
      <c r="D9" s="546" t="s">
        <v>128</v>
      </c>
      <c r="E9" s="546" t="s">
        <v>129</v>
      </c>
      <c r="F9" s="546" t="s">
        <v>130</v>
      </c>
      <c r="G9" s="619"/>
      <c r="H9" s="619"/>
      <c r="I9" s="799"/>
      <c r="J9" s="865" t="s">
        <v>131</v>
      </c>
      <c r="K9" s="875" t="s">
        <v>132</v>
      </c>
      <c r="L9" s="852" t="s">
        <v>133</v>
      </c>
      <c r="M9" s="852" t="s">
        <v>134</v>
      </c>
      <c r="N9" s="852" t="s">
        <v>135</v>
      </c>
      <c r="O9" s="557"/>
      <c r="P9" s="557" t="s">
        <v>136</v>
      </c>
      <c r="Q9" s="606" t="s">
        <v>137</v>
      </c>
      <c r="R9" s="692">
        <v>3.0200000000000001E-2</v>
      </c>
      <c r="S9" s="931">
        <v>3.0200000000000001E-2</v>
      </c>
      <c r="T9" s="903" t="s">
        <v>934</v>
      </c>
      <c r="U9" s="802" t="s">
        <v>138</v>
      </c>
      <c r="V9" s="824" t="s">
        <v>139</v>
      </c>
      <c r="W9" s="603" t="s">
        <v>140</v>
      </c>
      <c r="X9" s="553" t="s">
        <v>141</v>
      </c>
      <c r="Y9" s="563" t="s">
        <v>142</v>
      </c>
      <c r="Z9" s="573">
        <v>2020130010065</v>
      </c>
      <c r="AA9" s="577" t="s">
        <v>143</v>
      </c>
      <c r="AB9" s="39" t="s">
        <v>144</v>
      </c>
      <c r="AC9" s="40" t="s">
        <v>145</v>
      </c>
      <c r="AD9" s="490" t="s">
        <v>896</v>
      </c>
      <c r="AE9" s="320">
        <v>0.2</v>
      </c>
      <c r="AF9" s="490" t="s">
        <v>896</v>
      </c>
      <c r="AG9" s="490" t="s">
        <v>896</v>
      </c>
      <c r="AH9" s="490" t="s">
        <v>896</v>
      </c>
      <c r="AI9" s="490" t="s">
        <v>896</v>
      </c>
      <c r="AJ9" s="43"/>
      <c r="AK9" s="590" t="s">
        <v>146</v>
      </c>
      <c r="AL9" s="550" t="s">
        <v>855</v>
      </c>
      <c r="AM9" s="584" t="s">
        <v>858</v>
      </c>
      <c r="AN9" s="677">
        <v>87434791669</v>
      </c>
      <c r="AO9" s="584" t="s">
        <v>743</v>
      </c>
      <c r="AP9" s="584" t="s">
        <v>856</v>
      </c>
      <c r="AQ9" s="584" t="s">
        <v>857</v>
      </c>
      <c r="AR9" s="490" t="s">
        <v>896</v>
      </c>
      <c r="AS9" s="490" t="s">
        <v>896</v>
      </c>
      <c r="AT9" s="490" t="s">
        <v>896</v>
      </c>
      <c r="AU9" s="490" t="s">
        <v>896</v>
      </c>
      <c r="AV9" s="490" t="s">
        <v>896</v>
      </c>
      <c r="AW9" s="274"/>
      <c r="AX9" s="222"/>
      <c r="AY9" s="222"/>
    </row>
    <row r="10" spans="1:51" ht="77.25" customHeight="1" x14ac:dyDescent="0.4">
      <c r="A10" s="815"/>
      <c r="B10" s="672"/>
      <c r="C10" s="672"/>
      <c r="D10" s="547"/>
      <c r="E10" s="547"/>
      <c r="F10" s="547"/>
      <c r="G10" s="620"/>
      <c r="H10" s="620"/>
      <c r="I10" s="800"/>
      <c r="J10" s="866"/>
      <c r="K10" s="876"/>
      <c r="L10" s="853"/>
      <c r="M10" s="853"/>
      <c r="N10" s="853"/>
      <c r="O10" s="551"/>
      <c r="P10" s="551"/>
      <c r="Q10" s="582"/>
      <c r="R10" s="693"/>
      <c r="S10" s="932"/>
      <c r="T10" s="904"/>
      <c r="U10" s="803"/>
      <c r="V10" s="825"/>
      <c r="W10" s="604"/>
      <c r="X10" s="554"/>
      <c r="Y10" s="564"/>
      <c r="Z10" s="574"/>
      <c r="AA10" s="547"/>
      <c r="AB10" s="47" t="s">
        <v>147</v>
      </c>
      <c r="AC10" s="48" t="s">
        <v>148</v>
      </c>
      <c r="AD10" s="486" t="s">
        <v>896</v>
      </c>
      <c r="AE10" s="311">
        <v>0.02</v>
      </c>
      <c r="AF10" s="486" t="s">
        <v>896</v>
      </c>
      <c r="AG10" s="486" t="s">
        <v>896</v>
      </c>
      <c r="AH10" s="486" t="s">
        <v>896</v>
      </c>
      <c r="AI10" s="486" t="s">
        <v>896</v>
      </c>
      <c r="AJ10" s="43"/>
      <c r="AK10" s="591"/>
      <c r="AL10" s="551"/>
      <c r="AM10" s="585"/>
      <c r="AN10" s="678"/>
      <c r="AO10" s="585"/>
      <c r="AP10" s="585"/>
      <c r="AQ10" s="585"/>
      <c r="AR10" s="490" t="s">
        <v>896</v>
      </c>
      <c r="AS10" s="486" t="s">
        <v>896</v>
      </c>
      <c r="AT10" s="486" t="s">
        <v>896</v>
      </c>
      <c r="AU10" s="486" t="s">
        <v>896</v>
      </c>
      <c r="AV10" s="486" t="s">
        <v>896</v>
      </c>
      <c r="AW10" s="275"/>
      <c r="AX10" s="43"/>
      <c r="AY10" s="43"/>
    </row>
    <row r="11" spans="1:51" ht="84.75" customHeight="1" x14ac:dyDescent="0.4">
      <c r="A11" s="815"/>
      <c r="B11" s="672"/>
      <c r="C11" s="672"/>
      <c r="D11" s="547"/>
      <c r="E11" s="547"/>
      <c r="F11" s="547"/>
      <c r="G11" s="620"/>
      <c r="H11" s="620"/>
      <c r="I11" s="800"/>
      <c r="J11" s="866"/>
      <c r="K11" s="876"/>
      <c r="L11" s="853"/>
      <c r="M11" s="853"/>
      <c r="N11" s="853"/>
      <c r="O11" s="551"/>
      <c r="P11" s="551"/>
      <c r="Q11" s="582"/>
      <c r="R11" s="693"/>
      <c r="S11" s="932"/>
      <c r="T11" s="904"/>
      <c r="U11" s="803"/>
      <c r="V11" s="825"/>
      <c r="W11" s="604"/>
      <c r="X11" s="554"/>
      <c r="Y11" s="564"/>
      <c r="Z11" s="574"/>
      <c r="AA11" s="547"/>
      <c r="AB11" s="47" t="s">
        <v>149</v>
      </c>
      <c r="AC11" s="48" t="s">
        <v>150</v>
      </c>
      <c r="AD11" s="486" t="s">
        <v>896</v>
      </c>
      <c r="AE11" s="311">
        <v>0.02</v>
      </c>
      <c r="AF11" s="486" t="s">
        <v>896</v>
      </c>
      <c r="AG11" s="486" t="s">
        <v>896</v>
      </c>
      <c r="AH11" s="486" t="s">
        <v>896</v>
      </c>
      <c r="AI11" s="486" t="s">
        <v>896</v>
      </c>
      <c r="AJ11" s="43"/>
      <c r="AK11" s="591"/>
      <c r="AL11" s="551"/>
      <c r="AM11" s="585"/>
      <c r="AN11" s="678"/>
      <c r="AO11" s="585"/>
      <c r="AP11" s="585"/>
      <c r="AQ11" s="585"/>
      <c r="AR11" s="490" t="s">
        <v>896</v>
      </c>
      <c r="AS11" s="486" t="s">
        <v>896</v>
      </c>
      <c r="AT11" s="486" t="s">
        <v>896</v>
      </c>
      <c r="AU11" s="486" t="s">
        <v>896</v>
      </c>
      <c r="AV11" s="486" t="s">
        <v>896</v>
      </c>
      <c r="AW11" s="275"/>
      <c r="AX11" s="43"/>
      <c r="AY11" s="43"/>
    </row>
    <row r="12" spans="1:51" ht="75.75" customHeight="1" x14ac:dyDescent="0.4">
      <c r="A12" s="815"/>
      <c r="B12" s="672"/>
      <c r="C12" s="672"/>
      <c r="D12" s="547"/>
      <c r="E12" s="547"/>
      <c r="F12" s="547"/>
      <c r="G12" s="620"/>
      <c r="H12" s="620"/>
      <c r="I12" s="800"/>
      <c r="J12" s="866"/>
      <c r="K12" s="876"/>
      <c r="L12" s="853"/>
      <c r="M12" s="853"/>
      <c r="N12" s="853"/>
      <c r="O12" s="551"/>
      <c r="P12" s="551"/>
      <c r="Q12" s="582"/>
      <c r="R12" s="693"/>
      <c r="S12" s="932"/>
      <c r="T12" s="904"/>
      <c r="U12" s="803"/>
      <c r="V12" s="825"/>
      <c r="W12" s="604"/>
      <c r="X12" s="554"/>
      <c r="Y12" s="564"/>
      <c r="Z12" s="574"/>
      <c r="AA12" s="547"/>
      <c r="AB12" s="47" t="s">
        <v>151</v>
      </c>
      <c r="AC12" s="48" t="s">
        <v>152</v>
      </c>
      <c r="AD12" s="48">
        <v>45378</v>
      </c>
      <c r="AE12" s="311">
        <v>0.2</v>
      </c>
      <c r="AF12" s="49" t="s">
        <v>908</v>
      </c>
      <c r="AG12" s="55" t="s">
        <v>923</v>
      </c>
      <c r="AH12" s="51">
        <f>5*20</f>
        <v>100</v>
      </c>
      <c r="AI12" s="213" t="s">
        <v>924</v>
      </c>
      <c r="AJ12" s="43"/>
      <c r="AK12" s="591"/>
      <c r="AL12" s="551"/>
      <c r="AM12" s="585"/>
      <c r="AN12" s="678"/>
      <c r="AO12" s="585"/>
      <c r="AP12" s="585"/>
      <c r="AQ12" s="585"/>
      <c r="AR12" s="52" t="s">
        <v>748</v>
      </c>
      <c r="AS12" s="53" t="s">
        <v>925</v>
      </c>
      <c r="AT12" s="53" t="s">
        <v>891</v>
      </c>
      <c r="AU12" s="54" t="s">
        <v>926</v>
      </c>
      <c r="AV12" s="49" t="s">
        <v>908</v>
      </c>
      <c r="AW12" s="275"/>
      <c r="AX12" s="43"/>
      <c r="AY12" s="43"/>
    </row>
    <row r="13" spans="1:51" ht="76.5" customHeight="1" x14ac:dyDescent="0.4">
      <c r="A13" s="815"/>
      <c r="B13" s="672"/>
      <c r="C13" s="672"/>
      <c r="D13" s="547"/>
      <c r="E13" s="547"/>
      <c r="F13" s="547"/>
      <c r="G13" s="620"/>
      <c r="H13" s="620"/>
      <c r="I13" s="800"/>
      <c r="J13" s="866"/>
      <c r="K13" s="876"/>
      <c r="L13" s="853"/>
      <c r="M13" s="853"/>
      <c r="N13" s="853"/>
      <c r="O13" s="551"/>
      <c r="P13" s="551"/>
      <c r="Q13" s="582"/>
      <c r="R13" s="693"/>
      <c r="S13" s="932"/>
      <c r="T13" s="904"/>
      <c r="U13" s="803"/>
      <c r="V13" s="825"/>
      <c r="W13" s="604"/>
      <c r="X13" s="554"/>
      <c r="Y13" s="564"/>
      <c r="Z13" s="574"/>
      <c r="AA13" s="547"/>
      <c r="AB13" s="47" t="s">
        <v>153</v>
      </c>
      <c r="AC13" s="48" t="s">
        <v>154</v>
      </c>
      <c r="AD13" s="48">
        <v>184000</v>
      </c>
      <c r="AE13" s="311">
        <v>0.02</v>
      </c>
      <c r="AF13" s="49" t="s">
        <v>923</v>
      </c>
      <c r="AG13" s="55" t="s">
        <v>899</v>
      </c>
      <c r="AH13" s="51">
        <f>3*20</f>
        <v>60</v>
      </c>
      <c r="AI13" s="55">
        <v>184000</v>
      </c>
      <c r="AJ13" s="43"/>
      <c r="AK13" s="591"/>
      <c r="AL13" s="551"/>
      <c r="AM13" s="585"/>
      <c r="AN13" s="678"/>
      <c r="AO13" s="585"/>
      <c r="AP13" s="585"/>
      <c r="AQ13" s="585"/>
      <c r="AR13" s="52" t="s">
        <v>748</v>
      </c>
      <c r="AS13" s="53" t="s">
        <v>927</v>
      </c>
      <c r="AT13" s="53" t="s">
        <v>928</v>
      </c>
      <c r="AU13" s="54" t="s">
        <v>734</v>
      </c>
      <c r="AV13" s="49" t="s">
        <v>908</v>
      </c>
      <c r="AW13" s="275"/>
      <c r="AX13" s="43"/>
      <c r="AY13" s="43"/>
    </row>
    <row r="14" spans="1:51" ht="74.25" customHeight="1" x14ac:dyDescent="0.4">
      <c r="A14" s="815"/>
      <c r="B14" s="672"/>
      <c r="C14" s="672"/>
      <c r="D14" s="547"/>
      <c r="E14" s="547"/>
      <c r="F14" s="547"/>
      <c r="G14" s="620"/>
      <c r="H14" s="620"/>
      <c r="I14" s="800"/>
      <c r="J14" s="866"/>
      <c r="K14" s="876"/>
      <c r="L14" s="853"/>
      <c r="M14" s="853"/>
      <c r="N14" s="853"/>
      <c r="O14" s="551"/>
      <c r="P14" s="551"/>
      <c r="Q14" s="582"/>
      <c r="R14" s="693"/>
      <c r="S14" s="932"/>
      <c r="T14" s="904"/>
      <c r="U14" s="803"/>
      <c r="V14" s="825"/>
      <c r="W14" s="604"/>
      <c r="X14" s="554"/>
      <c r="Y14" s="564"/>
      <c r="Z14" s="574"/>
      <c r="AA14" s="547"/>
      <c r="AB14" s="47" t="s">
        <v>155</v>
      </c>
      <c r="AC14" s="48" t="s">
        <v>156</v>
      </c>
      <c r="AD14" s="48">
        <v>140701</v>
      </c>
      <c r="AE14" s="311">
        <v>0.2</v>
      </c>
      <c r="AF14" s="49" t="s">
        <v>908</v>
      </c>
      <c r="AG14" s="55" t="s">
        <v>900</v>
      </c>
      <c r="AH14" s="51">
        <f>20*11</f>
        <v>220</v>
      </c>
      <c r="AI14" s="55">
        <v>0</v>
      </c>
      <c r="AJ14" s="43"/>
      <c r="AK14" s="591"/>
      <c r="AL14" s="551"/>
      <c r="AM14" s="680"/>
      <c r="AN14" s="678"/>
      <c r="AO14" s="680"/>
      <c r="AP14" s="585"/>
      <c r="AQ14" s="585"/>
      <c r="AR14" s="52" t="s">
        <v>748</v>
      </c>
      <c r="AS14" s="53" t="s">
        <v>929</v>
      </c>
      <c r="AT14" s="53" t="s">
        <v>916</v>
      </c>
      <c r="AU14" s="54" t="s">
        <v>734</v>
      </c>
      <c r="AV14" s="49" t="s">
        <v>908</v>
      </c>
      <c r="AW14" s="275"/>
      <c r="AX14" s="43"/>
      <c r="AY14" s="43"/>
    </row>
    <row r="15" spans="1:51" ht="56.25" customHeight="1" x14ac:dyDescent="0.4">
      <c r="A15" s="815"/>
      <c r="B15" s="672"/>
      <c r="C15" s="672"/>
      <c r="D15" s="547"/>
      <c r="E15" s="547"/>
      <c r="F15" s="547"/>
      <c r="G15" s="620"/>
      <c r="H15" s="620"/>
      <c r="I15" s="800"/>
      <c r="J15" s="866"/>
      <c r="K15" s="876"/>
      <c r="L15" s="853"/>
      <c r="M15" s="853"/>
      <c r="N15" s="853"/>
      <c r="O15" s="551"/>
      <c r="P15" s="551"/>
      <c r="Q15" s="582"/>
      <c r="R15" s="693"/>
      <c r="S15" s="932"/>
      <c r="T15" s="904"/>
      <c r="U15" s="803"/>
      <c r="V15" s="825"/>
      <c r="W15" s="604"/>
      <c r="X15" s="554"/>
      <c r="Y15" s="564"/>
      <c r="Z15" s="574"/>
      <c r="AA15" s="547"/>
      <c r="AB15" s="47" t="s">
        <v>157</v>
      </c>
      <c r="AC15" s="48" t="s">
        <v>158</v>
      </c>
      <c r="AD15" s="486" t="s">
        <v>896</v>
      </c>
      <c r="AE15" s="311">
        <v>0.1</v>
      </c>
      <c r="AF15" s="486" t="s">
        <v>896</v>
      </c>
      <c r="AG15" s="486" t="s">
        <v>896</v>
      </c>
      <c r="AH15" s="486" t="s">
        <v>896</v>
      </c>
      <c r="AI15" s="486">
        <v>0.01</v>
      </c>
      <c r="AJ15" s="43"/>
      <c r="AK15" s="591"/>
      <c r="AL15" s="551"/>
      <c r="AM15" s="673" t="s">
        <v>859</v>
      </c>
      <c r="AN15" s="678"/>
      <c r="AO15" s="673" t="s">
        <v>747</v>
      </c>
      <c r="AP15" s="585"/>
      <c r="AQ15" s="585"/>
      <c r="AR15" s="490" t="s">
        <v>896</v>
      </c>
      <c r="AS15" s="490" t="s">
        <v>896</v>
      </c>
      <c r="AT15" s="490" t="s">
        <v>896</v>
      </c>
      <c r="AU15" s="490" t="s">
        <v>896</v>
      </c>
      <c r="AV15" s="490" t="s">
        <v>896</v>
      </c>
      <c r="AW15" s="275"/>
      <c r="AX15" s="43"/>
      <c r="AY15" s="43"/>
    </row>
    <row r="16" spans="1:51" ht="88.5" customHeight="1" x14ac:dyDescent="0.4">
      <c r="A16" s="815"/>
      <c r="B16" s="672"/>
      <c r="C16" s="672"/>
      <c r="D16" s="547"/>
      <c r="E16" s="547"/>
      <c r="F16" s="547"/>
      <c r="G16" s="620"/>
      <c r="H16" s="620"/>
      <c r="I16" s="800"/>
      <c r="J16" s="866"/>
      <c r="K16" s="876"/>
      <c r="L16" s="853"/>
      <c r="M16" s="853"/>
      <c r="N16" s="853"/>
      <c r="O16" s="551"/>
      <c r="P16" s="551"/>
      <c r="Q16" s="582"/>
      <c r="R16" s="693"/>
      <c r="S16" s="932"/>
      <c r="T16" s="904"/>
      <c r="U16" s="803"/>
      <c r="V16" s="825"/>
      <c r="W16" s="604"/>
      <c r="X16" s="554"/>
      <c r="Y16" s="564"/>
      <c r="Z16" s="574"/>
      <c r="AA16" s="547"/>
      <c r="AB16" s="47" t="s">
        <v>159</v>
      </c>
      <c r="AC16" s="48" t="s">
        <v>148</v>
      </c>
      <c r="AD16" s="486" t="s">
        <v>896</v>
      </c>
      <c r="AE16" s="311">
        <v>0.02</v>
      </c>
      <c r="AF16" s="486" t="s">
        <v>896</v>
      </c>
      <c r="AG16" s="486" t="s">
        <v>896</v>
      </c>
      <c r="AH16" s="486" t="s">
        <v>896</v>
      </c>
      <c r="AI16" s="486" t="s">
        <v>896</v>
      </c>
      <c r="AJ16" s="43"/>
      <c r="AK16" s="591"/>
      <c r="AL16" s="551"/>
      <c r="AM16" s="585"/>
      <c r="AN16" s="678"/>
      <c r="AO16" s="585"/>
      <c r="AP16" s="585"/>
      <c r="AQ16" s="585"/>
      <c r="AR16" s="490" t="s">
        <v>896</v>
      </c>
      <c r="AS16" s="490" t="s">
        <v>896</v>
      </c>
      <c r="AT16" s="490" t="s">
        <v>896</v>
      </c>
      <c r="AU16" s="490" t="s">
        <v>896</v>
      </c>
      <c r="AV16" s="490" t="s">
        <v>896</v>
      </c>
      <c r="AW16" s="275"/>
      <c r="AX16" s="43"/>
      <c r="AY16" s="43"/>
    </row>
    <row r="17" spans="1:51" ht="79.5" customHeight="1" x14ac:dyDescent="0.4">
      <c r="A17" s="815"/>
      <c r="B17" s="672"/>
      <c r="C17" s="672"/>
      <c r="D17" s="547"/>
      <c r="E17" s="547"/>
      <c r="F17" s="547"/>
      <c r="G17" s="620"/>
      <c r="H17" s="620"/>
      <c r="I17" s="800"/>
      <c r="J17" s="866"/>
      <c r="K17" s="876"/>
      <c r="L17" s="853"/>
      <c r="M17" s="853"/>
      <c r="N17" s="853"/>
      <c r="O17" s="551"/>
      <c r="P17" s="551"/>
      <c r="Q17" s="582"/>
      <c r="R17" s="693"/>
      <c r="S17" s="932"/>
      <c r="T17" s="904"/>
      <c r="U17" s="803"/>
      <c r="V17" s="825"/>
      <c r="W17" s="604"/>
      <c r="X17" s="554"/>
      <c r="Y17" s="564"/>
      <c r="Z17" s="574"/>
      <c r="AA17" s="547"/>
      <c r="AB17" s="47" t="s">
        <v>160</v>
      </c>
      <c r="AC17" s="48" t="s">
        <v>161</v>
      </c>
      <c r="AD17" s="486" t="s">
        <v>896</v>
      </c>
      <c r="AE17" s="311">
        <v>0.02</v>
      </c>
      <c r="AF17" s="486" t="s">
        <v>896</v>
      </c>
      <c r="AG17" s="486" t="s">
        <v>896</v>
      </c>
      <c r="AH17" s="486" t="s">
        <v>896</v>
      </c>
      <c r="AI17" s="486" t="s">
        <v>896</v>
      </c>
      <c r="AJ17" s="43"/>
      <c r="AK17" s="591"/>
      <c r="AL17" s="551"/>
      <c r="AM17" s="585"/>
      <c r="AN17" s="678"/>
      <c r="AO17" s="585"/>
      <c r="AP17" s="585"/>
      <c r="AQ17" s="585"/>
      <c r="AR17" s="490" t="s">
        <v>896</v>
      </c>
      <c r="AS17" s="490" t="s">
        <v>896</v>
      </c>
      <c r="AT17" s="490" t="s">
        <v>896</v>
      </c>
      <c r="AU17" s="490" t="s">
        <v>896</v>
      </c>
      <c r="AV17" s="490" t="s">
        <v>896</v>
      </c>
      <c r="AW17" s="275"/>
      <c r="AX17" s="43"/>
      <c r="AY17" s="43"/>
    </row>
    <row r="18" spans="1:51" ht="64.5" customHeight="1" x14ac:dyDescent="0.4">
      <c r="A18" s="815"/>
      <c r="B18" s="672"/>
      <c r="C18" s="672"/>
      <c r="D18" s="547"/>
      <c r="E18" s="547"/>
      <c r="F18" s="547"/>
      <c r="G18" s="620"/>
      <c r="H18" s="620"/>
      <c r="I18" s="800"/>
      <c r="J18" s="866"/>
      <c r="K18" s="876"/>
      <c r="L18" s="853"/>
      <c r="M18" s="853"/>
      <c r="N18" s="853"/>
      <c r="O18" s="551"/>
      <c r="P18" s="551"/>
      <c r="Q18" s="582"/>
      <c r="R18" s="693"/>
      <c r="S18" s="932"/>
      <c r="T18" s="904"/>
      <c r="U18" s="803"/>
      <c r="V18" s="825"/>
      <c r="W18" s="604"/>
      <c r="X18" s="554"/>
      <c r="Y18" s="564"/>
      <c r="Z18" s="574"/>
      <c r="AA18" s="547"/>
      <c r="AB18" s="47" t="s">
        <v>162</v>
      </c>
      <c r="AC18" s="48" t="s">
        <v>163</v>
      </c>
      <c r="AD18" s="486" t="s">
        <v>896</v>
      </c>
      <c r="AE18" s="311">
        <v>0.08</v>
      </c>
      <c r="AF18" s="486" t="s">
        <v>896</v>
      </c>
      <c r="AG18" s="486" t="s">
        <v>896</v>
      </c>
      <c r="AH18" s="486" t="s">
        <v>896</v>
      </c>
      <c r="AI18" s="486" t="s">
        <v>896</v>
      </c>
      <c r="AJ18" s="43"/>
      <c r="AK18" s="591"/>
      <c r="AL18" s="551"/>
      <c r="AM18" s="585"/>
      <c r="AN18" s="678"/>
      <c r="AO18" s="585"/>
      <c r="AP18" s="585"/>
      <c r="AQ18" s="585"/>
      <c r="AR18" s="490" t="s">
        <v>896</v>
      </c>
      <c r="AS18" s="490" t="s">
        <v>896</v>
      </c>
      <c r="AT18" s="490" t="s">
        <v>896</v>
      </c>
      <c r="AU18" s="490" t="s">
        <v>896</v>
      </c>
      <c r="AV18" s="490" t="s">
        <v>896</v>
      </c>
      <c r="AW18" s="275"/>
      <c r="AX18" s="43"/>
      <c r="AY18" s="43"/>
    </row>
    <row r="19" spans="1:51" ht="74.25" customHeight="1" x14ac:dyDescent="0.4">
      <c r="A19" s="815"/>
      <c r="B19" s="672"/>
      <c r="C19" s="672"/>
      <c r="D19" s="547"/>
      <c r="E19" s="547"/>
      <c r="F19" s="547"/>
      <c r="G19" s="620"/>
      <c r="H19" s="620"/>
      <c r="I19" s="800"/>
      <c r="J19" s="866"/>
      <c r="K19" s="876"/>
      <c r="L19" s="853"/>
      <c r="M19" s="853"/>
      <c r="N19" s="853"/>
      <c r="O19" s="551"/>
      <c r="P19" s="551"/>
      <c r="Q19" s="582"/>
      <c r="R19" s="693"/>
      <c r="S19" s="932"/>
      <c r="T19" s="904"/>
      <c r="U19" s="803"/>
      <c r="V19" s="825"/>
      <c r="W19" s="604"/>
      <c r="X19" s="554"/>
      <c r="Y19" s="564"/>
      <c r="Z19" s="574"/>
      <c r="AA19" s="547"/>
      <c r="AB19" s="47" t="s">
        <v>164</v>
      </c>
      <c r="AC19" s="48" t="s">
        <v>165</v>
      </c>
      <c r="AD19" s="486" t="s">
        <v>896</v>
      </c>
      <c r="AE19" s="311">
        <v>0.02</v>
      </c>
      <c r="AF19" s="486" t="s">
        <v>896</v>
      </c>
      <c r="AG19" s="486" t="s">
        <v>896</v>
      </c>
      <c r="AH19" s="486" t="s">
        <v>896</v>
      </c>
      <c r="AI19" s="486" t="s">
        <v>896</v>
      </c>
      <c r="AJ19" s="43"/>
      <c r="AK19" s="591"/>
      <c r="AL19" s="551"/>
      <c r="AM19" s="585"/>
      <c r="AN19" s="678"/>
      <c r="AO19" s="585"/>
      <c r="AP19" s="585"/>
      <c r="AQ19" s="585"/>
      <c r="AR19" s="490" t="s">
        <v>896</v>
      </c>
      <c r="AS19" s="490" t="s">
        <v>896</v>
      </c>
      <c r="AT19" s="490" t="s">
        <v>896</v>
      </c>
      <c r="AU19" s="490" t="s">
        <v>896</v>
      </c>
      <c r="AV19" s="490" t="s">
        <v>896</v>
      </c>
      <c r="AW19" s="275"/>
      <c r="AX19" s="43"/>
      <c r="AY19" s="43"/>
    </row>
    <row r="20" spans="1:51" ht="65.25" customHeight="1" x14ac:dyDescent="0.4">
      <c r="A20" s="815"/>
      <c r="B20" s="672"/>
      <c r="C20" s="672"/>
      <c r="D20" s="547"/>
      <c r="E20" s="547"/>
      <c r="F20" s="547"/>
      <c r="G20" s="620"/>
      <c r="H20" s="620"/>
      <c r="I20" s="800"/>
      <c r="J20" s="866"/>
      <c r="K20" s="876"/>
      <c r="L20" s="853"/>
      <c r="M20" s="853"/>
      <c r="N20" s="853"/>
      <c r="O20" s="551"/>
      <c r="P20" s="551"/>
      <c r="Q20" s="582"/>
      <c r="R20" s="693"/>
      <c r="S20" s="932"/>
      <c r="T20" s="904"/>
      <c r="U20" s="803"/>
      <c r="V20" s="825"/>
      <c r="W20" s="604"/>
      <c r="X20" s="554"/>
      <c r="Y20" s="564"/>
      <c r="Z20" s="574"/>
      <c r="AA20" s="547"/>
      <c r="AB20" s="47" t="s">
        <v>166</v>
      </c>
      <c r="AC20" s="48" t="s">
        <v>167</v>
      </c>
      <c r="AD20" s="486" t="s">
        <v>896</v>
      </c>
      <c r="AE20" s="312">
        <v>0.02</v>
      </c>
      <c r="AF20" s="486" t="s">
        <v>896</v>
      </c>
      <c r="AG20" s="486" t="s">
        <v>896</v>
      </c>
      <c r="AH20" s="486" t="s">
        <v>896</v>
      </c>
      <c r="AI20" s="486" t="s">
        <v>896</v>
      </c>
      <c r="AJ20" s="43"/>
      <c r="AK20" s="591"/>
      <c r="AL20" s="551"/>
      <c r="AM20" s="585"/>
      <c r="AN20" s="678"/>
      <c r="AO20" s="585"/>
      <c r="AP20" s="585"/>
      <c r="AQ20" s="585"/>
      <c r="AR20" s="490" t="s">
        <v>896</v>
      </c>
      <c r="AS20" s="490" t="s">
        <v>896</v>
      </c>
      <c r="AT20" s="490" t="s">
        <v>896</v>
      </c>
      <c r="AU20" s="490" t="s">
        <v>896</v>
      </c>
      <c r="AV20" s="490" t="s">
        <v>896</v>
      </c>
      <c r="AW20" s="275"/>
      <c r="AX20" s="43"/>
      <c r="AY20" s="43"/>
    </row>
    <row r="21" spans="1:51" ht="99.75" customHeight="1" thickBot="1" x14ac:dyDescent="0.45">
      <c r="A21" s="815"/>
      <c r="B21" s="672"/>
      <c r="C21" s="672"/>
      <c r="D21" s="547"/>
      <c r="E21" s="547"/>
      <c r="F21" s="547"/>
      <c r="G21" s="620"/>
      <c r="H21" s="620"/>
      <c r="I21" s="800"/>
      <c r="J21" s="866"/>
      <c r="K21" s="876"/>
      <c r="L21" s="853"/>
      <c r="M21" s="853"/>
      <c r="N21" s="853"/>
      <c r="O21" s="558"/>
      <c r="P21" s="558"/>
      <c r="Q21" s="607"/>
      <c r="R21" s="693"/>
      <c r="S21" s="932"/>
      <c r="T21" s="904"/>
      <c r="U21" s="803"/>
      <c r="V21" s="825"/>
      <c r="W21" s="604"/>
      <c r="X21" s="554"/>
      <c r="Y21" s="565"/>
      <c r="Z21" s="575"/>
      <c r="AA21" s="576"/>
      <c r="AB21" s="58" t="s">
        <v>168</v>
      </c>
      <c r="AC21" s="59" t="s">
        <v>169</v>
      </c>
      <c r="AD21" s="486" t="s">
        <v>896</v>
      </c>
      <c r="AE21" s="313">
        <v>0.08</v>
      </c>
      <c r="AF21" s="489" t="s">
        <v>896</v>
      </c>
      <c r="AG21" s="489" t="s">
        <v>896</v>
      </c>
      <c r="AH21" s="489" t="s">
        <v>896</v>
      </c>
      <c r="AI21" s="489" t="s">
        <v>896</v>
      </c>
      <c r="AJ21" s="43"/>
      <c r="AK21" s="592"/>
      <c r="AL21" s="552"/>
      <c r="AM21" s="586"/>
      <c r="AN21" s="679"/>
      <c r="AO21" s="586"/>
      <c r="AP21" s="586"/>
      <c r="AQ21" s="586"/>
      <c r="AR21" s="489" t="s">
        <v>896</v>
      </c>
      <c r="AS21" s="489" t="s">
        <v>896</v>
      </c>
      <c r="AT21" s="489" t="s">
        <v>896</v>
      </c>
      <c r="AU21" s="489" t="s">
        <v>896</v>
      </c>
      <c r="AV21" s="489" t="s">
        <v>896</v>
      </c>
      <c r="AW21" s="275"/>
      <c r="AX21" s="43"/>
      <c r="AY21" s="43"/>
    </row>
    <row r="22" spans="1:51" ht="61.5" customHeight="1" thickBot="1" x14ac:dyDescent="0.45">
      <c r="A22" s="815"/>
      <c r="B22" s="672"/>
      <c r="C22" s="672"/>
      <c r="D22" s="547"/>
      <c r="E22" s="547"/>
      <c r="F22" s="547"/>
      <c r="G22" s="620"/>
      <c r="H22" s="620"/>
      <c r="I22" s="800"/>
      <c r="J22" s="866"/>
      <c r="K22" s="876"/>
      <c r="L22" s="853"/>
      <c r="M22" s="853"/>
      <c r="N22" s="853"/>
      <c r="O22" s="557"/>
      <c r="P22" s="557" t="s">
        <v>136</v>
      </c>
      <c r="Q22" s="606" t="s">
        <v>170</v>
      </c>
      <c r="R22" s="693"/>
      <c r="S22" s="932"/>
      <c r="T22" s="904"/>
      <c r="U22" s="803"/>
      <c r="V22" s="825"/>
      <c r="W22" s="604"/>
      <c r="X22" s="554"/>
      <c r="Y22" s="563" t="s">
        <v>171</v>
      </c>
      <c r="Z22" s="528" t="s">
        <v>718</v>
      </c>
      <c r="AA22" s="577" t="s">
        <v>172</v>
      </c>
      <c r="AB22" s="39" t="s">
        <v>173</v>
      </c>
      <c r="AC22" s="40" t="s">
        <v>174</v>
      </c>
      <c r="AD22" s="40">
        <v>1</v>
      </c>
      <c r="AE22" s="321">
        <v>0.03</v>
      </c>
      <c r="AF22" s="441" t="s">
        <v>897</v>
      </c>
      <c r="AG22" s="487" t="s">
        <v>898</v>
      </c>
      <c r="AH22" s="488">
        <v>60</v>
      </c>
      <c r="AI22" s="392" t="s">
        <v>896</v>
      </c>
      <c r="AJ22" s="43"/>
      <c r="AK22" s="593" t="s">
        <v>146</v>
      </c>
      <c r="AL22" s="593" t="s">
        <v>855</v>
      </c>
      <c r="AM22" s="543">
        <v>1200000000</v>
      </c>
      <c r="AN22" s="677">
        <f>'[1]2023 INV. PROYEC'!$H$9</f>
        <v>1212682752</v>
      </c>
      <c r="AO22" s="584" t="s">
        <v>743</v>
      </c>
      <c r="AP22" s="543" t="s">
        <v>860</v>
      </c>
      <c r="AQ22" s="543" t="s">
        <v>861</v>
      </c>
      <c r="AR22" s="491" t="s">
        <v>748</v>
      </c>
      <c r="AS22" s="172" t="s">
        <v>921</v>
      </c>
      <c r="AT22" s="457" t="s">
        <v>891</v>
      </c>
      <c r="AU22" s="457" t="s">
        <v>734</v>
      </c>
      <c r="AV22" s="441" t="s">
        <v>897</v>
      </c>
      <c r="AW22" s="275"/>
      <c r="AX22" s="43"/>
      <c r="AY22" s="43"/>
    </row>
    <row r="23" spans="1:51" ht="43.5" customHeight="1" x14ac:dyDescent="0.4">
      <c r="A23" s="815"/>
      <c r="B23" s="672"/>
      <c r="C23" s="672"/>
      <c r="D23" s="547"/>
      <c r="E23" s="547"/>
      <c r="F23" s="547"/>
      <c r="G23" s="620"/>
      <c r="H23" s="620"/>
      <c r="I23" s="800"/>
      <c r="J23" s="866"/>
      <c r="K23" s="876"/>
      <c r="L23" s="853"/>
      <c r="M23" s="853"/>
      <c r="N23" s="853"/>
      <c r="O23" s="551"/>
      <c r="P23" s="551"/>
      <c r="Q23" s="582"/>
      <c r="R23" s="693"/>
      <c r="S23" s="932"/>
      <c r="T23" s="904"/>
      <c r="U23" s="803"/>
      <c r="V23" s="825"/>
      <c r="W23" s="604"/>
      <c r="X23" s="554"/>
      <c r="Y23" s="564"/>
      <c r="Z23" s="529"/>
      <c r="AA23" s="547"/>
      <c r="AB23" s="47" t="s">
        <v>175</v>
      </c>
      <c r="AC23" s="48" t="s">
        <v>176</v>
      </c>
      <c r="AD23" s="48">
        <v>1</v>
      </c>
      <c r="AE23" s="312">
        <v>0.03</v>
      </c>
      <c r="AF23" s="69" t="s">
        <v>897</v>
      </c>
      <c r="AG23" s="67" t="s">
        <v>898</v>
      </c>
      <c r="AH23" s="42">
        <v>60</v>
      </c>
      <c r="AI23" s="70" t="s">
        <v>896</v>
      </c>
      <c r="AJ23" s="43"/>
      <c r="AK23" s="594"/>
      <c r="AL23" s="594"/>
      <c r="AM23" s="526"/>
      <c r="AN23" s="678"/>
      <c r="AO23" s="585"/>
      <c r="AP23" s="526"/>
      <c r="AQ23" s="526"/>
      <c r="AR23" s="484" t="s">
        <v>748</v>
      </c>
      <c r="AS23" s="53" t="s">
        <v>921</v>
      </c>
      <c r="AT23" s="68" t="s">
        <v>891</v>
      </c>
      <c r="AU23" s="68" t="s">
        <v>734</v>
      </c>
      <c r="AV23" s="69" t="s">
        <v>897</v>
      </c>
      <c r="AW23" s="275"/>
      <c r="AX23" s="43"/>
      <c r="AY23" s="43"/>
    </row>
    <row r="24" spans="1:51" ht="63.75" customHeight="1" x14ac:dyDescent="0.4">
      <c r="A24" s="815"/>
      <c r="B24" s="672"/>
      <c r="C24" s="672"/>
      <c r="D24" s="547"/>
      <c r="E24" s="547"/>
      <c r="F24" s="547"/>
      <c r="G24" s="620"/>
      <c r="H24" s="620"/>
      <c r="I24" s="800"/>
      <c r="J24" s="866"/>
      <c r="K24" s="876"/>
      <c r="L24" s="853"/>
      <c r="M24" s="853"/>
      <c r="N24" s="853"/>
      <c r="O24" s="551"/>
      <c r="P24" s="551"/>
      <c r="Q24" s="582"/>
      <c r="R24" s="693"/>
      <c r="S24" s="932"/>
      <c r="T24" s="904"/>
      <c r="U24" s="803"/>
      <c r="V24" s="825"/>
      <c r="W24" s="604"/>
      <c r="X24" s="554"/>
      <c r="Y24" s="564"/>
      <c r="Z24" s="529"/>
      <c r="AA24" s="547"/>
      <c r="AB24" s="47" t="s">
        <v>177</v>
      </c>
      <c r="AC24" s="48" t="s">
        <v>178</v>
      </c>
      <c r="AD24" s="48" t="s">
        <v>896</v>
      </c>
      <c r="AE24" s="312">
        <v>0.1</v>
      </c>
      <c r="AF24" s="48" t="s">
        <v>896</v>
      </c>
      <c r="AG24" s="48" t="s">
        <v>896</v>
      </c>
      <c r="AH24" s="48" t="s">
        <v>896</v>
      </c>
      <c r="AI24" s="70" t="s">
        <v>896</v>
      </c>
      <c r="AJ24" s="43"/>
      <c r="AK24" s="594"/>
      <c r="AL24" s="594"/>
      <c r="AM24" s="526"/>
      <c r="AN24" s="678"/>
      <c r="AO24" s="585"/>
      <c r="AP24" s="526"/>
      <c r="AQ24" s="526"/>
      <c r="AR24" s="48" t="s">
        <v>896</v>
      </c>
      <c r="AS24" s="48" t="s">
        <v>896</v>
      </c>
      <c r="AT24" s="48" t="s">
        <v>896</v>
      </c>
      <c r="AU24" s="48" t="s">
        <v>896</v>
      </c>
      <c r="AV24" s="48" t="s">
        <v>896</v>
      </c>
      <c r="AW24" s="275"/>
      <c r="AX24" s="43"/>
      <c r="AY24" s="43"/>
    </row>
    <row r="25" spans="1:51" ht="45.75" customHeight="1" x14ac:dyDescent="0.4">
      <c r="A25" s="815"/>
      <c r="B25" s="672"/>
      <c r="C25" s="672"/>
      <c r="D25" s="547"/>
      <c r="E25" s="547"/>
      <c r="F25" s="547"/>
      <c r="G25" s="620"/>
      <c r="H25" s="620"/>
      <c r="I25" s="800"/>
      <c r="J25" s="866"/>
      <c r="K25" s="876"/>
      <c r="L25" s="853"/>
      <c r="M25" s="853"/>
      <c r="N25" s="853"/>
      <c r="O25" s="551"/>
      <c r="P25" s="551"/>
      <c r="Q25" s="582"/>
      <c r="R25" s="693"/>
      <c r="S25" s="932"/>
      <c r="T25" s="904"/>
      <c r="U25" s="803"/>
      <c r="V25" s="825"/>
      <c r="W25" s="604"/>
      <c r="X25" s="554"/>
      <c r="Y25" s="564"/>
      <c r="Z25" s="529"/>
      <c r="AA25" s="547"/>
      <c r="AB25" s="47" t="s">
        <v>179</v>
      </c>
      <c r="AC25" s="48" t="s">
        <v>180</v>
      </c>
      <c r="AD25" s="48">
        <v>1200</v>
      </c>
      <c r="AE25" s="312">
        <v>0.3</v>
      </c>
      <c r="AF25" s="69" t="s">
        <v>897</v>
      </c>
      <c r="AG25" s="70" t="s">
        <v>898</v>
      </c>
      <c r="AH25" s="51">
        <v>220</v>
      </c>
      <c r="AI25" s="48">
        <v>1200</v>
      </c>
      <c r="AJ25" s="43"/>
      <c r="AK25" s="594"/>
      <c r="AL25" s="594"/>
      <c r="AM25" s="526"/>
      <c r="AN25" s="678"/>
      <c r="AO25" s="585"/>
      <c r="AP25" s="526"/>
      <c r="AQ25" s="526"/>
      <c r="AR25" s="484" t="s">
        <v>748</v>
      </c>
      <c r="AS25" s="53" t="s">
        <v>921</v>
      </c>
      <c r="AT25" s="68" t="s">
        <v>891</v>
      </c>
      <c r="AU25" s="68" t="s">
        <v>734</v>
      </c>
      <c r="AV25" s="69" t="s">
        <v>897</v>
      </c>
      <c r="AW25" s="275"/>
      <c r="AX25" s="43"/>
      <c r="AY25" s="43"/>
    </row>
    <row r="26" spans="1:51" ht="54.75" customHeight="1" thickBot="1" x14ac:dyDescent="0.45">
      <c r="A26" s="815"/>
      <c r="B26" s="672"/>
      <c r="C26" s="672"/>
      <c r="D26" s="547"/>
      <c r="E26" s="547"/>
      <c r="F26" s="547"/>
      <c r="G26" s="620"/>
      <c r="H26" s="620"/>
      <c r="I26" s="800"/>
      <c r="J26" s="866"/>
      <c r="K26" s="876"/>
      <c r="L26" s="853"/>
      <c r="M26" s="853"/>
      <c r="N26" s="853"/>
      <c r="O26" s="551"/>
      <c r="P26" s="551"/>
      <c r="Q26" s="582"/>
      <c r="R26" s="693"/>
      <c r="S26" s="932"/>
      <c r="T26" s="904"/>
      <c r="U26" s="803"/>
      <c r="V26" s="825"/>
      <c r="W26" s="604"/>
      <c r="X26" s="554"/>
      <c r="Y26" s="564"/>
      <c r="Z26" s="529"/>
      <c r="AA26" s="547"/>
      <c r="AB26" s="47" t="s">
        <v>181</v>
      </c>
      <c r="AC26" s="48" t="s">
        <v>182</v>
      </c>
      <c r="AD26" s="48">
        <v>3</v>
      </c>
      <c r="AE26" s="312">
        <v>0.15</v>
      </c>
      <c r="AF26" s="69" t="s">
        <v>897</v>
      </c>
      <c r="AG26" s="70" t="s">
        <v>898</v>
      </c>
      <c r="AH26" s="51">
        <v>220</v>
      </c>
      <c r="AI26" s="74" t="s">
        <v>896</v>
      </c>
      <c r="AJ26" s="43"/>
      <c r="AK26" s="594"/>
      <c r="AL26" s="594"/>
      <c r="AM26" s="526"/>
      <c r="AN26" s="678"/>
      <c r="AO26" s="585"/>
      <c r="AP26" s="526"/>
      <c r="AQ26" s="526"/>
      <c r="AR26" s="484" t="s">
        <v>748</v>
      </c>
      <c r="AS26" s="53" t="s">
        <v>921</v>
      </c>
      <c r="AT26" s="68" t="s">
        <v>891</v>
      </c>
      <c r="AU26" s="68" t="s">
        <v>922</v>
      </c>
      <c r="AV26" s="69" t="s">
        <v>897</v>
      </c>
      <c r="AW26" s="275"/>
      <c r="AX26" s="43"/>
      <c r="AY26" s="43"/>
    </row>
    <row r="27" spans="1:51" ht="43.5" customHeight="1" x14ac:dyDescent="0.4">
      <c r="A27" s="815"/>
      <c r="B27" s="672"/>
      <c r="C27" s="672"/>
      <c r="D27" s="547"/>
      <c r="E27" s="547"/>
      <c r="F27" s="547"/>
      <c r="G27" s="620"/>
      <c r="H27" s="620"/>
      <c r="I27" s="800"/>
      <c r="J27" s="866"/>
      <c r="K27" s="876"/>
      <c r="L27" s="853"/>
      <c r="M27" s="853"/>
      <c r="N27" s="853"/>
      <c r="O27" s="551"/>
      <c r="P27" s="551"/>
      <c r="Q27" s="582"/>
      <c r="R27" s="693"/>
      <c r="S27" s="932"/>
      <c r="T27" s="904"/>
      <c r="U27" s="803"/>
      <c r="V27" s="825"/>
      <c r="W27" s="604"/>
      <c r="X27" s="554"/>
      <c r="Y27" s="564"/>
      <c r="Z27" s="529"/>
      <c r="AA27" s="547"/>
      <c r="AB27" s="47" t="s">
        <v>183</v>
      </c>
      <c r="AC27" s="48" t="s">
        <v>184</v>
      </c>
      <c r="AD27" s="48" t="s">
        <v>896</v>
      </c>
      <c r="AE27" s="312">
        <v>0.03</v>
      </c>
      <c r="AF27" s="48" t="s">
        <v>896</v>
      </c>
      <c r="AG27" s="48" t="s">
        <v>896</v>
      </c>
      <c r="AH27" s="48" t="s">
        <v>896</v>
      </c>
      <c r="AI27" s="48" t="s">
        <v>896</v>
      </c>
      <c r="AJ27" s="43"/>
      <c r="AK27" s="594"/>
      <c r="AL27" s="594"/>
      <c r="AM27" s="691"/>
      <c r="AN27" s="678"/>
      <c r="AO27" s="680"/>
      <c r="AP27" s="526"/>
      <c r="AQ27" s="526"/>
      <c r="AR27" s="48" t="s">
        <v>896</v>
      </c>
      <c r="AS27" s="48" t="s">
        <v>896</v>
      </c>
      <c r="AT27" s="48" t="s">
        <v>896</v>
      </c>
      <c r="AU27" s="48" t="s">
        <v>896</v>
      </c>
      <c r="AV27" s="48" t="s">
        <v>896</v>
      </c>
      <c r="AW27" s="275"/>
      <c r="AX27" s="43"/>
      <c r="AY27" s="43"/>
    </row>
    <row r="28" spans="1:51" ht="84.75" customHeight="1" x14ac:dyDescent="0.4">
      <c r="A28" s="815"/>
      <c r="B28" s="672"/>
      <c r="C28" s="672"/>
      <c r="D28" s="547"/>
      <c r="E28" s="547"/>
      <c r="F28" s="547"/>
      <c r="G28" s="620"/>
      <c r="H28" s="620"/>
      <c r="I28" s="800"/>
      <c r="J28" s="866"/>
      <c r="K28" s="876"/>
      <c r="L28" s="853"/>
      <c r="M28" s="853"/>
      <c r="N28" s="853"/>
      <c r="O28" s="551"/>
      <c r="P28" s="551"/>
      <c r="Q28" s="582"/>
      <c r="R28" s="693"/>
      <c r="S28" s="932"/>
      <c r="T28" s="904"/>
      <c r="U28" s="803"/>
      <c r="V28" s="825"/>
      <c r="W28" s="604"/>
      <c r="X28" s="554"/>
      <c r="Y28" s="564"/>
      <c r="Z28" s="529"/>
      <c r="AA28" s="547"/>
      <c r="AB28" s="47" t="s">
        <v>185</v>
      </c>
      <c r="AC28" s="48" t="s">
        <v>182</v>
      </c>
      <c r="AD28" s="48">
        <v>3</v>
      </c>
      <c r="AE28" s="312">
        <v>0.15</v>
      </c>
      <c r="AF28" s="69" t="s">
        <v>897</v>
      </c>
      <c r="AG28" s="70" t="s">
        <v>898</v>
      </c>
      <c r="AH28" s="71">
        <v>220</v>
      </c>
      <c r="AI28" s="48" t="s">
        <v>896</v>
      </c>
      <c r="AJ28" s="43"/>
      <c r="AK28" s="594"/>
      <c r="AL28" s="594"/>
      <c r="AM28" s="525">
        <v>12682752</v>
      </c>
      <c r="AN28" s="678"/>
      <c r="AO28" s="673" t="s">
        <v>747</v>
      </c>
      <c r="AP28" s="526"/>
      <c r="AQ28" s="526"/>
      <c r="AR28" s="484" t="s">
        <v>748</v>
      </c>
      <c r="AS28" s="53" t="s">
        <v>921</v>
      </c>
      <c r="AT28" s="68" t="s">
        <v>891</v>
      </c>
      <c r="AU28" s="68" t="s">
        <v>734</v>
      </c>
      <c r="AV28" s="69" t="s">
        <v>897</v>
      </c>
      <c r="AW28" s="275"/>
      <c r="AX28" s="43"/>
      <c r="AY28" s="43"/>
    </row>
    <row r="29" spans="1:51" ht="92.25" customHeight="1" x14ac:dyDescent="0.4">
      <c r="A29" s="815"/>
      <c r="B29" s="672"/>
      <c r="C29" s="672"/>
      <c r="D29" s="547"/>
      <c r="E29" s="547"/>
      <c r="F29" s="547"/>
      <c r="G29" s="620"/>
      <c r="H29" s="620"/>
      <c r="I29" s="800"/>
      <c r="J29" s="866"/>
      <c r="K29" s="876"/>
      <c r="L29" s="853"/>
      <c r="M29" s="853"/>
      <c r="N29" s="853"/>
      <c r="O29" s="551"/>
      <c r="P29" s="551"/>
      <c r="Q29" s="582"/>
      <c r="R29" s="693"/>
      <c r="S29" s="932"/>
      <c r="T29" s="904"/>
      <c r="U29" s="803"/>
      <c r="V29" s="825"/>
      <c r="W29" s="604"/>
      <c r="X29" s="554"/>
      <c r="Y29" s="564"/>
      <c r="Z29" s="529"/>
      <c r="AA29" s="547"/>
      <c r="AB29" s="47" t="s">
        <v>186</v>
      </c>
      <c r="AC29" s="72" t="s">
        <v>150</v>
      </c>
      <c r="AD29" s="48" t="s">
        <v>896</v>
      </c>
      <c r="AE29" s="312">
        <v>0.03</v>
      </c>
      <c r="AF29" s="48" t="s">
        <v>896</v>
      </c>
      <c r="AG29" s="48" t="s">
        <v>896</v>
      </c>
      <c r="AH29" s="48" t="s">
        <v>896</v>
      </c>
      <c r="AI29" s="48" t="s">
        <v>896</v>
      </c>
      <c r="AJ29" s="43"/>
      <c r="AK29" s="594"/>
      <c r="AL29" s="594"/>
      <c r="AM29" s="526"/>
      <c r="AN29" s="678"/>
      <c r="AO29" s="585"/>
      <c r="AP29" s="526"/>
      <c r="AQ29" s="526"/>
      <c r="AR29" s="48" t="s">
        <v>896</v>
      </c>
      <c r="AS29" s="48" t="s">
        <v>896</v>
      </c>
      <c r="AT29" s="48" t="s">
        <v>896</v>
      </c>
      <c r="AU29" s="48" t="s">
        <v>896</v>
      </c>
      <c r="AV29" s="48" t="s">
        <v>896</v>
      </c>
      <c r="AW29" s="275"/>
      <c r="AX29" s="43"/>
      <c r="AY29" s="43"/>
    </row>
    <row r="30" spans="1:51" ht="83.25" customHeight="1" x14ac:dyDescent="0.4">
      <c r="A30" s="815"/>
      <c r="B30" s="672"/>
      <c r="C30" s="672"/>
      <c r="D30" s="547"/>
      <c r="E30" s="547"/>
      <c r="F30" s="547"/>
      <c r="G30" s="620"/>
      <c r="H30" s="620"/>
      <c r="I30" s="800"/>
      <c r="J30" s="866"/>
      <c r="K30" s="876"/>
      <c r="L30" s="853"/>
      <c r="M30" s="853"/>
      <c r="N30" s="853"/>
      <c r="O30" s="551"/>
      <c r="P30" s="551"/>
      <c r="Q30" s="582"/>
      <c r="R30" s="693"/>
      <c r="S30" s="932"/>
      <c r="T30" s="904"/>
      <c r="U30" s="803"/>
      <c r="V30" s="825"/>
      <c r="W30" s="604"/>
      <c r="X30" s="554"/>
      <c r="Y30" s="564"/>
      <c r="Z30" s="529"/>
      <c r="AA30" s="547"/>
      <c r="AB30" s="47" t="s">
        <v>187</v>
      </c>
      <c r="AC30" s="48" t="s">
        <v>188</v>
      </c>
      <c r="AD30" s="48">
        <v>3</v>
      </c>
      <c r="AE30" s="312">
        <v>0.15</v>
      </c>
      <c r="AF30" s="69" t="s">
        <v>897</v>
      </c>
      <c r="AG30" s="70" t="s">
        <v>898</v>
      </c>
      <c r="AH30" s="51">
        <v>220</v>
      </c>
      <c r="AI30" s="48" t="s">
        <v>896</v>
      </c>
      <c r="AJ30" s="43"/>
      <c r="AK30" s="594"/>
      <c r="AL30" s="594"/>
      <c r="AM30" s="526"/>
      <c r="AN30" s="678"/>
      <c r="AO30" s="585"/>
      <c r="AP30" s="526"/>
      <c r="AQ30" s="526"/>
      <c r="AR30" s="484" t="s">
        <v>748</v>
      </c>
      <c r="AS30" s="53" t="s">
        <v>921</v>
      </c>
      <c r="AT30" s="68" t="s">
        <v>891</v>
      </c>
      <c r="AU30" s="68" t="s">
        <v>734</v>
      </c>
      <c r="AV30" s="69" t="s">
        <v>897</v>
      </c>
      <c r="AW30" s="275"/>
      <c r="AX30" s="43"/>
      <c r="AY30" s="43"/>
    </row>
    <row r="31" spans="1:51" ht="72" customHeight="1" thickBot="1" x14ac:dyDescent="0.45">
      <c r="A31" s="815"/>
      <c r="B31" s="672"/>
      <c r="C31" s="672"/>
      <c r="D31" s="547"/>
      <c r="E31" s="547"/>
      <c r="F31" s="547"/>
      <c r="G31" s="620"/>
      <c r="H31" s="620"/>
      <c r="I31" s="800"/>
      <c r="J31" s="866"/>
      <c r="K31" s="876"/>
      <c r="L31" s="853"/>
      <c r="M31" s="853"/>
      <c r="N31" s="853"/>
      <c r="O31" s="558"/>
      <c r="P31" s="558"/>
      <c r="Q31" s="607"/>
      <c r="R31" s="693"/>
      <c r="S31" s="932"/>
      <c r="T31" s="904"/>
      <c r="U31" s="803"/>
      <c r="V31" s="825"/>
      <c r="W31" s="604"/>
      <c r="X31" s="554"/>
      <c r="Y31" s="565"/>
      <c r="Z31" s="549"/>
      <c r="AA31" s="576"/>
      <c r="AB31" s="58" t="s">
        <v>189</v>
      </c>
      <c r="AC31" s="73" t="s">
        <v>190</v>
      </c>
      <c r="AD31" s="48" t="s">
        <v>896</v>
      </c>
      <c r="AE31" s="313">
        <v>0.03</v>
      </c>
      <c r="AF31" s="48" t="s">
        <v>896</v>
      </c>
      <c r="AG31" s="48" t="s">
        <v>896</v>
      </c>
      <c r="AH31" s="48" t="s">
        <v>896</v>
      </c>
      <c r="AI31" s="48" t="s">
        <v>896</v>
      </c>
      <c r="AJ31" s="43"/>
      <c r="AK31" s="595"/>
      <c r="AL31" s="595"/>
      <c r="AM31" s="527"/>
      <c r="AN31" s="679"/>
      <c r="AO31" s="586"/>
      <c r="AP31" s="527"/>
      <c r="AQ31" s="527"/>
      <c r="AR31" s="485" t="s">
        <v>748</v>
      </c>
      <c r="AS31" s="48" t="s">
        <v>896</v>
      </c>
      <c r="AT31" s="48" t="s">
        <v>896</v>
      </c>
      <c r="AU31" s="48" t="s">
        <v>896</v>
      </c>
      <c r="AV31" s="48" t="s">
        <v>896</v>
      </c>
      <c r="AW31" s="275"/>
      <c r="AX31" s="43"/>
      <c r="AY31" s="43"/>
    </row>
    <row r="32" spans="1:51" ht="69" customHeight="1" thickBot="1" x14ac:dyDescent="0.45">
      <c r="A32" s="815"/>
      <c r="B32" s="672"/>
      <c r="C32" s="672"/>
      <c r="D32" s="547"/>
      <c r="E32" s="547"/>
      <c r="F32" s="547"/>
      <c r="G32" s="620"/>
      <c r="H32" s="620"/>
      <c r="I32" s="800"/>
      <c r="J32" s="866"/>
      <c r="K32" s="876"/>
      <c r="L32" s="853"/>
      <c r="M32" s="853"/>
      <c r="N32" s="853"/>
      <c r="O32" s="557"/>
      <c r="P32" s="557" t="s">
        <v>136</v>
      </c>
      <c r="Q32" s="557" t="s">
        <v>191</v>
      </c>
      <c r="R32" s="693"/>
      <c r="S32" s="932"/>
      <c r="T32" s="904"/>
      <c r="U32" s="803"/>
      <c r="V32" s="825"/>
      <c r="W32" s="604"/>
      <c r="X32" s="554"/>
      <c r="Y32" s="688" t="s">
        <v>192</v>
      </c>
      <c r="Z32" s="528">
        <v>2020130010057</v>
      </c>
      <c r="AA32" s="577" t="s">
        <v>193</v>
      </c>
      <c r="AB32" s="77" t="s">
        <v>194</v>
      </c>
      <c r="AC32" s="78" t="s">
        <v>195</v>
      </c>
      <c r="AD32" s="79">
        <v>1</v>
      </c>
      <c r="AE32" s="315">
        <v>0.2</v>
      </c>
      <c r="AF32" s="80">
        <v>45323</v>
      </c>
      <c r="AG32" s="81">
        <v>45657</v>
      </c>
      <c r="AH32" s="387">
        <v>330</v>
      </c>
      <c r="AI32" s="683">
        <v>106</v>
      </c>
      <c r="AJ32" s="619"/>
      <c r="AK32" s="683" t="s">
        <v>196</v>
      </c>
      <c r="AL32" s="683" t="s">
        <v>720</v>
      </c>
      <c r="AM32" s="44" t="s">
        <v>721</v>
      </c>
      <c r="AN32" s="698">
        <f>'[1]2023 INV. PROYEC'!$H$11</f>
        <v>89605464950</v>
      </c>
      <c r="AO32" s="44" t="s">
        <v>725</v>
      </c>
      <c r="AP32" s="584" t="s">
        <v>726</v>
      </c>
      <c r="AQ32" s="550" t="s">
        <v>727</v>
      </c>
      <c r="AR32" s="347" t="s">
        <v>731</v>
      </c>
      <c r="AS32" s="348" t="s">
        <v>732</v>
      </c>
      <c r="AT32" s="349" t="s">
        <v>733</v>
      </c>
      <c r="AU32" s="347" t="s">
        <v>734</v>
      </c>
      <c r="AV32" s="350">
        <v>45323</v>
      </c>
      <c r="AW32" s="276"/>
      <c r="AX32" s="43"/>
      <c r="AY32" s="43"/>
    </row>
    <row r="33" spans="1:51" ht="41.25" customHeight="1" x14ac:dyDescent="0.4">
      <c r="A33" s="815"/>
      <c r="B33" s="672"/>
      <c r="C33" s="672"/>
      <c r="D33" s="547"/>
      <c r="E33" s="547"/>
      <c r="F33" s="547"/>
      <c r="G33" s="620"/>
      <c r="H33" s="620"/>
      <c r="I33" s="800"/>
      <c r="J33" s="866"/>
      <c r="K33" s="876"/>
      <c r="L33" s="853"/>
      <c r="M33" s="853"/>
      <c r="N33" s="853"/>
      <c r="O33" s="551"/>
      <c r="P33" s="551"/>
      <c r="Q33" s="551"/>
      <c r="R33" s="693"/>
      <c r="S33" s="932"/>
      <c r="T33" s="904"/>
      <c r="U33" s="803"/>
      <c r="V33" s="825"/>
      <c r="W33" s="604"/>
      <c r="X33" s="554"/>
      <c r="Y33" s="689"/>
      <c r="Z33" s="529"/>
      <c r="AA33" s="547"/>
      <c r="AB33" s="82" t="s">
        <v>197</v>
      </c>
      <c r="AC33" s="83" t="s">
        <v>198</v>
      </c>
      <c r="AD33" s="84">
        <v>1</v>
      </c>
      <c r="AE33" s="66">
        <v>0.2</v>
      </c>
      <c r="AF33" s="80">
        <v>45323</v>
      </c>
      <c r="AG33" s="86">
        <v>45657</v>
      </c>
      <c r="AH33" s="56">
        <v>330</v>
      </c>
      <c r="AI33" s="684"/>
      <c r="AJ33" s="620"/>
      <c r="AK33" s="684"/>
      <c r="AL33" s="684"/>
      <c r="AM33" s="673" t="s">
        <v>722</v>
      </c>
      <c r="AN33" s="699"/>
      <c r="AO33" s="673" t="s">
        <v>728</v>
      </c>
      <c r="AP33" s="585"/>
      <c r="AQ33" s="551"/>
      <c r="AR33" s="351" t="s">
        <v>731</v>
      </c>
      <c r="AS33" s="352" t="s">
        <v>735</v>
      </c>
      <c r="AT33" s="353" t="s">
        <v>733</v>
      </c>
      <c r="AU33" s="351" t="s">
        <v>734</v>
      </c>
      <c r="AV33" s="354">
        <v>45323</v>
      </c>
      <c r="AW33" s="276"/>
      <c r="AX33" s="43"/>
      <c r="AY33" s="43"/>
    </row>
    <row r="34" spans="1:51" ht="41.25" customHeight="1" x14ac:dyDescent="0.4">
      <c r="A34" s="815"/>
      <c r="B34" s="672"/>
      <c r="C34" s="672"/>
      <c r="D34" s="547"/>
      <c r="E34" s="547"/>
      <c r="F34" s="547"/>
      <c r="G34" s="620"/>
      <c r="H34" s="620"/>
      <c r="I34" s="800"/>
      <c r="J34" s="866"/>
      <c r="K34" s="876"/>
      <c r="L34" s="853"/>
      <c r="M34" s="853"/>
      <c r="N34" s="853"/>
      <c r="O34" s="551"/>
      <c r="P34" s="551"/>
      <c r="Q34" s="551"/>
      <c r="R34" s="693"/>
      <c r="S34" s="932"/>
      <c r="T34" s="904"/>
      <c r="U34" s="803"/>
      <c r="V34" s="825"/>
      <c r="W34" s="604"/>
      <c r="X34" s="554"/>
      <c r="Y34" s="689"/>
      <c r="Z34" s="529"/>
      <c r="AA34" s="547"/>
      <c r="AB34" s="82" t="s">
        <v>199</v>
      </c>
      <c r="AC34" s="82" t="s">
        <v>200</v>
      </c>
      <c r="AD34" s="89">
        <v>12</v>
      </c>
      <c r="AE34" s="66">
        <v>0.2</v>
      </c>
      <c r="AF34" s="85">
        <v>45292</v>
      </c>
      <c r="AG34" s="86">
        <v>45657</v>
      </c>
      <c r="AH34" s="56">
        <v>360</v>
      </c>
      <c r="AI34" s="684"/>
      <c r="AJ34" s="620"/>
      <c r="AK34" s="684"/>
      <c r="AL34" s="684"/>
      <c r="AM34" s="585"/>
      <c r="AN34" s="699"/>
      <c r="AO34" s="585"/>
      <c r="AP34" s="585"/>
      <c r="AQ34" s="551"/>
      <c r="AR34" s="351" t="s">
        <v>736</v>
      </c>
      <c r="AS34" s="355" t="s">
        <v>719</v>
      </c>
      <c r="AT34" s="355" t="s">
        <v>719</v>
      </c>
      <c r="AU34" s="355" t="s">
        <v>719</v>
      </c>
      <c r="AV34" s="356" t="s">
        <v>719</v>
      </c>
      <c r="AW34" s="276"/>
      <c r="AX34" s="43"/>
      <c r="AY34" s="43"/>
    </row>
    <row r="35" spans="1:51" ht="41.25" customHeight="1" x14ac:dyDescent="0.4">
      <c r="A35" s="815"/>
      <c r="B35" s="672"/>
      <c r="C35" s="672"/>
      <c r="D35" s="547"/>
      <c r="E35" s="547"/>
      <c r="F35" s="547"/>
      <c r="G35" s="620"/>
      <c r="H35" s="620"/>
      <c r="I35" s="800"/>
      <c r="J35" s="866"/>
      <c r="K35" s="876"/>
      <c r="L35" s="853"/>
      <c r="M35" s="853"/>
      <c r="N35" s="853"/>
      <c r="O35" s="551"/>
      <c r="P35" s="551"/>
      <c r="Q35" s="551"/>
      <c r="R35" s="693"/>
      <c r="S35" s="932"/>
      <c r="T35" s="904"/>
      <c r="U35" s="803"/>
      <c r="V35" s="825"/>
      <c r="W35" s="604"/>
      <c r="X35" s="554"/>
      <c r="Y35" s="689"/>
      <c r="Z35" s="529"/>
      <c r="AA35" s="547"/>
      <c r="AB35" s="82" t="s">
        <v>201</v>
      </c>
      <c r="AC35" s="82" t="s">
        <v>202</v>
      </c>
      <c r="AD35" s="89">
        <v>81</v>
      </c>
      <c r="AE35" s="66">
        <v>0.2</v>
      </c>
      <c r="AF35" s="85">
        <v>45323</v>
      </c>
      <c r="AG35" s="86">
        <v>45657</v>
      </c>
      <c r="AH35" s="56"/>
      <c r="AI35" s="684"/>
      <c r="AJ35" s="620"/>
      <c r="AK35" s="684"/>
      <c r="AL35" s="684"/>
      <c r="AM35" s="680"/>
      <c r="AN35" s="699"/>
      <c r="AO35" s="680"/>
      <c r="AP35" s="585"/>
      <c r="AQ35" s="551"/>
      <c r="AR35" s="351" t="s">
        <v>736</v>
      </c>
      <c r="AS35" s="355" t="s">
        <v>719</v>
      </c>
      <c r="AT35" s="355" t="s">
        <v>719</v>
      </c>
      <c r="AU35" s="355" t="s">
        <v>719</v>
      </c>
      <c r="AV35" s="356" t="s">
        <v>719</v>
      </c>
      <c r="AW35" s="276"/>
      <c r="AX35" s="43"/>
      <c r="AY35" s="43"/>
    </row>
    <row r="36" spans="1:51" ht="41.25" customHeight="1" x14ac:dyDescent="0.4">
      <c r="A36" s="815"/>
      <c r="B36" s="672"/>
      <c r="C36" s="672"/>
      <c r="D36" s="547"/>
      <c r="E36" s="547"/>
      <c r="F36" s="547"/>
      <c r="G36" s="620"/>
      <c r="H36" s="620"/>
      <c r="I36" s="800"/>
      <c r="J36" s="866"/>
      <c r="K36" s="876"/>
      <c r="L36" s="853"/>
      <c r="M36" s="853"/>
      <c r="N36" s="853"/>
      <c r="O36" s="551"/>
      <c r="P36" s="551"/>
      <c r="Q36" s="551"/>
      <c r="R36" s="693"/>
      <c r="S36" s="932"/>
      <c r="T36" s="904"/>
      <c r="U36" s="803"/>
      <c r="V36" s="825"/>
      <c r="W36" s="604"/>
      <c r="X36" s="554"/>
      <c r="Y36" s="689"/>
      <c r="Z36" s="529"/>
      <c r="AA36" s="547"/>
      <c r="AB36" s="82" t="s">
        <v>203</v>
      </c>
      <c r="AC36" s="82" t="s">
        <v>204</v>
      </c>
      <c r="AD36" s="89">
        <v>1</v>
      </c>
      <c r="AE36" s="316">
        <v>0.05</v>
      </c>
      <c r="AF36" s="85">
        <v>45323</v>
      </c>
      <c r="AG36" s="86">
        <v>45657</v>
      </c>
      <c r="AH36" s="56">
        <v>330</v>
      </c>
      <c r="AI36" s="684"/>
      <c r="AJ36" s="620"/>
      <c r="AK36" s="684"/>
      <c r="AL36" s="684"/>
      <c r="AM36" s="673" t="s">
        <v>723</v>
      </c>
      <c r="AN36" s="699"/>
      <c r="AO36" s="673" t="s">
        <v>729</v>
      </c>
      <c r="AP36" s="585"/>
      <c r="AQ36" s="551"/>
      <c r="AR36" s="351" t="s">
        <v>731</v>
      </c>
      <c r="AS36" s="352" t="s">
        <v>737</v>
      </c>
      <c r="AT36" s="353" t="s">
        <v>733</v>
      </c>
      <c r="AU36" s="351" t="s">
        <v>734</v>
      </c>
      <c r="AV36" s="354">
        <v>45323</v>
      </c>
      <c r="AW36" s="276"/>
      <c r="AX36" s="43"/>
      <c r="AY36" s="43"/>
    </row>
    <row r="37" spans="1:51" ht="41.25" customHeight="1" x14ac:dyDescent="0.4">
      <c r="A37" s="815"/>
      <c r="B37" s="672"/>
      <c r="C37" s="672"/>
      <c r="D37" s="547"/>
      <c r="E37" s="547"/>
      <c r="F37" s="547"/>
      <c r="G37" s="620"/>
      <c r="H37" s="620"/>
      <c r="I37" s="800"/>
      <c r="J37" s="866"/>
      <c r="K37" s="876"/>
      <c r="L37" s="853"/>
      <c r="M37" s="853"/>
      <c r="N37" s="853"/>
      <c r="O37" s="551"/>
      <c r="P37" s="551"/>
      <c r="Q37" s="551"/>
      <c r="R37" s="693"/>
      <c r="S37" s="932"/>
      <c r="T37" s="904"/>
      <c r="U37" s="803"/>
      <c r="V37" s="825"/>
      <c r="W37" s="604"/>
      <c r="X37" s="554"/>
      <c r="Y37" s="689"/>
      <c r="Z37" s="529"/>
      <c r="AA37" s="547"/>
      <c r="AB37" s="82" t="s">
        <v>205</v>
      </c>
      <c r="AC37" s="82" t="s">
        <v>206</v>
      </c>
      <c r="AD37" s="89">
        <v>0</v>
      </c>
      <c r="AE37" s="316">
        <v>0.05</v>
      </c>
      <c r="AF37" s="85" t="s">
        <v>719</v>
      </c>
      <c r="AG37" s="86" t="s">
        <v>719</v>
      </c>
      <c r="AH37" s="56" t="s">
        <v>719</v>
      </c>
      <c r="AI37" s="684"/>
      <c r="AJ37" s="620"/>
      <c r="AK37" s="684"/>
      <c r="AL37" s="684"/>
      <c r="AM37" s="680"/>
      <c r="AN37" s="699"/>
      <c r="AO37" s="680"/>
      <c r="AP37" s="585"/>
      <c r="AQ37" s="551"/>
      <c r="AR37" s="357" t="s">
        <v>738</v>
      </c>
      <c r="AS37" s="358" t="s">
        <v>719</v>
      </c>
      <c r="AT37" s="357" t="s">
        <v>719</v>
      </c>
      <c r="AU37" s="357" t="s">
        <v>719</v>
      </c>
      <c r="AV37" s="359" t="s">
        <v>719</v>
      </c>
      <c r="AW37" s="276"/>
      <c r="AX37" s="43"/>
      <c r="AY37" s="43"/>
    </row>
    <row r="38" spans="1:51" ht="41.25" customHeight="1" x14ac:dyDescent="0.4">
      <c r="A38" s="815"/>
      <c r="B38" s="672"/>
      <c r="C38" s="672"/>
      <c r="D38" s="547"/>
      <c r="E38" s="547"/>
      <c r="F38" s="547"/>
      <c r="G38" s="620"/>
      <c r="H38" s="620"/>
      <c r="I38" s="800"/>
      <c r="J38" s="866"/>
      <c r="K38" s="876"/>
      <c r="L38" s="853"/>
      <c r="M38" s="853"/>
      <c r="N38" s="853"/>
      <c r="O38" s="551"/>
      <c r="P38" s="551"/>
      <c r="Q38" s="551"/>
      <c r="R38" s="693"/>
      <c r="S38" s="932"/>
      <c r="T38" s="904"/>
      <c r="U38" s="803"/>
      <c r="V38" s="825"/>
      <c r="W38" s="604"/>
      <c r="X38" s="554"/>
      <c r="Y38" s="689"/>
      <c r="Z38" s="529"/>
      <c r="AA38" s="547"/>
      <c r="AB38" s="82" t="s">
        <v>207</v>
      </c>
      <c r="AC38" s="82" t="s">
        <v>202</v>
      </c>
      <c r="AD38" s="89">
        <v>0</v>
      </c>
      <c r="AE38" s="316">
        <v>0.01</v>
      </c>
      <c r="AF38" s="85" t="s">
        <v>719</v>
      </c>
      <c r="AG38" s="86" t="s">
        <v>719</v>
      </c>
      <c r="AH38" s="56" t="s">
        <v>719</v>
      </c>
      <c r="AI38" s="684"/>
      <c r="AJ38" s="620"/>
      <c r="AK38" s="684"/>
      <c r="AL38" s="684"/>
      <c r="AM38" s="673" t="s">
        <v>724</v>
      </c>
      <c r="AN38" s="699"/>
      <c r="AO38" s="673" t="s">
        <v>730</v>
      </c>
      <c r="AP38" s="585"/>
      <c r="AQ38" s="551"/>
      <c r="AR38" s="351" t="s">
        <v>736</v>
      </c>
      <c r="AS38" s="355" t="s">
        <v>719</v>
      </c>
      <c r="AT38" s="355" t="s">
        <v>719</v>
      </c>
      <c r="AU38" s="355" t="s">
        <v>719</v>
      </c>
      <c r="AV38" s="356" t="s">
        <v>719</v>
      </c>
      <c r="AW38" s="276"/>
      <c r="AX38" s="43"/>
      <c r="AY38" s="43"/>
    </row>
    <row r="39" spans="1:51" ht="41.25" customHeight="1" x14ac:dyDescent="0.4">
      <c r="A39" s="815"/>
      <c r="B39" s="672"/>
      <c r="C39" s="672"/>
      <c r="D39" s="547"/>
      <c r="E39" s="547"/>
      <c r="F39" s="547"/>
      <c r="G39" s="620"/>
      <c r="H39" s="620"/>
      <c r="I39" s="800"/>
      <c r="J39" s="866"/>
      <c r="K39" s="876"/>
      <c r="L39" s="853"/>
      <c r="M39" s="853"/>
      <c r="N39" s="853"/>
      <c r="O39" s="551"/>
      <c r="P39" s="551"/>
      <c r="Q39" s="551"/>
      <c r="R39" s="693"/>
      <c r="S39" s="932"/>
      <c r="T39" s="904"/>
      <c r="U39" s="803"/>
      <c r="V39" s="825"/>
      <c r="W39" s="604"/>
      <c r="X39" s="554"/>
      <c r="Y39" s="689"/>
      <c r="Z39" s="529"/>
      <c r="AA39" s="547"/>
      <c r="AB39" s="82" t="s">
        <v>209</v>
      </c>
      <c r="AC39" s="82" t="s">
        <v>202</v>
      </c>
      <c r="AD39" s="89">
        <v>0</v>
      </c>
      <c r="AE39" s="316">
        <v>0.01</v>
      </c>
      <c r="AF39" s="85" t="s">
        <v>719</v>
      </c>
      <c r="AG39" s="86" t="s">
        <v>719</v>
      </c>
      <c r="AH39" s="56" t="s">
        <v>719</v>
      </c>
      <c r="AI39" s="684"/>
      <c r="AJ39" s="620"/>
      <c r="AK39" s="684"/>
      <c r="AL39" s="684"/>
      <c r="AM39" s="585"/>
      <c r="AN39" s="699"/>
      <c r="AO39" s="585"/>
      <c r="AP39" s="585"/>
      <c r="AQ39" s="551"/>
      <c r="AR39" s="351" t="s">
        <v>736</v>
      </c>
      <c r="AS39" s="355" t="s">
        <v>719</v>
      </c>
      <c r="AT39" s="355" t="s">
        <v>719</v>
      </c>
      <c r="AU39" s="355" t="s">
        <v>719</v>
      </c>
      <c r="AV39" s="356" t="s">
        <v>719</v>
      </c>
      <c r="AW39" s="276"/>
      <c r="AX39" s="43"/>
      <c r="AY39" s="43"/>
    </row>
    <row r="40" spans="1:51" ht="41.25" customHeight="1" x14ac:dyDescent="0.4">
      <c r="A40" s="815"/>
      <c r="B40" s="672"/>
      <c r="C40" s="672"/>
      <c r="D40" s="547"/>
      <c r="E40" s="547"/>
      <c r="F40" s="547"/>
      <c r="G40" s="620"/>
      <c r="H40" s="620"/>
      <c r="I40" s="800"/>
      <c r="J40" s="866"/>
      <c r="K40" s="876"/>
      <c r="L40" s="853"/>
      <c r="M40" s="853"/>
      <c r="N40" s="853"/>
      <c r="O40" s="551"/>
      <c r="P40" s="551"/>
      <c r="Q40" s="551"/>
      <c r="R40" s="693"/>
      <c r="S40" s="932"/>
      <c r="T40" s="904"/>
      <c r="U40" s="803"/>
      <c r="V40" s="825"/>
      <c r="W40" s="604"/>
      <c r="X40" s="554"/>
      <c r="Y40" s="689"/>
      <c r="Z40" s="529"/>
      <c r="AA40" s="547"/>
      <c r="AB40" s="82" t="s">
        <v>210</v>
      </c>
      <c r="AC40" s="82" t="s">
        <v>211</v>
      </c>
      <c r="AD40" s="89">
        <v>6</v>
      </c>
      <c r="AE40" s="316">
        <v>0.05</v>
      </c>
      <c r="AF40" s="85">
        <v>45323</v>
      </c>
      <c r="AG40" s="86">
        <v>45657</v>
      </c>
      <c r="AH40" s="56">
        <v>330</v>
      </c>
      <c r="AI40" s="684"/>
      <c r="AJ40" s="620"/>
      <c r="AK40" s="684"/>
      <c r="AL40" s="684"/>
      <c r="AM40" s="585"/>
      <c r="AN40" s="699"/>
      <c r="AO40" s="585"/>
      <c r="AP40" s="585"/>
      <c r="AQ40" s="551"/>
      <c r="AR40" s="351" t="s">
        <v>731</v>
      </c>
      <c r="AS40" s="352" t="s">
        <v>739</v>
      </c>
      <c r="AT40" s="353" t="s">
        <v>733</v>
      </c>
      <c r="AU40" s="351" t="s">
        <v>740</v>
      </c>
      <c r="AV40" s="354">
        <v>44958</v>
      </c>
      <c r="AW40" s="276"/>
      <c r="AX40" s="43"/>
      <c r="AY40" s="43"/>
    </row>
    <row r="41" spans="1:51" ht="41.25" customHeight="1" x14ac:dyDescent="0.4">
      <c r="A41" s="815"/>
      <c r="B41" s="672"/>
      <c r="C41" s="672"/>
      <c r="D41" s="547"/>
      <c r="E41" s="547"/>
      <c r="F41" s="547"/>
      <c r="G41" s="620"/>
      <c r="H41" s="620"/>
      <c r="I41" s="800"/>
      <c r="J41" s="866"/>
      <c r="K41" s="876"/>
      <c r="L41" s="853"/>
      <c r="M41" s="853"/>
      <c r="N41" s="853"/>
      <c r="O41" s="551"/>
      <c r="P41" s="551"/>
      <c r="Q41" s="551"/>
      <c r="R41" s="693"/>
      <c r="S41" s="932"/>
      <c r="T41" s="904"/>
      <c r="U41" s="803"/>
      <c r="V41" s="825"/>
      <c r="W41" s="604"/>
      <c r="X41" s="554"/>
      <c r="Y41" s="689"/>
      <c r="Z41" s="529"/>
      <c r="AA41" s="547"/>
      <c r="AB41" s="82" t="s">
        <v>212</v>
      </c>
      <c r="AC41" s="82" t="s">
        <v>202</v>
      </c>
      <c r="AD41" s="89">
        <v>0</v>
      </c>
      <c r="AE41" s="66">
        <v>0.01</v>
      </c>
      <c r="AF41" s="85" t="s">
        <v>719</v>
      </c>
      <c r="AG41" s="86" t="s">
        <v>719</v>
      </c>
      <c r="AH41" s="56"/>
      <c r="AI41" s="684"/>
      <c r="AJ41" s="620"/>
      <c r="AK41" s="684"/>
      <c r="AL41" s="684"/>
      <c r="AM41" s="585"/>
      <c r="AN41" s="699"/>
      <c r="AO41" s="585"/>
      <c r="AP41" s="585"/>
      <c r="AQ41" s="551"/>
      <c r="AR41" s="351" t="s">
        <v>736</v>
      </c>
      <c r="AS41" s="355" t="s">
        <v>719</v>
      </c>
      <c r="AT41" s="355" t="s">
        <v>719</v>
      </c>
      <c r="AU41" s="355" t="s">
        <v>719</v>
      </c>
      <c r="AV41" s="356" t="s">
        <v>719</v>
      </c>
      <c r="AW41" s="276"/>
      <c r="AX41" s="43"/>
      <c r="AY41" s="43"/>
    </row>
    <row r="42" spans="1:51" ht="41.25" customHeight="1" x14ac:dyDescent="0.4">
      <c r="A42" s="815"/>
      <c r="B42" s="672"/>
      <c r="C42" s="672"/>
      <c r="D42" s="547"/>
      <c r="E42" s="547"/>
      <c r="F42" s="547"/>
      <c r="G42" s="620"/>
      <c r="H42" s="620"/>
      <c r="I42" s="800"/>
      <c r="J42" s="866"/>
      <c r="K42" s="876"/>
      <c r="L42" s="853"/>
      <c r="M42" s="853"/>
      <c r="N42" s="853"/>
      <c r="O42" s="551"/>
      <c r="P42" s="551"/>
      <c r="Q42" s="551"/>
      <c r="R42" s="693"/>
      <c r="S42" s="932"/>
      <c r="T42" s="904"/>
      <c r="U42" s="803"/>
      <c r="V42" s="825"/>
      <c r="W42" s="604"/>
      <c r="X42" s="554"/>
      <c r="Y42" s="689"/>
      <c r="Z42" s="529"/>
      <c r="AA42" s="547"/>
      <c r="AB42" s="82" t="s">
        <v>213</v>
      </c>
      <c r="AC42" s="82" t="s">
        <v>214</v>
      </c>
      <c r="AD42" s="89">
        <v>51</v>
      </c>
      <c r="AE42" s="66">
        <v>0.2</v>
      </c>
      <c r="AF42" s="85">
        <v>45323</v>
      </c>
      <c r="AG42" s="86">
        <v>45657</v>
      </c>
      <c r="AH42" s="56">
        <v>330</v>
      </c>
      <c r="AI42" s="684"/>
      <c r="AJ42" s="620"/>
      <c r="AK42" s="684"/>
      <c r="AL42" s="684"/>
      <c r="AM42" s="585"/>
      <c r="AN42" s="699"/>
      <c r="AO42" s="585"/>
      <c r="AP42" s="585"/>
      <c r="AQ42" s="551"/>
      <c r="AR42" s="351" t="s">
        <v>731</v>
      </c>
      <c r="AS42" s="352" t="s">
        <v>741</v>
      </c>
      <c r="AT42" s="353" t="s">
        <v>733</v>
      </c>
      <c r="AU42" s="351" t="s">
        <v>740</v>
      </c>
      <c r="AV42" s="354">
        <v>44956</v>
      </c>
      <c r="AW42" s="276"/>
      <c r="AX42" s="43"/>
      <c r="AY42" s="43"/>
    </row>
    <row r="43" spans="1:51" ht="47.25" customHeight="1" thickBot="1" x14ac:dyDescent="0.45">
      <c r="A43" s="815"/>
      <c r="B43" s="672"/>
      <c r="C43" s="672"/>
      <c r="D43" s="547"/>
      <c r="E43" s="547"/>
      <c r="F43" s="547"/>
      <c r="G43" s="620"/>
      <c r="H43" s="620"/>
      <c r="I43" s="800"/>
      <c r="J43" s="866"/>
      <c r="K43" s="876"/>
      <c r="L43" s="853"/>
      <c r="M43" s="853"/>
      <c r="N43" s="853"/>
      <c r="O43" s="558"/>
      <c r="P43" s="558"/>
      <c r="Q43" s="558"/>
      <c r="R43" s="693"/>
      <c r="S43" s="932"/>
      <c r="T43" s="904"/>
      <c r="U43" s="803"/>
      <c r="V43" s="825"/>
      <c r="W43" s="604"/>
      <c r="X43" s="554"/>
      <c r="Y43" s="690"/>
      <c r="Z43" s="549"/>
      <c r="AA43" s="576"/>
      <c r="AB43" s="90" t="s">
        <v>215</v>
      </c>
      <c r="AC43" s="90" t="s">
        <v>216</v>
      </c>
      <c r="AD43" s="91">
        <v>0</v>
      </c>
      <c r="AE43" s="317">
        <v>0.02</v>
      </c>
      <c r="AF43" s="92" t="s">
        <v>719</v>
      </c>
      <c r="AG43" s="93" t="s">
        <v>719</v>
      </c>
      <c r="AH43" s="388"/>
      <c r="AI43" s="685"/>
      <c r="AJ43" s="621"/>
      <c r="AK43" s="685"/>
      <c r="AL43" s="685"/>
      <c r="AM43" s="586"/>
      <c r="AN43" s="700"/>
      <c r="AO43" s="586"/>
      <c r="AP43" s="586"/>
      <c r="AQ43" s="552"/>
      <c r="AR43" s="360" t="s">
        <v>736</v>
      </c>
      <c r="AS43" s="361" t="s">
        <v>719</v>
      </c>
      <c r="AT43" s="362" t="s">
        <v>719</v>
      </c>
      <c r="AU43" s="362" t="s">
        <v>719</v>
      </c>
      <c r="AV43" s="363" t="s">
        <v>719</v>
      </c>
      <c r="AW43" s="276"/>
      <c r="AX43" s="43"/>
      <c r="AY43" s="43"/>
    </row>
    <row r="44" spans="1:51" ht="92.25" customHeight="1" x14ac:dyDescent="0.4">
      <c r="A44" s="815"/>
      <c r="B44" s="672"/>
      <c r="C44" s="672"/>
      <c r="D44" s="547"/>
      <c r="E44" s="547"/>
      <c r="F44" s="547"/>
      <c r="G44" s="620"/>
      <c r="H44" s="620"/>
      <c r="I44" s="800"/>
      <c r="J44" s="866"/>
      <c r="K44" s="876"/>
      <c r="L44" s="853"/>
      <c r="M44" s="853"/>
      <c r="N44" s="853"/>
      <c r="O44" s="557"/>
      <c r="P44" s="557" t="s">
        <v>136</v>
      </c>
      <c r="Q44" s="557" t="s">
        <v>191</v>
      </c>
      <c r="R44" s="693"/>
      <c r="S44" s="932"/>
      <c r="T44" s="904"/>
      <c r="U44" s="803"/>
      <c r="V44" s="825"/>
      <c r="W44" s="604"/>
      <c r="X44" s="554"/>
      <c r="Y44" s="563" t="s">
        <v>217</v>
      </c>
      <c r="Z44" s="528">
        <v>2020130010052</v>
      </c>
      <c r="AA44" s="577" t="s">
        <v>218</v>
      </c>
      <c r="AB44" s="94" t="s">
        <v>219</v>
      </c>
      <c r="AC44" s="438" t="s">
        <v>220</v>
      </c>
      <c r="AD44" s="95">
        <v>12</v>
      </c>
      <c r="AE44" s="41">
        <v>0.6</v>
      </c>
      <c r="AF44" s="96">
        <v>45292</v>
      </c>
      <c r="AG44" s="96">
        <v>45627</v>
      </c>
      <c r="AH44" s="443">
        <v>334</v>
      </c>
      <c r="AI44" s="446">
        <v>5914</v>
      </c>
      <c r="AJ44" s="205"/>
      <c r="AK44" s="596" t="s">
        <v>221</v>
      </c>
      <c r="AL44" s="596" t="s">
        <v>838</v>
      </c>
      <c r="AM44" s="596" t="s">
        <v>848</v>
      </c>
      <c r="AN44" s="732">
        <f>'[1]2023 INV. PROYEC'!$H$12</f>
        <v>482300235015</v>
      </c>
      <c r="AO44" s="596" t="s">
        <v>734</v>
      </c>
      <c r="AP44" s="577" t="s">
        <v>218</v>
      </c>
      <c r="AQ44" s="584" t="s">
        <v>849</v>
      </c>
      <c r="AR44" s="97" t="s">
        <v>738</v>
      </c>
      <c r="AS44" s="98" t="s">
        <v>719</v>
      </c>
      <c r="AT44" s="379" t="s">
        <v>719</v>
      </c>
      <c r="AU44" s="379" t="s">
        <v>719</v>
      </c>
      <c r="AV44" s="99" t="s">
        <v>719</v>
      </c>
      <c r="AW44" s="277"/>
      <c r="AX44" s="43"/>
      <c r="AY44" s="43"/>
    </row>
    <row r="45" spans="1:51" ht="40.5" customHeight="1" x14ac:dyDescent="0.4">
      <c r="A45" s="815"/>
      <c r="B45" s="672"/>
      <c r="C45" s="672"/>
      <c r="D45" s="547"/>
      <c r="E45" s="547"/>
      <c r="F45" s="547"/>
      <c r="G45" s="620"/>
      <c r="H45" s="620"/>
      <c r="I45" s="800"/>
      <c r="J45" s="866"/>
      <c r="K45" s="876"/>
      <c r="L45" s="853"/>
      <c r="M45" s="853"/>
      <c r="N45" s="853"/>
      <c r="O45" s="551"/>
      <c r="P45" s="551"/>
      <c r="Q45" s="551"/>
      <c r="R45" s="693"/>
      <c r="S45" s="932"/>
      <c r="T45" s="904"/>
      <c r="U45" s="803"/>
      <c r="V45" s="825"/>
      <c r="W45" s="604"/>
      <c r="X45" s="554"/>
      <c r="Y45" s="564"/>
      <c r="Z45" s="529"/>
      <c r="AA45" s="547"/>
      <c r="AB45" s="89" t="s">
        <v>222</v>
      </c>
      <c r="AC45" s="439" t="s">
        <v>223</v>
      </c>
      <c r="AD45" s="100">
        <v>3</v>
      </c>
      <c r="AE45" s="311">
        <v>0.1</v>
      </c>
      <c r="AF45" s="107">
        <v>45292</v>
      </c>
      <c r="AG45" s="107">
        <v>45627</v>
      </c>
      <c r="AH45" s="442">
        <v>334</v>
      </c>
      <c r="AI45" s="30">
        <v>340</v>
      </c>
      <c r="AJ45" s="205"/>
      <c r="AK45" s="597"/>
      <c r="AL45" s="597"/>
      <c r="AM45" s="597"/>
      <c r="AN45" s="733"/>
      <c r="AO45" s="597"/>
      <c r="AP45" s="547"/>
      <c r="AQ45" s="585"/>
      <c r="AR45" s="72" t="s">
        <v>748</v>
      </c>
      <c r="AS45" s="72" t="s">
        <v>839</v>
      </c>
      <c r="AT45" s="102" t="s">
        <v>840</v>
      </c>
      <c r="AU45" s="103">
        <f>+AD45</f>
        <v>3</v>
      </c>
      <c r="AV45" s="104" t="s">
        <v>846</v>
      </c>
      <c r="AW45" s="276"/>
      <c r="AX45" s="43"/>
      <c r="AY45" s="43"/>
    </row>
    <row r="46" spans="1:51" ht="42" customHeight="1" x14ac:dyDescent="0.4">
      <c r="A46" s="815"/>
      <c r="B46" s="672"/>
      <c r="C46" s="672"/>
      <c r="D46" s="547"/>
      <c r="E46" s="547"/>
      <c r="F46" s="547"/>
      <c r="G46" s="620"/>
      <c r="H46" s="620"/>
      <c r="I46" s="800"/>
      <c r="J46" s="866"/>
      <c r="K46" s="876"/>
      <c r="L46" s="853"/>
      <c r="M46" s="853"/>
      <c r="N46" s="853"/>
      <c r="O46" s="551"/>
      <c r="P46" s="551"/>
      <c r="Q46" s="551"/>
      <c r="R46" s="693"/>
      <c r="S46" s="932"/>
      <c r="T46" s="904"/>
      <c r="U46" s="803"/>
      <c r="V46" s="825"/>
      <c r="W46" s="604"/>
      <c r="X46" s="554"/>
      <c r="Y46" s="564"/>
      <c r="Z46" s="529"/>
      <c r="AA46" s="547"/>
      <c r="AB46" s="89" t="s">
        <v>224</v>
      </c>
      <c r="AC46" s="439" t="s">
        <v>225</v>
      </c>
      <c r="AD46" s="100">
        <v>10</v>
      </c>
      <c r="AE46" s="311">
        <v>0.05</v>
      </c>
      <c r="AF46" s="107">
        <v>45292</v>
      </c>
      <c r="AG46" s="107">
        <v>45627</v>
      </c>
      <c r="AH46" s="442">
        <v>334</v>
      </c>
      <c r="AI46" s="30">
        <v>30</v>
      </c>
      <c r="AJ46" s="205"/>
      <c r="AK46" s="597"/>
      <c r="AL46" s="597"/>
      <c r="AM46" s="686"/>
      <c r="AN46" s="733"/>
      <c r="AO46" s="686"/>
      <c r="AP46" s="547"/>
      <c r="AQ46" s="585"/>
      <c r="AR46" s="72" t="s">
        <v>738</v>
      </c>
      <c r="AS46" s="72" t="s">
        <v>719</v>
      </c>
      <c r="AT46" s="105" t="s">
        <v>719</v>
      </c>
      <c r="AU46" s="105" t="s">
        <v>719</v>
      </c>
      <c r="AV46" s="106" t="s">
        <v>719</v>
      </c>
      <c r="AW46" s="276"/>
      <c r="AX46" s="43"/>
      <c r="AY46" s="43"/>
    </row>
    <row r="47" spans="1:51" ht="88.5" customHeight="1" x14ac:dyDescent="0.4">
      <c r="A47" s="815"/>
      <c r="B47" s="672"/>
      <c r="C47" s="672"/>
      <c r="D47" s="547"/>
      <c r="E47" s="547"/>
      <c r="F47" s="547"/>
      <c r="G47" s="620"/>
      <c r="H47" s="620"/>
      <c r="I47" s="800"/>
      <c r="J47" s="866"/>
      <c r="K47" s="876"/>
      <c r="L47" s="853"/>
      <c r="M47" s="853"/>
      <c r="N47" s="853"/>
      <c r="O47" s="551"/>
      <c r="P47" s="551"/>
      <c r="Q47" s="551"/>
      <c r="R47" s="693"/>
      <c r="S47" s="932"/>
      <c r="T47" s="904"/>
      <c r="U47" s="803"/>
      <c r="V47" s="825"/>
      <c r="W47" s="604"/>
      <c r="X47" s="554"/>
      <c r="Y47" s="564"/>
      <c r="Z47" s="529"/>
      <c r="AA47" s="547"/>
      <c r="AB47" s="89" t="s">
        <v>226</v>
      </c>
      <c r="AC47" s="439" t="s">
        <v>227</v>
      </c>
      <c r="AD47" s="100">
        <v>3</v>
      </c>
      <c r="AE47" s="311">
        <v>0.05</v>
      </c>
      <c r="AF47" s="107">
        <v>45292</v>
      </c>
      <c r="AG47" s="107">
        <v>45627</v>
      </c>
      <c r="AH47" s="442">
        <v>334</v>
      </c>
      <c r="AI47" s="30">
        <v>100</v>
      </c>
      <c r="AJ47" s="205"/>
      <c r="AK47" s="597"/>
      <c r="AL47" s="597"/>
      <c r="AM47" s="681" t="s">
        <v>847</v>
      </c>
      <c r="AN47" s="733"/>
      <c r="AO47" s="681" t="s">
        <v>740</v>
      </c>
      <c r="AP47" s="547"/>
      <c r="AQ47" s="585"/>
      <c r="AR47" s="72" t="s">
        <v>738</v>
      </c>
      <c r="AS47" s="72" t="s">
        <v>719</v>
      </c>
      <c r="AT47" s="105" t="s">
        <v>719</v>
      </c>
      <c r="AU47" s="105" t="s">
        <v>719</v>
      </c>
      <c r="AV47" s="106" t="s">
        <v>719</v>
      </c>
      <c r="AW47" s="277"/>
      <c r="AX47" s="43"/>
      <c r="AY47" s="43"/>
    </row>
    <row r="48" spans="1:51" ht="83.25" customHeight="1" x14ac:dyDescent="0.4">
      <c r="A48" s="815"/>
      <c r="B48" s="672"/>
      <c r="C48" s="672"/>
      <c r="D48" s="547"/>
      <c r="E48" s="547"/>
      <c r="F48" s="547"/>
      <c r="G48" s="620"/>
      <c r="H48" s="620"/>
      <c r="I48" s="800"/>
      <c r="J48" s="866"/>
      <c r="K48" s="876"/>
      <c r="L48" s="853"/>
      <c r="M48" s="853"/>
      <c r="N48" s="853"/>
      <c r="O48" s="551"/>
      <c r="P48" s="551"/>
      <c r="Q48" s="551"/>
      <c r="R48" s="693"/>
      <c r="S48" s="932"/>
      <c r="T48" s="904"/>
      <c r="U48" s="803"/>
      <c r="V48" s="825"/>
      <c r="W48" s="604"/>
      <c r="X48" s="554"/>
      <c r="Y48" s="564"/>
      <c r="Z48" s="529"/>
      <c r="AA48" s="547"/>
      <c r="AB48" s="89" t="s">
        <v>228</v>
      </c>
      <c r="AC48" s="439" t="s">
        <v>229</v>
      </c>
      <c r="AD48" s="100">
        <v>15</v>
      </c>
      <c r="AE48" s="311">
        <v>0.1</v>
      </c>
      <c r="AF48" s="101">
        <v>45323</v>
      </c>
      <c r="AG48" s="101">
        <v>45627</v>
      </c>
      <c r="AH48" s="442">
        <v>303</v>
      </c>
      <c r="AI48" s="30">
        <v>771</v>
      </c>
      <c r="AJ48" s="205"/>
      <c r="AK48" s="597"/>
      <c r="AL48" s="597"/>
      <c r="AM48" s="597"/>
      <c r="AN48" s="733"/>
      <c r="AO48" s="597"/>
      <c r="AP48" s="547"/>
      <c r="AQ48" s="585"/>
      <c r="AR48" s="72" t="s">
        <v>748</v>
      </c>
      <c r="AS48" s="72" t="s">
        <v>841</v>
      </c>
      <c r="AT48" s="105" t="s">
        <v>842</v>
      </c>
      <c r="AU48" s="105" t="s">
        <v>734</v>
      </c>
      <c r="AV48" s="104" t="s">
        <v>846</v>
      </c>
      <c r="AW48" s="276"/>
      <c r="AX48" s="43"/>
      <c r="AY48" s="43"/>
    </row>
    <row r="49" spans="1:51" ht="115.5" customHeight="1" thickBot="1" x14ac:dyDescent="0.45">
      <c r="A49" s="815"/>
      <c r="B49" s="672"/>
      <c r="C49" s="672"/>
      <c r="D49" s="547"/>
      <c r="E49" s="547"/>
      <c r="F49" s="547"/>
      <c r="G49" s="620"/>
      <c r="H49" s="620"/>
      <c r="I49" s="800"/>
      <c r="J49" s="866"/>
      <c r="K49" s="877"/>
      <c r="L49" s="854"/>
      <c r="M49" s="854"/>
      <c r="N49" s="854"/>
      <c r="O49" s="558"/>
      <c r="P49" s="558"/>
      <c r="Q49" s="558"/>
      <c r="R49" s="694"/>
      <c r="S49" s="933"/>
      <c r="T49" s="905"/>
      <c r="U49" s="803"/>
      <c r="V49" s="825"/>
      <c r="W49" s="604"/>
      <c r="X49" s="554"/>
      <c r="Y49" s="565"/>
      <c r="Z49" s="549"/>
      <c r="AA49" s="576"/>
      <c r="AB49" s="91" t="s">
        <v>230</v>
      </c>
      <c r="AC49" s="440" t="s">
        <v>231</v>
      </c>
      <c r="AD49" s="109">
        <v>1</v>
      </c>
      <c r="AE49" s="318">
        <v>0.1</v>
      </c>
      <c r="AF49" s="110">
        <v>45323</v>
      </c>
      <c r="AG49" s="110">
        <v>45627</v>
      </c>
      <c r="AH49" s="444">
        <v>303</v>
      </c>
      <c r="AI49" s="31">
        <v>70</v>
      </c>
      <c r="AJ49" s="205"/>
      <c r="AK49" s="598"/>
      <c r="AL49" s="598"/>
      <c r="AM49" s="598"/>
      <c r="AN49" s="734"/>
      <c r="AO49" s="598"/>
      <c r="AP49" s="576"/>
      <c r="AQ49" s="586"/>
      <c r="AR49" s="73" t="s">
        <v>748</v>
      </c>
      <c r="AS49" s="73" t="s">
        <v>843</v>
      </c>
      <c r="AT49" s="111" t="s">
        <v>844</v>
      </c>
      <c r="AU49" s="111" t="s">
        <v>845</v>
      </c>
      <c r="AV49" s="496" t="s">
        <v>846</v>
      </c>
      <c r="AW49" s="276"/>
      <c r="AX49" s="43"/>
      <c r="AY49" s="43"/>
    </row>
    <row r="50" spans="1:51" ht="78" customHeight="1" thickBot="1" x14ac:dyDescent="0.45">
      <c r="A50" s="815"/>
      <c r="B50" s="672"/>
      <c r="C50" s="672"/>
      <c r="D50" s="547"/>
      <c r="E50" s="547"/>
      <c r="F50" s="547"/>
      <c r="G50" s="620"/>
      <c r="H50" s="620"/>
      <c r="I50" s="800"/>
      <c r="J50" s="866"/>
      <c r="K50" s="875" t="s">
        <v>232</v>
      </c>
      <c r="L50" s="852" t="s">
        <v>233</v>
      </c>
      <c r="M50" s="852" t="s">
        <v>234</v>
      </c>
      <c r="N50" s="852" t="s">
        <v>235</v>
      </c>
      <c r="O50" s="557"/>
      <c r="P50" s="557" t="s">
        <v>136</v>
      </c>
      <c r="Q50" s="557" t="s">
        <v>236</v>
      </c>
      <c r="R50" s="557">
        <v>1200</v>
      </c>
      <c r="S50" s="934">
        <v>400</v>
      </c>
      <c r="T50" s="796">
        <v>1481</v>
      </c>
      <c r="U50" s="803"/>
      <c r="V50" s="825"/>
      <c r="W50" s="604"/>
      <c r="X50" s="554"/>
      <c r="Y50" s="563" t="s">
        <v>237</v>
      </c>
      <c r="Z50" s="530" t="s">
        <v>238</v>
      </c>
      <c r="AA50" s="577" t="s">
        <v>239</v>
      </c>
      <c r="AB50" s="39" t="s">
        <v>240</v>
      </c>
      <c r="AC50" s="40" t="s">
        <v>241</v>
      </c>
      <c r="AD50" s="40">
        <v>400</v>
      </c>
      <c r="AE50" s="314">
        <v>0.3</v>
      </c>
      <c r="AF50" s="495" t="s">
        <v>897</v>
      </c>
      <c r="AG50" s="113" t="s">
        <v>900</v>
      </c>
      <c r="AH50" s="42">
        <f>20*10</f>
        <v>200</v>
      </c>
      <c r="AI50" s="113">
        <v>400</v>
      </c>
      <c r="AJ50" s="43"/>
      <c r="AK50" s="587" t="s">
        <v>146</v>
      </c>
      <c r="AL50" s="587" t="s">
        <v>855</v>
      </c>
      <c r="AM50" s="543" t="s">
        <v>734</v>
      </c>
      <c r="AN50" s="677">
        <f>'[1]2023 INV. PROYEC'!$H$8</f>
        <v>1000000000</v>
      </c>
      <c r="AO50" s="543" t="s">
        <v>743</v>
      </c>
      <c r="AP50" s="543" t="s">
        <v>862</v>
      </c>
      <c r="AQ50" s="543" t="s">
        <v>863</v>
      </c>
      <c r="AR50" s="65" t="s">
        <v>748</v>
      </c>
      <c r="AS50" s="53" t="s">
        <v>932</v>
      </c>
      <c r="AT50" s="68" t="s">
        <v>891</v>
      </c>
      <c r="AU50" s="87" t="s">
        <v>734</v>
      </c>
      <c r="AV50" s="392" t="s">
        <v>897</v>
      </c>
      <c r="AW50" s="278"/>
      <c r="AX50" s="43"/>
      <c r="AY50" s="43"/>
    </row>
    <row r="51" spans="1:51" ht="72.75" customHeight="1" x14ac:dyDescent="0.4">
      <c r="A51" s="815"/>
      <c r="B51" s="672"/>
      <c r="C51" s="672"/>
      <c r="D51" s="547"/>
      <c r="E51" s="547"/>
      <c r="F51" s="547"/>
      <c r="G51" s="620"/>
      <c r="H51" s="620"/>
      <c r="I51" s="800"/>
      <c r="J51" s="866"/>
      <c r="K51" s="876"/>
      <c r="L51" s="853"/>
      <c r="M51" s="853"/>
      <c r="N51" s="853"/>
      <c r="O51" s="551"/>
      <c r="P51" s="551"/>
      <c r="Q51" s="551"/>
      <c r="R51" s="551"/>
      <c r="S51" s="935"/>
      <c r="T51" s="797"/>
      <c r="U51" s="803"/>
      <c r="V51" s="825"/>
      <c r="W51" s="604"/>
      <c r="X51" s="554"/>
      <c r="Y51" s="564"/>
      <c r="Z51" s="531"/>
      <c r="AA51" s="547"/>
      <c r="AB51" s="47" t="s">
        <v>242</v>
      </c>
      <c r="AC51" s="48" t="s">
        <v>178</v>
      </c>
      <c r="AD51" s="48">
        <v>16</v>
      </c>
      <c r="AE51" s="312">
        <v>0.1</v>
      </c>
      <c r="AF51" s="495" t="s">
        <v>897</v>
      </c>
      <c r="AG51" s="113" t="s">
        <v>900</v>
      </c>
      <c r="AH51" s="51">
        <f>8*20</f>
        <v>160</v>
      </c>
      <c r="AI51" s="70" t="s">
        <v>896</v>
      </c>
      <c r="AJ51" s="43"/>
      <c r="AK51" s="588"/>
      <c r="AL51" s="588"/>
      <c r="AM51" s="526"/>
      <c r="AN51" s="678"/>
      <c r="AO51" s="526"/>
      <c r="AP51" s="526"/>
      <c r="AQ51" s="526"/>
      <c r="AR51" s="68" t="s">
        <v>748</v>
      </c>
      <c r="AS51" s="53" t="s">
        <v>933</v>
      </c>
      <c r="AT51" s="68" t="s">
        <v>891</v>
      </c>
      <c r="AU51" s="87" t="s">
        <v>734</v>
      </c>
      <c r="AV51" s="70" t="s">
        <v>897</v>
      </c>
      <c r="AW51" s="279"/>
      <c r="AX51" s="43"/>
      <c r="AY51" s="43"/>
    </row>
    <row r="52" spans="1:51" ht="57.75" customHeight="1" thickBot="1" x14ac:dyDescent="0.45">
      <c r="A52" s="815"/>
      <c r="B52" s="672"/>
      <c r="C52" s="672"/>
      <c r="D52" s="547"/>
      <c r="E52" s="547"/>
      <c r="F52" s="547"/>
      <c r="G52" s="620"/>
      <c r="H52" s="620"/>
      <c r="I52" s="800"/>
      <c r="J52" s="866"/>
      <c r="K52" s="876"/>
      <c r="L52" s="853"/>
      <c r="M52" s="853"/>
      <c r="N52" s="853"/>
      <c r="O52" s="551"/>
      <c r="P52" s="551"/>
      <c r="Q52" s="551"/>
      <c r="R52" s="551"/>
      <c r="S52" s="935"/>
      <c r="T52" s="797"/>
      <c r="U52" s="803"/>
      <c r="V52" s="825"/>
      <c r="W52" s="604"/>
      <c r="X52" s="554"/>
      <c r="Y52" s="564"/>
      <c r="Z52" s="531"/>
      <c r="AA52" s="547"/>
      <c r="AB52" s="47" t="s">
        <v>243</v>
      </c>
      <c r="AC52" s="72" t="s">
        <v>169</v>
      </c>
      <c r="AD52" s="48" t="s">
        <v>896</v>
      </c>
      <c r="AE52" s="312">
        <v>0.06</v>
      </c>
      <c r="AF52" s="48" t="s">
        <v>896</v>
      </c>
      <c r="AG52" s="48" t="s">
        <v>896</v>
      </c>
      <c r="AH52" s="48" t="s">
        <v>896</v>
      </c>
      <c r="AI52" s="70" t="s">
        <v>896</v>
      </c>
      <c r="AJ52" s="43"/>
      <c r="AK52" s="588"/>
      <c r="AL52" s="588"/>
      <c r="AM52" s="526"/>
      <c r="AN52" s="678"/>
      <c r="AO52" s="526"/>
      <c r="AP52" s="526"/>
      <c r="AQ52" s="526"/>
      <c r="AR52" s="70" t="s">
        <v>896</v>
      </c>
      <c r="AS52" s="70" t="s">
        <v>896</v>
      </c>
      <c r="AT52" s="48" t="s">
        <v>896</v>
      </c>
      <c r="AU52" s="87" t="s">
        <v>734</v>
      </c>
      <c r="AV52" s="48" t="s">
        <v>896</v>
      </c>
      <c r="AW52" s="275"/>
      <c r="AX52" s="43"/>
      <c r="AY52" s="43"/>
    </row>
    <row r="53" spans="1:51" ht="44.25" customHeight="1" x14ac:dyDescent="0.4">
      <c r="A53" s="815"/>
      <c r="B53" s="672"/>
      <c r="C53" s="672"/>
      <c r="D53" s="547"/>
      <c r="E53" s="547"/>
      <c r="F53" s="547"/>
      <c r="G53" s="620"/>
      <c r="H53" s="620"/>
      <c r="I53" s="800"/>
      <c r="J53" s="866"/>
      <c r="K53" s="876"/>
      <c r="L53" s="853"/>
      <c r="M53" s="853"/>
      <c r="N53" s="853"/>
      <c r="O53" s="551"/>
      <c r="P53" s="551"/>
      <c r="Q53" s="551"/>
      <c r="R53" s="551"/>
      <c r="S53" s="935"/>
      <c r="T53" s="797"/>
      <c r="U53" s="803"/>
      <c r="V53" s="825"/>
      <c r="W53" s="604"/>
      <c r="X53" s="554"/>
      <c r="Y53" s="564"/>
      <c r="Z53" s="531"/>
      <c r="AA53" s="547"/>
      <c r="AB53" s="47" t="s">
        <v>244</v>
      </c>
      <c r="AC53" s="48" t="s">
        <v>150</v>
      </c>
      <c r="AD53" s="48">
        <v>1</v>
      </c>
      <c r="AE53" s="312">
        <v>7.0000000000000007E-2</v>
      </c>
      <c r="AF53" s="495" t="s">
        <v>897</v>
      </c>
      <c r="AG53" s="113" t="s">
        <v>900</v>
      </c>
      <c r="AH53" s="42">
        <f>20*10</f>
        <v>200</v>
      </c>
      <c r="AI53" s="70" t="s">
        <v>896</v>
      </c>
      <c r="AJ53" s="43"/>
      <c r="AK53" s="588"/>
      <c r="AL53" s="588"/>
      <c r="AM53" s="526"/>
      <c r="AN53" s="678"/>
      <c r="AO53" s="526"/>
      <c r="AP53" s="526"/>
      <c r="AQ53" s="526"/>
      <c r="AR53" s="68" t="s">
        <v>748</v>
      </c>
      <c r="AS53" s="53" t="s">
        <v>933</v>
      </c>
      <c r="AT53" s="68" t="s">
        <v>891</v>
      </c>
      <c r="AU53" s="87" t="s">
        <v>734</v>
      </c>
      <c r="AV53" s="70" t="s">
        <v>897</v>
      </c>
      <c r="AW53" s="275"/>
      <c r="AX53" s="43"/>
      <c r="AY53" s="43"/>
    </row>
    <row r="54" spans="1:51" ht="56.25" customHeight="1" x14ac:dyDescent="0.4">
      <c r="A54" s="815"/>
      <c r="B54" s="672"/>
      <c r="C54" s="672"/>
      <c r="D54" s="547"/>
      <c r="E54" s="547"/>
      <c r="F54" s="547"/>
      <c r="G54" s="620"/>
      <c r="H54" s="620"/>
      <c r="I54" s="800"/>
      <c r="J54" s="866"/>
      <c r="K54" s="876"/>
      <c r="L54" s="853"/>
      <c r="M54" s="853"/>
      <c r="N54" s="853"/>
      <c r="O54" s="551"/>
      <c r="P54" s="551"/>
      <c r="Q54" s="551"/>
      <c r="R54" s="551"/>
      <c r="S54" s="935"/>
      <c r="T54" s="797"/>
      <c r="U54" s="803"/>
      <c r="V54" s="825"/>
      <c r="W54" s="604"/>
      <c r="X54" s="554"/>
      <c r="Y54" s="564"/>
      <c r="Z54" s="531"/>
      <c r="AA54" s="547"/>
      <c r="AB54" s="47" t="s">
        <v>245</v>
      </c>
      <c r="AC54" s="48" t="s">
        <v>246</v>
      </c>
      <c r="AD54" s="48" t="s">
        <v>896</v>
      </c>
      <c r="AE54" s="312">
        <v>0.3</v>
      </c>
      <c r="AF54" s="48" t="s">
        <v>896</v>
      </c>
      <c r="AG54" s="48" t="s">
        <v>896</v>
      </c>
      <c r="AH54" s="48" t="s">
        <v>896</v>
      </c>
      <c r="AI54" s="48" t="s">
        <v>896</v>
      </c>
      <c r="AJ54" s="43"/>
      <c r="AK54" s="588"/>
      <c r="AL54" s="588"/>
      <c r="AM54" s="526"/>
      <c r="AN54" s="678"/>
      <c r="AO54" s="526"/>
      <c r="AP54" s="526"/>
      <c r="AQ54" s="526"/>
      <c r="AR54" s="68" t="s">
        <v>896</v>
      </c>
      <c r="AS54" s="48" t="s">
        <v>896</v>
      </c>
      <c r="AT54" s="48" t="s">
        <v>896</v>
      </c>
      <c r="AU54" s="87" t="s">
        <v>734</v>
      </c>
      <c r="AV54" s="48" t="s">
        <v>896</v>
      </c>
      <c r="AW54" s="279"/>
      <c r="AX54" s="43"/>
      <c r="AY54" s="43"/>
    </row>
    <row r="55" spans="1:51" ht="61.5" customHeight="1" thickBot="1" x14ac:dyDescent="0.45">
      <c r="A55" s="815"/>
      <c r="B55" s="672"/>
      <c r="C55" s="672"/>
      <c r="D55" s="547"/>
      <c r="E55" s="547"/>
      <c r="F55" s="547"/>
      <c r="G55" s="620"/>
      <c r="H55" s="620"/>
      <c r="I55" s="800"/>
      <c r="J55" s="866"/>
      <c r="K55" s="876"/>
      <c r="L55" s="853"/>
      <c r="M55" s="853"/>
      <c r="N55" s="853"/>
      <c r="O55" s="551"/>
      <c r="P55" s="551"/>
      <c r="Q55" s="551"/>
      <c r="R55" s="551"/>
      <c r="S55" s="935"/>
      <c r="T55" s="797"/>
      <c r="U55" s="803"/>
      <c r="V55" s="825"/>
      <c r="W55" s="604"/>
      <c r="X55" s="554"/>
      <c r="Y55" s="564"/>
      <c r="Z55" s="531"/>
      <c r="AA55" s="547"/>
      <c r="AB55" s="47" t="s">
        <v>247</v>
      </c>
      <c r="AC55" s="48" t="s">
        <v>178</v>
      </c>
      <c r="AD55" s="48">
        <v>13</v>
      </c>
      <c r="AE55" s="312">
        <v>0.1</v>
      </c>
      <c r="AF55" s="69" t="s">
        <v>930</v>
      </c>
      <c r="AG55" s="70" t="s">
        <v>931</v>
      </c>
      <c r="AH55" s="51">
        <f>8*20</f>
        <v>160</v>
      </c>
      <c r="AI55" s="50" t="s">
        <v>896</v>
      </c>
      <c r="AJ55" s="43"/>
      <c r="AK55" s="588"/>
      <c r="AL55" s="588"/>
      <c r="AM55" s="526"/>
      <c r="AN55" s="678"/>
      <c r="AO55" s="526"/>
      <c r="AP55" s="526"/>
      <c r="AQ55" s="526"/>
      <c r="AR55" s="68" t="s">
        <v>748</v>
      </c>
      <c r="AS55" s="53" t="s">
        <v>933</v>
      </c>
      <c r="AT55" s="68" t="s">
        <v>891</v>
      </c>
      <c r="AU55" s="87" t="s">
        <v>734</v>
      </c>
      <c r="AV55" s="70" t="s">
        <v>930</v>
      </c>
      <c r="AW55" s="279"/>
      <c r="AX55" s="43"/>
      <c r="AY55" s="43"/>
    </row>
    <row r="56" spans="1:51" ht="51" customHeight="1" thickBot="1" x14ac:dyDescent="0.45">
      <c r="A56" s="815"/>
      <c r="B56" s="672"/>
      <c r="C56" s="672"/>
      <c r="D56" s="547"/>
      <c r="E56" s="547"/>
      <c r="F56" s="547"/>
      <c r="G56" s="620"/>
      <c r="H56" s="620"/>
      <c r="I56" s="800"/>
      <c r="J56" s="866"/>
      <c r="K56" s="877"/>
      <c r="L56" s="854"/>
      <c r="M56" s="854"/>
      <c r="N56" s="854"/>
      <c r="O56" s="558"/>
      <c r="P56" s="558"/>
      <c r="Q56" s="558"/>
      <c r="R56" s="558"/>
      <c r="S56" s="936"/>
      <c r="T56" s="798"/>
      <c r="U56" s="803"/>
      <c r="V56" s="825"/>
      <c r="W56" s="604"/>
      <c r="X56" s="554"/>
      <c r="Y56" s="565"/>
      <c r="Z56" s="532"/>
      <c r="AA56" s="576"/>
      <c r="AB56" s="58" t="s">
        <v>248</v>
      </c>
      <c r="AC56" s="59" t="s">
        <v>188</v>
      </c>
      <c r="AD56" s="59">
        <v>3</v>
      </c>
      <c r="AE56" s="313">
        <v>7.0000000000000007E-2</v>
      </c>
      <c r="AF56" s="495" t="s">
        <v>897</v>
      </c>
      <c r="AG56" s="113" t="s">
        <v>900</v>
      </c>
      <c r="AH56" s="42">
        <f>20*10</f>
        <v>200</v>
      </c>
      <c r="AI56" s="75" t="s">
        <v>896</v>
      </c>
      <c r="AJ56" s="43"/>
      <c r="AK56" s="589"/>
      <c r="AL56" s="589"/>
      <c r="AM56" s="527"/>
      <c r="AN56" s="679"/>
      <c r="AO56" s="527"/>
      <c r="AP56" s="527"/>
      <c r="AQ56" s="527"/>
      <c r="AR56" s="76" t="s">
        <v>748</v>
      </c>
      <c r="AS56" s="62" t="s">
        <v>933</v>
      </c>
      <c r="AT56" s="76" t="s">
        <v>891</v>
      </c>
      <c r="AU56" s="466" t="s">
        <v>734</v>
      </c>
      <c r="AV56" s="74" t="s">
        <v>897</v>
      </c>
      <c r="AW56" s="280"/>
      <c r="AX56" s="43"/>
      <c r="AY56" s="43"/>
    </row>
    <row r="57" spans="1:51" ht="97.5" customHeight="1" x14ac:dyDescent="0.4">
      <c r="A57" s="815"/>
      <c r="B57" s="672"/>
      <c r="C57" s="672"/>
      <c r="D57" s="547"/>
      <c r="E57" s="547"/>
      <c r="F57" s="547"/>
      <c r="G57" s="620"/>
      <c r="H57" s="620"/>
      <c r="I57" s="800"/>
      <c r="J57" s="866"/>
      <c r="K57" s="875" t="s">
        <v>249</v>
      </c>
      <c r="L57" s="852" t="s">
        <v>233</v>
      </c>
      <c r="M57" s="852">
        <v>0</v>
      </c>
      <c r="N57" s="852" t="s">
        <v>250</v>
      </c>
      <c r="O57" s="557"/>
      <c r="P57" s="557" t="s">
        <v>136</v>
      </c>
      <c r="Q57" s="557" t="s">
        <v>251</v>
      </c>
      <c r="R57" s="557">
        <v>45</v>
      </c>
      <c r="S57" s="937">
        <v>45</v>
      </c>
      <c r="T57" s="796">
        <v>104</v>
      </c>
      <c r="U57" s="803"/>
      <c r="V57" s="825"/>
      <c r="W57" s="604"/>
      <c r="X57" s="554"/>
      <c r="Y57" s="563" t="s">
        <v>252</v>
      </c>
      <c r="Z57" s="528">
        <v>2020130010117</v>
      </c>
      <c r="AA57" s="577" t="s">
        <v>253</v>
      </c>
      <c r="AB57" s="39" t="s">
        <v>254</v>
      </c>
      <c r="AC57" s="40" t="s">
        <v>148</v>
      </c>
      <c r="AD57" s="40" t="s">
        <v>896</v>
      </c>
      <c r="AE57" s="314">
        <v>0.02</v>
      </c>
      <c r="AF57" s="40" t="s">
        <v>896</v>
      </c>
      <c r="AG57" s="40" t="s">
        <v>896</v>
      </c>
      <c r="AH57" s="40" t="s">
        <v>896</v>
      </c>
      <c r="AI57" s="40" t="s">
        <v>896</v>
      </c>
      <c r="AJ57" s="43"/>
      <c r="AK57" s="543" t="s">
        <v>146</v>
      </c>
      <c r="AL57" s="543" t="s">
        <v>855</v>
      </c>
      <c r="AM57" s="543">
        <v>500000000</v>
      </c>
      <c r="AN57" s="677">
        <f>'[1]2023 INV. PROYEC'!$H$7</f>
        <v>2327460289</v>
      </c>
      <c r="AO57" s="543" t="s">
        <v>743</v>
      </c>
      <c r="AP57" s="543" t="s">
        <v>864</v>
      </c>
      <c r="AQ57" s="543" t="s">
        <v>865</v>
      </c>
      <c r="AR57" s="50" t="s">
        <v>896</v>
      </c>
      <c r="AS57" s="122" t="s">
        <v>896</v>
      </c>
      <c r="AT57" s="122" t="s">
        <v>896</v>
      </c>
      <c r="AU57" s="122" t="s">
        <v>896</v>
      </c>
      <c r="AV57" s="122" t="s">
        <v>896</v>
      </c>
      <c r="AW57" s="275"/>
      <c r="AX57" s="43"/>
      <c r="AY57" s="43"/>
    </row>
    <row r="58" spans="1:51" ht="54.75" customHeight="1" x14ac:dyDescent="0.4">
      <c r="A58" s="815"/>
      <c r="B58" s="672"/>
      <c r="C58" s="672"/>
      <c r="D58" s="547"/>
      <c r="E58" s="547"/>
      <c r="F58" s="547"/>
      <c r="G58" s="620"/>
      <c r="H58" s="620"/>
      <c r="I58" s="800"/>
      <c r="J58" s="866"/>
      <c r="K58" s="876"/>
      <c r="L58" s="853"/>
      <c r="M58" s="853"/>
      <c r="N58" s="853"/>
      <c r="O58" s="551"/>
      <c r="P58" s="551"/>
      <c r="Q58" s="551"/>
      <c r="R58" s="551"/>
      <c r="S58" s="938"/>
      <c r="T58" s="797"/>
      <c r="U58" s="803"/>
      <c r="V58" s="825"/>
      <c r="W58" s="604"/>
      <c r="X58" s="554"/>
      <c r="Y58" s="564"/>
      <c r="Z58" s="529"/>
      <c r="AA58" s="547"/>
      <c r="AB58" s="47" t="s">
        <v>255</v>
      </c>
      <c r="AC58" s="48" t="s">
        <v>256</v>
      </c>
      <c r="AD58" s="48">
        <v>6</v>
      </c>
      <c r="AE58" s="312">
        <v>0.25</v>
      </c>
      <c r="AF58" s="118" t="s">
        <v>897</v>
      </c>
      <c r="AG58" s="119" t="s">
        <v>898</v>
      </c>
      <c r="AH58" s="114">
        <v>220</v>
      </c>
      <c r="AI58" s="48">
        <v>67260</v>
      </c>
      <c r="AJ58" s="43"/>
      <c r="AK58" s="526"/>
      <c r="AL58" s="526"/>
      <c r="AM58" s="526"/>
      <c r="AN58" s="678"/>
      <c r="AO58" s="526"/>
      <c r="AP58" s="526"/>
      <c r="AQ58" s="526"/>
      <c r="AR58" s="120" t="s">
        <v>731</v>
      </c>
      <c r="AS58" s="120" t="s">
        <v>902</v>
      </c>
      <c r="AT58" s="68" t="s">
        <v>891</v>
      </c>
      <c r="AU58" s="68" t="s">
        <v>903</v>
      </c>
      <c r="AV58" s="118" t="s">
        <v>897</v>
      </c>
      <c r="AW58" s="275"/>
      <c r="AX58" s="43"/>
      <c r="AY58" s="43"/>
    </row>
    <row r="59" spans="1:51" ht="91.5" customHeight="1" x14ac:dyDescent="0.4">
      <c r="A59" s="815"/>
      <c r="B59" s="672"/>
      <c r="C59" s="672"/>
      <c r="D59" s="547"/>
      <c r="E59" s="547"/>
      <c r="F59" s="547"/>
      <c r="G59" s="620"/>
      <c r="H59" s="620"/>
      <c r="I59" s="800"/>
      <c r="J59" s="866"/>
      <c r="K59" s="876"/>
      <c r="L59" s="853"/>
      <c r="M59" s="853"/>
      <c r="N59" s="853"/>
      <c r="O59" s="551"/>
      <c r="P59" s="551"/>
      <c r="Q59" s="551"/>
      <c r="R59" s="551"/>
      <c r="S59" s="938"/>
      <c r="T59" s="797"/>
      <c r="U59" s="803"/>
      <c r="V59" s="825"/>
      <c r="W59" s="604"/>
      <c r="X59" s="554"/>
      <c r="Y59" s="564"/>
      <c r="Z59" s="529"/>
      <c r="AA59" s="547"/>
      <c r="AB59" s="47" t="s">
        <v>257</v>
      </c>
      <c r="AC59" s="48" t="s">
        <v>178</v>
      </c>
      <c r="AD59" s="48">
        <v>15</v>
      </c>
      <c r="AE59" s="312">
        <v>0.1</v>
      </c>
      <c r="AF59" s="118" t="s">
        <v>899</v>
      </c>
      <c r="AG59" s="119" t="s">
        <v>898</v>
      </c>
      <c r="AH59" s="114">
        <v>140</v>
      </c>
      <c r="AI59" s="50" t="s">
        <v>896</v>
      </c>
      <c r="AJ59" s="43"/>
      <c r="AK59" s="526"/>
      <c r="AL59" s="526"/>
      <c r="AM59" s="526"/>
      <c r="AN59" s="678"/>
      <c r="AO59" s="526"/>
      <c r="AP59" s="526"/>
      <c r="AQ59" s="526"/>
      <c r="AR59" s="120" t="s">
        <v>731</v>
      </c>
      <c r="AS59" s="121" t="s">
        <v>904</v>
      </c>
      <c r="AT59" s="50" t="s">
        <v>905</v>
      </c>
      <c r="AU59" s="68" t="s">
        <v>903</v>
      </c>
      <c r="AV59" s="118" t="s">
        <v>899</v>
      </c>
      <c r="AW59" s="275"/>
      <c r="AX59" s="43"/>
      <c r="AY59" s="43"/>
    </row>
    <row r="60" spans="1:51" ht="61.5" customHeight="1" x14ac:dyDescent="0.4">
      <c r="A60" s="815"/>
      <c r="B60" s="672"/>
      <c r="C60" s="672"/>
      <c r="D60" s="547"/>
      <c r="E60" s="547"/>
      <c r="F60" s="547"/>
      <c r="G60" s="620"/>
      <c r="H60" s="620"/>
      <c r="I60" s="800"/>
      <c r="J60" s="866"/>
      <c r="K60" s="876"/>
      <c r="L60" s="853"/>
      <c r="M60" s="853"/>
      <c r="N60" s="853"/>
      <c r="O60" s="551"/>
      <c r="P60" s="551"/>
      <c r="Q60" s="551"/>
      <c r="R60" s="551"/>
      <c r="S60" s="938"/>
      <c r="T60" s="797"/>
      <c r="U60" s="803"/>
      <c r="V60" s="825"/>
      <c r="W60" s="604"/>
      <c r="X60" s="554"/>
      <c r="Y60" s="564"/>
      <c r="Z60" s="529"/>
      <c r="AA60" s="547"/>
      <c r="AB60" s="47" t="s">
        <v>258</v>
      </c>
      <c r="AC60" s="48" t="s">
        <v>188</v>
      </c>
      <c r="AD60" s="48">
        <v>3</v>
      </c>
      <c r="AE60" s="312">
        <v>0.25</v>
      </c>
      <c r="AF60" s="118" t="s">
        <v>897</v>
      </c>
      <c r="AG60" s="119" t="s">
        <v>900</v>
      </c>
      <c r="AH60" s="114">
        <v>220</v>
      </c>
      <c r="AI60" s="50" t="s">
        <v>896</v>
      </c>
      <c r="AJ60" s="43"/>
      <c r="AK60" s="526"/>
      <c r="AL60" s="526"/>
      <c r="AM60" s="526"/>
      <c r="AN60" s="678"/>
      <c r="AO60" s="526"/>
      <c r="AP60" s="526"/>
      <c r="AQ60" s="526"/>
      <c r="AR60" s="120" t="s">
        <v>731</v>
      </c>
      <c r="AS60" s="120" t="s">
        <v>906</v>
      </c>
      <c r="AT60" s="68" t="s">
        <v>891</v>
      </c>
      <c r="AU60" s="68" t="s">
        <v>903</v>
      </c>
      <c r="AV60" s="118" t="s">
        <v>897</v>
      </c>
      <c r="AW60" s="275"/>
      <c r="AX60" s="43"/>
      <c r="AY60" s="43"/>
    </row>
    <row r="61" spans="1:51" ht="57.75" customHeight="1" x14ac:dyDescent="0.4">
      <c r="A61" s="815"/>
      <c r="B61" s="672"/>
      <c r="C61" s="672"/>
      <c r="D61" s="547"/>
      <c r="E61" s="547"/>
      <c r="F61" s="547"/>
      <c r="G61" s="620"/>
      <c r="H61" s="620"/>
      <c r="I61" s="800"/>
      <c r="J61" s="866"/>
      <c r="K61" s="876"/>
      <c r="L61" s="853"/>
      <c r="M61" s="853"/>
      <c r="N61" s="853"/>
      <c r="O61" s="551"/>
      <c r="P61" s="551"/>
      <c r="Q61" s="551"/>
      <c r="R61" s="551"/>
      <c r="S61" s="938"/>
      <c r="T61" s="797"/>
      <c r="U61" s="803"/>
      <c r="V61" s="825"/>
      <c r="W61" s="604"/>
      <c r="X61" s="554"/>
      <c r="Y61" s="564"/>
      <c r="Z61" s="529"/>
      <c r="AA61" s="547"/>
      <c r="AB61" s="123" t="s">
        <v>259</v>
      </c>
      <c r="AC61" s="48" t="s">
        <v>184</v>
      </c>
      <c r="AD61" s="48" t="s">
        <v>896</v>
      </c>
      <c r="AE61" s="312">
        <v>0.02</v>
      </c>
      <c r="AF61" s="50" t="s">
        <v>896</v>
      </c>
      <c r="AG61" s="50" t="s">
        <v>896</v>
      </c>
      <c r="AH61" s="50" t="s">
        <v>896</v>
      </c>
      <c r="AI61" s="50" t="s">
        <v>896</v>
      </c>
      <c r="AJ61" s="43"/>
      <c r="AK61" s="526"/>
      <c r="AL61" s="526"/>
      <c r="AM61" s="526"/>
      <c r="AN61" s="678"/>
      <c r="AO61" s="526"/>
      <c r="AP61" s="526"/>
      <c r="AQ61" s="526"/>
      <c r="AR61" s="50" t="s">
        <v>896</v>
      </c>
      <c r="AS61" s="50" t="s">
        <v>896</v>
      </c>
      <c r="AT61" s="50" t="s">
        <v>896</v>
      </c>
      <c r="AU61" s="50" t="s">
        <v>896</v>
      </c>
      <c r="AV61" s="50" t="s">
        <v>896</v>
      </c>
      <c r="AW61" s="275"/>
      <c r="AX61" s="43"/>
      <c r="AY61" s="43"/>
    </row>
    <row r="62" spans="1:51" ht="56.25" customHeight="1" x14ac:dyDescent="0.4">
      <c r="A62" s="815"/>
      <c r="B62" s="672"/>
      <c r="C62" s="672"/>
      <c r="D62" s="547"/>
      <c r="E62" s="547"/>
      <c r="F62" s="547"/>
      <c r="G62" s="620"/>
      <c r="H62" s="620"/>
      <c r="I62" s="800"/>
      <c r="J62" s="866"/>
      <c r="K62" s="876"/>
      <c r="L62" s="853"/>
      <c r="M62" s="853"/>
      <c r="N62" s="853"/>
      <c r="O62" s="551"/>
      <c r="P62" s="551"/>
      <c r="Q62" s="551"/>
      <c r="R62" s="551"/>
      <c r="S62" s="938"/>
      <c r="T62" s="797"/>
      <c r="U62" s="803"/>
      <c r="V62" s="825"/>
      <c r="W62" s="604"/>
      <c r="X62" s="554"/>
      <c r="Y62" s="564"/>
      <c r="Z62" s="529"/>
      <c r="AA62" s="547"/>
      <c r="AB62" s="123" t="s">
        <v>260</v>
      </c>
      <c r="AC62" s="48" t="s">
        <v>184</v>
      </c>
      <c r="AD62" s="48" t="s">
        <v>896</v>
      </c>
      <c r="AE62" s="312">
        <v>0.02</v>
      </c>
      <c r="AF62" s="50" t="s">
        <v>896</v>
      </c>
      <c r="AG62" s="50" t="s">
        <v>896</v>
      </c>
      <c r="AH62" s="50" t="s">
        <v>896</v>
      </c>
      <c r="AI62" s="50" t="s">
        <v>896</v>
      </c>
      <c r="AJ62" s="43"/>
      <c r="AK62" s="526"/>
      <c r="AL62" s="526"/>
      <c r="AM62" s="691"/>
      <c r="AN62" s="678"/>
      <c r="AO62" s="691"/>
      <c r="AP62" s="526"/>
      <c r="AQ62" s="526"/>
      <c r="AR62" s="50" t="s">
        <v>896</v>
      </c>
      <c r="AS62" s="50" t="s">
        <v>896</v>
      </c>
      <c r="AT62" s="50" t="s">
        <v>896</v>
      </c>
      <c r="AU62" s="50" t="s">
        <v>896</v>
      </c>
      <c r="AV62" s="50" t="s">
        <v>896</v>
      </c>
      <c r="AW62" s="275"/>
      <c r="AX62" s="43"/>
      <c r="AY62" s="43"/>
    </row>
    <row r="63" spans="1:51" ht="60" customHeight="1" x14ac:dyDescent="0.4">
      <c r="A63" s="815"/>
      <c r="B63" s="672"/>
      <c r="C63" s="672"/>
      <c r="D63" s="547"/>
      <c r="E63" s="547"/>
      <c r="F63" s="547"/>
      <c r="G63" s="620"/>
      <c r="H63" s="620"/>
      <c r="I63" s="800"/>
      <c r="J63" s="866"/>
      <c r="K63" s="876"/>
      <c r="L63" s="853"/>
      <c r="M63" s="853"/>
      <c r="N63" s="853"/>
      <c r="O63" s="551"/>
      <c r="P63" s="551"/>
      <c r="Q63" s="551"/>
      <c r="R63" s="551"/>
      <c r="S63" s="938"/>
      <c r="T63" s="797"/>
      <c r="U63" s="803"/>
      <c r="V63" s="825"/>
      <c r="W63" s="604"/>
      <c r="X63" s="554"/>
      <c r="Y63" s="564"/>
      <c r="Z63" s="529"/>
      <c r="AA63" s="547"/>
      <c r="AB63" s="123" t="s">
        <v>261</v>
      </c>
      <c r="AC63" s="48" t="s">
        <v>184</v>
      </c>
      <c r="AD63" s="48" t="s">
        <v>896</v>
      </c>
      <c r="AE63" s="312">
        <v>0.02</v>
      </c>
      <c r="AF63" s="50" t="s">
        <v>896</v>
      </c>
      <c r="AG63" s="50" t="s">
        <v>896</v>
      </c>
      <c r="AH63" s="50" t="s">
        <v>896</v>
      </c>
      <c r="AI63" s="50" t="s">
        <v>896</v>
      </c>
      <c r="AJ63" s="43"/>
      <c r="AK63" s="526"/>
      <c r="AL63" s="526"/>
      <c r="AM63" s="525">
        <v>1827460289</v>
      </c>
      <c r="AN63" s="678"/>
      <c r="AO63" s="525" t="s">
        <v>747</v>
      </c>
      <c r="AP63" s="526"/>
      <c r="AQ63" s="526"/>
      <c r="AR63" s="50" t="s">
        <v>896</v>
      </c>
      <c r="AS63" s="50" t="s">
        <v>896</v>
      </c>
      <c r="AT63" s="50" t="s">
        <v>896</v>
      </c>
      <c r="AU63" s="50" t="s">
        <v>896</v>
      </c>
      <c r="AV63" s="50" t="s">
        <v>896</v>
      </c>
      <c r="AW63" s="275"/>
      <c r="AX63" s="43"/>
      <c r="AY63" s="43"/>
    </row>
    <row r="64" spans="1:51" ht="98.25" customHeight="1" x14ac:dyDescent="0.4">
      <c r="A64" s="815"/>
      <c r="B64" s="672"/>
      <c r="C64" s="672"/>
      <c r="D64" s="547"/>
      <c r="E64" s="547"/>
      <c r="F64" s="547"/>
      <c r="G64" s="620"/>
      <c r="H64" s="620"/>
      <c r="I64" s="800"/>
      <c r="J64" s="866"/>
      <c r="K64" s="876"/>
      <c r="L64" s="853"/>
      <c r="M64" s="853"/>
      <c r="N64" s="853"/>
      <c r="O64" s="551"/>
      <c r="P64" s="551"/>
      <c r="Q64" s="551"/>
      <c r="R64" s="551"/>
      <c r="S64" s="938"/>
      <c r="T64" s="797"/>
      <c r="U64" s="803"/>
      <c r="V64" s="825"/>
      <c r="W64" s="604"/>
      <c r="X64" s="554"/>
      <c r="Y64" s="564"/>
      <c r="Z64" s="529"/>
      <c r="AA64" s="547"/>
      <c r="AB64" s="47" t="s">
        <v>262</v>
      </c>
      <c r="AC64" s="48" t="s">
        <v>263</v>
      </c>
      <c r="AD64" s="48">
        <v>3</v>
      </c>
      <c r="AE64" s="312">
        <v>0.1</v>
      </c>
      <c r="AF64" s="118" t="s">
        <v>901</v>
      </c>
      <c r="AG64" s="119" t="s">
        <v>900</v>
      </c>
      <c r="AH64" s="114">
        <v>160</v>
      </c>
      <c r="AI64" s="50" t="s">
        <v>896</v>
      </c>
      <c r="AJ64" s="43"/>
      <c r="AK64" s="526"/>
      <c r="AL64" s="526"/>
      <c r="AM64" s="526"/>
      <c r="AN64" s="678"/>
      <c r="AO64" s="526"/>
      <c r="AP64" s="526"/>
      <c r="AQ64" s="526"/>
      <c r="AR64" s="120" t="s">
        <v>731</v>
      </c>
      <c r="AS64" s="120" t="s">
        <v>906</v>
      </c>
      <c r="AT64" s="68" t="s">
        <v>891</v>
      </c>
      <c r="AU64" s="68" t="s">
        <v>903</v>
      </c>
      <c r="AV64" s="118" t="s">
        <v>897</v>
      </c>
      <c r="AW64" s="275"/>
      <c r="AX64" s="43"/>
      <c r="AY64" s="43"/>
    </row>
    <row r="65" spans="1:51" ht="44.25" customHeight="1" x14ac:dyDescent="0.4">
      <c r="A65" s="815"/>
      <c r="B65" s="672"/>
      <c r="C65" s="672"/>
      <c r="D65" s="547"/>
      <c r="E65" s="547"/>
      <c r="F65" s="547"/>
      <c r="G65" s="620"/>
      <c r="H65" s="620"/>
      <c r="I65" s="800"/>
      <c r="J65" s="866"/>
      <c r="K65" s="876"/>
      <c r="L65" s="853"/>
      <c r="M65" s="853"/>
      <c r="N65" s="853"/>
      <c r="O65" s="551"/>
      <c r="P65" s="551"/>
      <c r="Q65" s="551"/>
      <c r="R65" s="551"/>
      <c r="S65" s="938"/>
      <c r="T65" s="797"/>
      <c r="U65" s="803"/>
      <c r="V65" s="825"/>
      <c r="W65" s="604"/>
      <c r="X65" s="554"/>
      <c r="Y65" s="564"/>
      <c r="Z65" s="529"/>
      <c r="AA65" s="547"/>
      <c r="AB65" s="47" t="s">
        <v>264</v>
      </c>
      <c r="AC65" s="48" t="s">
        <v>265</v>
      </c>
      <c r="AD65" s="48">
        <v>67260</v>
      </c>
      <c r="AE65" s="312">
        <v>0.1</v>
      </c>
      <c r="AF65" s="118" t="s">
        <v>897</v>
      </c>
      <c r="AG65" s="119" t="s">
        <v>900</v>
      </c>
      <c r="AH65" s="114">
        <v>220</v>
      </c>
      <c r="AI65" s="48">
        <v>67260</v>
      </c>
      <c r="AJ65" s="43"/>
      <c r="AK65" s="526"/>
      <c r="AL65" s="526"/>
      <c r="AM65" s="526"/>
      <c r="AN65" s="678"/>
      <c r="AO65" s="526"/>
      <c r="AP65" s="526"/>
      <c r="AQ65" s="526"/>
      <c r="AR65" s="120" t="s">
        <v>731</v>
      </c>
      <c r="AS65" s="120" t="s">
        <v>906</v>
      </c>
      <c r="AT65" s="68" t="s">
        <v>891</v>
      </c>
      <c r="AU65" s="68" t="s">
        <v>903</v>
      </c>
      <c r="AV65" s="118" t="s">
        <v>897</v>
      </c>
      <c r="AW65" s="275"/>
      <c r="AX65" s="43"/>
      <c r="AY65" s="43"/>
    </row>
    <row r="66" spans="1:51" ht="65.25" customHeight="1" x14ac:dyDescent="0.4">
      <c r="A66" s="815"/>
      <c r="B66" s="672"/>
      <c r="C66" s="672"/>
      <c r="D66" s="547"/>
      <c r="E66" s="547"/>
      <c r="F66" s="547"/>
      <c r="G66" s="620"/>
      <c r="H66" s="620"/>
      <c r="I66" s="800"/>
      <c r="J66" s="866"/>
      <c r="K66" s="876"/>
      <c r="L66" s="853"/>
      <c r="M66" s="853"/>
      <c r="N66" s="853"/>
      <c r="O66" s="551"/>
      <c r="P66" s="551"/>
      <c r="Q66" s="551"/>
      <c r="R66" s="551"/>
      <c r="S66" s="938"/>
      <c r="T66" s="797"/>
      <c r="U66" s="803"/>
      <c r="V66" s="825"/>
      <c r="W66" s="604"/>
      <c r="X66" s="554"/>
      <c r="Y66" s="564"/>
      <c r="Z66" s="529"/>
      <c r="AA66" s="547"/>
      <c r="AB66" s="47" t="s">
        <v>266</v>
      </c>
      <c r="AC66" s="48" t="s">
        <v>267</v>
      </c>
      <c r="AD66" s="48" t="s">
        <v>896</v>
      </c>
      <c r="AE66" s="312">
        <v>0.02</v>
      </c>
      <c r="AF66" s="50" t="s">
        <v>896</v>
      </c>
      <c r="AG66" s="50" t="s">
        <v>896</v>
      </c>
      <c r="AH66" s="50" t="s">
        <v>896</v>
      </c>
      <c r="AI66" s="50" t="s">
        <v>896</v>
      </c>
      <c r="AJ66" s="43"/>
      <c r="AK66" s="526"/>
      <c r="AL66" s="526"/>
      <c r="AM66" s="526"/>
      <c r="AN66" s="678"/>
      <c r="AO66" s="526"/>
      <c r="AP66" s="526"/>
      <c r="AQ66" s="526"/>
      <c r="AR66" s="50" t="s">
        <v>896</v>
      </c>
      <c r="AS66" s="50" t="s">
        <v>896</v>
      </c>
      <c r="AT66" s="50" t="s">
        <v>896</v>
      </c>
      <c r="AU66" s="50" t="s">
        <v>896</v>
      </c>
      <c r="AV66" s="50" t="s">
        <v>896</v>
      </c>
      <c r="AW66" s="275"/>
      <c r="AX66" s="43"/>
      <c r="AY66" s="43"/>
    </row>
    <row r="67" spans="1:51" ht="72.75" customHeight="1" thickBot="1" x14ac:dyDescent="0.45">
      <c r="A67" s="815"/>
      <c r="B67" s="672"/>
      <c r="C67" s="672"/>
      <c r="D67" s="547"/>
      <c r="E67" s="547"/>
      <c r="F67" s="547"/>
      <c r="G67" s="620"/>
      <c r="H67" s="620"/>
      <c r="I67" s="800"/>
      <c r="J67" s="866"/>
      <c r="K67" s="877"/>
      <c r="L67" s="854"/>
      <c r="M67" s="854"/>
      <c r="N67" s="854"/>
      <c r="O67" s="558"/>
      <c r="P67" s="558"/>
      <c r="Q67" s="558"/>
      <c r="R67" s="558"/>
      <c r="S67" s="939"/>
      <c r="T67" s="798"/>
      <c r="U67" s="803"/>
      <c r="V67" s="825"/>
      <c r="W67" s="604"/>
      <c r="X67" s="554"/>
      <c r="Y67" s="565"/>
      <c r="Z67" s="549"/>
      <c r="AA67" s="576"/>
      <c r="AB67" s="58" t="s">
        <v>268</v>
      </c>
      <c r="AC67" s="59" t="s">
        <v>269</v>
      </c>
      <c r="AD67" s="153" t="s">
        <v>896</v>
      </c>
      <c r="AE67" s="313">
        <v>0.1</v>
      </c>
      <c r="AF67" s="50" t="s">
        <v>896</v>
      </c>
      <c r="AG67" s="50" t="s">
        <v>896</v>
      </c>
      <c r="AH67" s="50" t="s">
        <v>896</v>
      </c>
      <c r="AI67" s="50" t="s">
        <v>896</v>
      </c>
      <c r="AJ67" s="43"/>
      <c r="AK67" s="527"/>
      <c r="AL67" s="527"/>
      <c r="AM67" s="527"/>
      <c r="AN67" s="679"/>
      <c r="AO67" s="527"/>
      <c r="AP67" s="527"/>
      <c r="AQ67" s="527"/>
      <c r="AR67" s="50" t="s">
        <v>896</v>
      </c>
      <c r="AS67" s="50" t="s">
        <v>896</v>
      </c>
      <c r="AT67" s="50" t="s">
        <v>896</v>
      </c>
      <c r="AU67" s="50" t="s">
        <v>896</v>
      </c>
      <c r="AV67" s="50" t="s">
        <v>896</v>
      </c>
      <c r="AW67" s="275"/>
      <c r="AX67" s="43"/>
      <c r="AY67" s="43"/>
    </row>
    <row r="68" spans="1:51" ht="54.75" customHeight="1" x14ac:dyDescent="0.4">
      <c r="A68" s="815"/>
      <c r="B68" s="672"/>
      <c r="C68" s="672"/>
      <c r="D68" s="547"/>
      <c r="E68" s="547"/>
      <c r="F68" s="547"/>
      <c r="G68" s="620"/>
      <c r="H68" s="620"/>
      <c r="I68" s="800"/>
      <c r="J68" s="866"/>
      <c r="K68" s="875" t="s">
        <v>270</v>
      </c>
      <c r="L68" s="852" t="s">
        <v>271</v>
      </c>
      <c r="M68" s="852" t="s">
        <v>272</v>
      </c>
      <c r="N68" s="852" t="s">
        <v>273</v>
      </c>
      <c r="O68" s="557"/>
      <c r="P68" s="557" t="s">
        <v>136</v>
      </c>
      <c r="Q68" s="606" t="s">
        <v>191</v>
      </c>
      <c r="R68" s="695">
        <v>100000</v>
      </c>
      <c r="S68" s="940">
        <v>100000</v>
      </c>
      <c r="T68" s="816">
        <v>485436</v>
      </c>
      <c r="U68" s="803"/>
      <c r="V68" s="825"/>
      <c r="W68" s="604"/>
      <c r="X68" s="554"/>
      <c r="Y68" s="563" t="s">
        <v>274</v>
      </c>
      <c r="Z68" s="528">
        <v>2020130010082</v>
      </c>
      <c r="AA68" s="577" t="s">
        <v>275</v>
      </c>
      <c r="AB68" s="39" t="s">
        <v>276</v>
      </c>
      <c r="AC68" s="112" t="s">
        <v>277</v>
      </c>
      <c r="AD68" s="112" t="s">
        <v>719</v>
      </c>
      <c r="AE68" s="63">
        <v>0.03</v>
      </c>
      <c r="AF68" s="115" t="s">
        <v>719</v>
      </c>
      <c r="AG68" s="115" t="s">
        <v>719</v>
      </c>
      <c r="AH68" s="115" t="s">
        <v>719</v>
      </c>
      <c r="AI68" s="115" t="s">
        <v>719</v>
      </c>
      <c r="AJ68" s="43"/>
      <c r="AK68" s="543" t="s">
        <v>146</v>
      </c>
      <c r="AL68" s="543" t="s">
        <v>855</v>
      </c>
      <c r="AM68" s="543" t="s">
        <v>734</v>
      </c>
      <c r="AN68" s="677">
        <f>'[1]2023 INV. PROYEC'!$H$5</f>
        <v>4000000000</v>
      </c>
      <c r="AO68" s="543" t="s">
        <v>743</v>
      </c>
      <c r="AP68" s="543" t="s">
        <v>866</v>
      </c>
      <c r="AQ68" s="543" t="s">
        <v>795</v>
      </c>
      <c r="AR68" s="112" t="s">
        <v>719</v>
      </c>
      <c r="AS68" s="112" t="s">
        <v>719</v>
      </c>
      <c r="AT68" s="112" t="s">
        <v>719</v>
      </c>
      <c r="AU68" s="112" t="s">
        <v>719</v>
      </c>
      <c r="AV68" s="112" t="s">
        <v>719</v>
      </c>
      <c r="AW68" s="275"/>
      <c r="AX68" s="43"/>
      <c r="AY68" s="43"/>
    </row>
    <row r="69" spans="1:51" ht="57.75" customHeight="1" x14ac:dyDescent="0.4">
      <c r="A69" s="815"/>
      <c r="B69" s="672"/>
      <c r="C69" s="672"/>
      <c r="D69" s="547"/>
      <c r="E69" s="547"/>
      <c r="F69" s="547"/>
      <c r="G69" s="620"/>
      <c r="H69" s="620"/>
      <c r="I69" s="800"/>
      <c r="J69" s="866"/>
      <c r="K69" s="876"/>
      <c r="L69" s="853"/>
      <c r="M69" s="853"/>
      <c r="N69" s="853"/>
      <c r="O69" s="551"/>
      <c r="P69" s="551"/>
      <c r="Q69" s="582"/>
      <c r="R69" s="696"/>
      <c r="S69" s="941"/>
      <c r="T69" s="817"/>
      <c r="U69" s="803"/>
      <c r="V69" s="825"/>
      <c r="W69" s="604"/>
      <c r="X69" s="554"/>
      <c r="Y69" s="564"/>
      <c r="Z69" s="529"/>
      <c r="AA69" s="547"/>
      <c r="AB69" s="47" t="s">
        <v>278</v>
      </c>
      <c r="AC69" s="115" t="s">
        <v>265</v>
      </c>
      <c r="AD69" s="115">
        <v>4188</v>
      </c>
      <c r="AE69" s="66">
        <v>0.15</v>
      </c>
      <c r="AF69" s="482" t="s">
        <v>895</v>
      </c>
      <c r="AG69" s="483" t="s">
        <v>917</v>
      </c>
      <c r="AH69" s="51">
        <v>180</v>
      </c>
      <c r="AI69" s="55">
        <v>4188</v>
      </c>
      <c r="AJ69" s="43"/>
      <c r="AK69" s="526"/>
      <c r="AL69" s="526"/>
      <c r="AM69" s="526"/>
      <c r="AN69" s="678"/>
      <c r="AO69" s="526"/>
      <c r="AP69" s="526"/>
      <c r="AQ69" s="526"/>
      <c r="AR69" s="115" t="s">
        <v>748</v>
      </c>
      <c r="AS69" s="120" t="s">
        <v>919</v>
      </c>
      <c r="AT69" s="50" t="s">
        <v>905</v>
      </c>
      <c r="AU69" s="50" t="s">
        <v>734</v>
      </c>
      <c r="AV69" s="213" t="s">
        <v>895</v>
      </c>
      <c r="AW69" s="275"/>
      <c r="AX69" s="43"/>
      <c r="AY69" s="43"/>
    </row>
    <row r="70" spans="1:51" ht="57.75" customHeight="1" x14ac:dyDescent="0.4">
      <c r="A70" s="815"/>
      <c r="B70" s="672"/>
      <c r="C70" s="672"/>
      <c r="D70" s="547"/>
      <c r="E70" s="547"/>
      <c r="F70" s="547"/>
      <c r="G70" s="620"/>
      <c r="H70" s="620"/>
      <c r="I70" s="800"/>
      <c r="J70" s="866"/>
      <c r="K70" s="876"/>
      <c r="L70" s="853"/>
      <c r="M70" s="853"/>
      <c r="N70" s="853"/>
      <c r="O70" s="551"/>
      <c r="P70" s="551"/>
      <c r="Q70" s="582"/>
      <c r="R70" s="696"/>
      <c r="S70" s="941"/>
      <c r="T70" s="817"/>
      <c r="U70" s="803"/>
      <c r="V70" s="825"/>
      <c r="W70" s="604"/>
      <c r="X70" s="554"/>
      <c r="Y70" s="564"/>
      <c r="Z70" s="529"/>
      <c r="AA70" s="547"/>
      <c r="AB70" s="47" t="s">
        <v>279</v>
      </c>
      <c r="AC70" s="115" t="s">
        <v>265</v>
      </c>
      <c r="AD70" s="115">
        <v>13432</v>
      </c>
      <c r="AE70" s="66">
        <v>0.15</v>
      </c>
      <c r="AF70" s="482" t="s">
        <v>895</v>
      </c>
      <c r="AG70" s="483" t="s">
        <v>917</v>
      </c>
      <c r="AH70" s="51">
        <v>180</v>
      </c>
      <c r="AI70" s="55">
        <v>13432</v>
      </c>
      <c r="AJ70" s="43"/>
      <c r="AK70" s="526"/>
      <c r="AL70" s="526"/>
      <c r="AM70" s="526"/>
      <c r="AN70" s="678"/>
      <c r="AO70" s="526"/>
      <c r="AP70" s="526"/>
      <c r="AQ70" s="526"/>
      <c r="AR70" s="125" t="s">
        <v>896</v>
      </c>
      <c r="AS70" s="125" t="s">
        <v>914</v>
      </c>
      <c r="AT70" s="125" t="s">
        <v>896</v>
      </c>
      <c r="AU70" s="125" t="s">
        <v>896</v>
      </c>
      <c r="AV70" s="115" t="s">
        <v>719</v>
      </c>
      <c r="AW70" s="275"/>
      <c r="AX70" s="43"/>
      <c r="AY70" s="43"/>
    </row>
    <row r="71" spans="1:51" ht="60" customHeight="1" x14ac:dyDescent="0.4">
      <c r="A71" s="815"/>
      <c r="B71" s="672"/>
      <c r="C71" s="672"/>
      <c r="D71" s="547"/>
      <c r="E71" s="547"/>
      <c r="F71" s="547"/>
      <c r="G71" s="620"/>
      <c r="H71" s="620"/>
      <c r="I71" s="800"/>
      <c r="J71" s="866"/>
      <c r="K71" s="876"/>
      <c r="L71" s="853"/>
      <c r="M71" s="853"/>
      <c r="N71" s="853"/>
      <c r="O71" s="551"/>
      <c r="P71" s="551"/>
      <c r="Q71" s="582"/>
      <c r="R71" s="696"/>
      <c r="S71" s="941"/>
      <c r="T71" s="817"/>
      <c r="U71" s="803"/>
      <c r="V71" s="825"/>
      <c r="W71" s="604"/>
      <c r="X71" s="554"/>
      <c r="Y71" s="564"/>
      <c r="Z71" s="529"/>
      <c r="AA71" s="547"/>
      <c r="AB71" s="47" t="s">
        <v>280</v>
      </c>
      <c r="AC71" s="115" t="s">
        <v>281</v>
      </c>
      <c r="AD71" s="115">
        <v>1</v>
      </c>
      <c r="AE71" s="66">
        <v>0.15</v>
      </c>
      <c r="AF71" s="482" t="s">
        <v>895</v>
      </c>
      <c r="AG71" s="482" t="s">
        <v>918</v>
      </c>
      <c r="AH71" s="51">
        <v>200</v>
      </c>
      <c r="AI71" s="50" t="s">
        <v>719</v>
      </c>
      <c r="AJ71" s="43"/>
      <c r="AK71" s="526"/>
      <c r="AL71" s="526"/>
      <c r="AM71" s="526"/>
      <c r="AN71" s="678"/>
      <c r="AO71" s="526"/>
      <c r="AP71" s="526"/>
      <c r="AQ71" s="526"/>
      <c r="AR71" s="115">
        <v>1</v>
      </c>
      <c r="AS71" s="120" t="s">
        <v>920</v>
      </c>
      <c r="AT71" s="50" t="s">
        <v>891</v>
      </c>
      <c r="AU71" s="50" t="s">
        <v>734</v>
      </c>
      <c r="AV71" s="213" t="s">
        <v>895</v>
      </c>
      <c r="AW71" s="275"/>
      <c r="AX71" s="43"/>
      <c r="AY71" s="43"/>
    </row>
    <row r="72" spans="1:51" ht="61.5" customHeight="1" x14ac:dyDescent="0.4">
      <c r="A72" s="815"/>
      <c r="B72" s="672"/>
      <c r="C72" s="672"/>
      <c r="D72" s="547"/>
      <c r="E72" s="547"/>
      <c r="F72" s="547"/>
      <c r="G72" s="620"/>
      <c r="H72" s="620"/>
      <c r="I72" s="800"/>
      <c r="J72" s="866"/>
      <c r="K72" s="876"/>
      <c r="L72" s="853"/>
      <c r="M72" s="853"/>
      <c r="N72" s="853"/>
      <c r="O72" s="551"/>
      <c r="P72" s="551"/>
      <c r="Q72" s="582"/>
      <c r="R72" s="696"/>
      <c r="S72" s="941"/>
      <c r="T72" s="817"/>
      <c r="U72" s="803"/>
      <c r="V72" s="825"/>
      <c r="W72" s="604"/>
      <c r="X72" s="554"/>
      <c r="Y72" s="564"/>
      <c r="Z72" s="529"/>
      <c r="AA72" s="547"/>
      <c r="AB72" s="47" t="s">
        <v>282</v>
      </c>
      <c r="AC72" s="115" t="s">
        <v>184</v>
      </c>
      <c r="AD72" s="115" t="s">
        <v>719</v>
      </c>
      <c r="AE72" s="66">
        <v>0.03</v>
      </c>
      <c r="AF72" s="115" t="s">
        <v>719</v>
      </c>
      <c r="AG72" s="115" t="s">
        <v>719</v>
      </c>
      <c r="AH72" s="115" t="s">
        <v>719</v>
      </c>
      <c r="AI72" s="115" t="s">
        <v>719</v>
      </c>
      <c r="AJ72" s="43"/>
      <c r="AK72" s="526"/>
      <c r="AL72" s="526"/>
      <c r="AM72" s="526"/>
      <c r="AN72" s="678"/>
      <c r="AO72" s="526"/>
      <c r="AP72" s="526"/>
      <c r="AQ72" s="526"/>
      <c r="AR72" s="115" t="s">
        <v>719</v>
      </c>
      <c r="AS72" s="125" t="s">
        <v>896</v>
      </c>
      <c r="AT72" s="125" t="s">
        <v>896</v>
      </c>
      <c r="AU72" s="125" t="s">
        <v>896</v>
      </c>
      <c r="AV72" s="115" t="s">
        <v>719</v>
      </c>
      <c r="AW72" s="275"/>
      <c r="AX72" s="43"/>
      <c r="AY72" s="43"/>
    </row>
    <row r="73" spans="1:51" ht="58.5" customHeight="1" x14ac:dyDescent="0.4">
      <c r="A73" s="815"/>
      <c r="B73" s="672"/>
      <c r="C73" s="672"/>
      <c r="D73" s="547"/>
      <c r="E73" s="547"/>
      <c r="F73" s="547"/>
      <c r="G73" s="620"/>
      <c r="H73" s="620"/>
      <c r="I73" s="800"/>
      <c r="J73" s="866"/>
      <c r="K73" s="876"/>
      <c r="L73" s="853"/>
      <c r="M73" s="853"/>
      <c r="N73" s="853"/>
      <c r="O73" s="551"/>
      <c r="P73" s="551"/>
      <c r="Q73" s="582"/>
      <c r="R73" s="696"/>
      <c r="S73" s="941"/>
      <c r="T73" s="817"/>
      <c r="U73" s="803"/>
      <c r="V73" s="825"/>
      <c r="W73" s="604"/>
      <c r="X73" s="554"/>
      <c r="Y73" s="564"/>
      <c r="Z73" s="529"/>
      <c r="AA73" s="547"/>
      <c r="AB73" s="123" t="s">
        <v>283</v>
      </c>
      <c r="AC73" s="115" t="s">
        <v>184</v>
      </c>
      <c r="AD73" s="115" t="s">
        <v>719</v>
      </c>
      <c r="AE73" s="66">
        <v>0.03</v>
      </c>
      <c r="AF73" s="115" t="s">
        <v>719</v>
      </c>
      <c r="AG73" s="115" t="s">
        <v>719</v>
      </c>
      <c r="AH73" s="115" t="s">
        <v>719</v>
      </c>
      <c r="AI73" s="115" t="s">
        <v>719</v>
      </c>
      <c r="AJ73" s="43"/>
      <c r="AK73" s="526"/>
      <c r="AL73" s="526"/>
      <c r="AM73" s="526"/>
      <c r="AN73" s="678"/>
      <c r="AO73" s="526"/>
      <c r="AP73" s="526"/>
      <c r="AQ73" s="526"/>
      <c r="AR73" s="115" t="s">
        <v>719</v>
      </c>
      <c r="AS73" s="125" t="s">
        <v>896</v>
      </c>
      <c r="AT73" s="125" t="s">
        <v>896</v>
      </c>
      <c r="AU73" s="125" t="s">
        <v>896</v>
      </c>
      <c r="AV73" s="115" t="s">
        <v>719</v>
      </c>
      <c r="AW73" s="275"/>
      <c r="AX73" s="43"/>
      <c r="AY73" s="43"/>
    </row>
    <row r="74" spans="1:51" ht="54" customHeight="1" x14ac:dyDescent="0.4">
      <c r="A74" s="815"/>
      <c r="B74" s="672"/>
      <c r="C74" s="672"/>
      <c r="D74" s="547"/>
      <c r="E74" s="547"/>
      <c r="F74" s="547"/>
      <c r="G74" s="620"/>
      <c r="H74" s="620"/>
      <c r="I74" s="800"/>
      <c r="J74" s="866"/>
      <c r="K74" s="876"/>
      <c r="L74" s="853"/>
      <c r="M74" s="853"/>
      <c r="N74" s="853"/>
      <c r="O74" s="551"/>
      <c r="P74" s="551"/>
      <c r="Q74" s="582"/>
      <c r="R74" s="696"/>
      <c r="S74" s="941"/>
      <c r="T74" s="817"/>
      <c r="U74" s="803"/>
      <c r="V74" s="825"/>
      <c r="W74" s="604"/>
      <c r="X74" s="554"/>
      <c r="Y74" s="564"/>
      <c r="Z74" s="529"/>
      <c r="AA74" s="547"/>
      <c r="AB74" s="123" t="s">
        <v>284</v>
      </c>
      <c r="AC74" s="115" t="s">
        <v>184</v>
      </c>
      <c r="AD74" s="115" t="s">
        <v>719</v>
      </c>
      <c r="AE74" s="66">
        <v>0.03</v>
      </c>
      <c r="AF74" s="115" t="s">
        <v>719</v>
      </c>
      <c r="AG74" s="115" t="s">
        <v>719</v>
      </c>
      <c r="AH74" s="115" t="s">
        <v>719</v>
      </c>
      <c r="AI74" s="115" t="s">
        <v>719</v>
      </c>
      <c r="AJ74" s="43"/>
      <c r="AK74" s="526"/>
      <c r="AL74" s="526"/>
      <c r="AM74" s="526"/>
      <c r="AN74" s="678"/>
      <c r="AO74" s="526"/>
      <c r="AP74" s="526"/>
      <c r="AQ74" s="526"/>
      <c r="AR74" s="115" t="s">
        <v>719</v>
      </c>
      <c r="AS74" s="125" t="s">
        <v>896</v>
      </c>
      <c r="AT74" s="125" t="s">
        <v>896</v>
      </c>
      <c r="AU74" s="125" t="s">
        <v>896</v>
      </c>
      <c r="AV74" s="115" t="s">
        <v>719</v>
      </c>
      <c r="AW74" s="275"/>
      <c r="AX74" s="43"/>
      <c r="AY74" s="43"/>
    </row>
    <row r="75" spans="1:51" ht="99" customHeight="1" x14ac:dyDescent="0.4">
      <c r="A75" s="815"/>
      <c r="B75" s="672"/>
      <c r="C75" s="672"/>
      <c r="D75" s="547"/>
      <c r="E75" s="547"/>
      <c r="F75" s="547"/>
      <c r="G75" s="620"/>
      <c r="H75" s="620"/>
      <c r="I75" s="800"/>
      <c r="J75" s="866"/>
      <c r="K75" s="876"/>
      <c r="L75" s="853"/>
      <c r="M75" s="853"/>
      <c r="N75" s="853"/>
      <c r="O75" s="551"/>
      <c r="P75" s="551"/>
      <c r="Q75" s="582"/>
      <c r="R75" s="696"/>
      <c r="S75" s="941"/>
      <c r="T75" s="817"/>
      <c r="U75" s="803"/>
      <c r="V75" s="825"/>
      <c r="W75" s="604"/>
      <c r="X75" s="554"/>
      <c r="Y75" s="564"/>
      <c r="Z75" s="529"/>
      <c r="AA75" s="547"/>
      <c r="AB75" s="47" t="s">
        <v>285</v>
      </c>
      <c r="AC75" s="115" t="s">
        <v>263</v>
      </c>
      <c r="AD75" s="115">
        <v>3</v>
      </c>
      <c r="AE75" s="66">
        <v>0.1</v>
      </c>
      <c r="AF75" s="482" t="s">
        <v>895</v>
      </c>
      <c r="AG75" s="483" t="s">
        <v>917</v>
      </c>
      <c r="AH75" s="51">
        <v>180</v>
      </c>
      <c r="AI75" s="115">
        <v>3</v>
      </c>
      <c r="AJ75" s="43"/>
      <c r="AK75" s="526"/>
      <c r="AL75" s="526"/>
      <c r="AM75" s="526"/>
      <c r="AN75" s="678"/>
      <c r="AO75" s="526"/>
      <c r="AP75" s="526"/>
      <c r="AQ75" s="526"/>
      <c r="AR75" s="115" t="s">
        <v>748</v>
      </c>
      <c r="AS75" s="120" t="s">
        <v>920</v>
      </c>
      <c r="AT75" s="50" t="s">
        <v>891</v>
      </c>
      <c r="AU75" s="50" t="s">
        <v>734</v>
      </c>
      <c r="AV75" s="213" t="s">
        <v>895</v>
      </c>
      <c r="AW75" s="275"/>
      <c r="AX75" s="43"/>
      <c r="AY75" s="43"/>
    </row>
    <row r="76" spans="1:51" ht="42" customHeight="1" x14ac:dyDescent="0.4">
      <c r="A76" s="815"/>
      <c r="B76" s="672"/>
      <c r="C76" s="672"/>
      <c r="D76" s="547"/>
      <c r="E76" s="547"/>
      <c r="F76" s="547"/>
      <c r="G76" s="620"/>
      <c r="H76" s="620"/>
      <c r="I76" s="800"/>
      <c r="J76" s="866"/>
      <c r="K76" s="876"/>
      <c r="L76" s="853"/>
      <c r="M76" s="853"/>
      <c r="N76" s="853"/>
      <c r="O76" s="551"/>
      <c r="P76" s="551"/>
      <c r="Q76" s="582"/>
      <c r="R76" s="696"/>
      <c r="S76" s="941"/>
      <c r="T76" s="817"/>
      <c r="U76" s="803"/>
      <c r="V76" s="825"/>
      <c r="W76" s="604"/>
      <c r="X76" s="554"/>
      <c r="Y76" s="564"/>
      <c r="Z76" s="529"/>
      <c r="AA76" s="547"/>
      <c r="AB76" s="47" t="s">
        <v>286</v>
      </c>
      <c r="AC76" s="115" t="s">
        <v>265</v>
      </c>
      <c r="AD76" s="115">
        <f>+AD69+AD70</f>
        <v>17620</v>
      </c>
      <c r="AE76" s="66">
        <v>0.1</v>
      </c>
      <c r="AF76" s="482" t="s">
        <v>895</v>
      </c>
      <c r="AG76" s="483" t="s">
        <v>917</v>
      </c>
      <c r="AH76" s="51">
        <v>180</v>
      </c>
      <c r="AI76" s="115">
        <f>+AI69+AI70</f>
        <v>17620</v>
      </c>
      <c r="AJ76" s="43"/>
      <c r="AK76" s="526"/>
      <c r="AL76" s="526"/>
      <c r="AM76" s="526"/>
      <c r="AN76" s="678"/>
      <c r="AO76" s="526"/>
      <c r="AP76" s="526"/>
      <c r="AQ76" s="526"/>
      <c r="AR76" s="115" t="s">
        <v>748</v>
      </c>
      <c r="AS76" s="120" t="s">
        <v>920</v>
      </c>
      <c r="AT76" s="50" t="s">
        <v>891</v>
      </c>
      <c r="AU76" s="50" t="s">
        <v>734</v>
      </c>
      <c r="AV76" s="213" t="s">
        <v>895</v>
      </c>
      <c r="AW76" s="275"/>
      <c r="AX76" s="43"/>
      <c r="AY76" s="43"/>
    </row>
    <row r="77" spans="1:51" ht="43.5" customHeight="1" x14ac:dyDescent="0.4">
      <c r="A77" s="815"/>
      <c r="B77" s="672"/>
      <c r="C77" s="672"/>
      <c r="D77" s="547"/>
      <c r="E77" s="547"/>
      <c r="F77" s="547"/>
      <c r="G77" s="620"/>
      <c r="H77" s="620"/>
      <c r="I77" s="800"/>
      <c r="J77" s="866"/>
      <c r="K77" s="876"/>
      <c r="L77" s="853"/>
      <c r="M77" s="853"/>
      <c r="N77" s="853"/>
      <c r="O77" s="551"/>
      <c r="P77" s="551"/>
      <c r="Q77" s="582"/>
      <c r="R77" s="696"/>
      <c r="S77" s="941"/>
      <c r="T77" s="817"/>
      <c r="U77" s="803"/>
      <c r="V77" s="825"/>
      <c r="W77" s="604"/>
      <c r="X77" s="554"/>
      <c r="Y77" s="564"/>
      <c r="Z77" s="529"/>
      <c r="AA77" s="547"/>
      <c r="AB77" s="47" t="s">
        <v>287</v>
      </c>
      <c r="AC77" s="115" t="s">
        <v>288</v>
      </c>
      <c r="AD77" s="115" t="s">
        <v>719</v>
      </c>
      <c r="AE77" s="66">
        <v>0.03</v>
      </c>
      <c r="AF77" s="115" t="s">
        <v>719</v>
      </c>
      <c r="AG77" s="115" t="s">
        <v>719</v>
      </c>
      <c r="AH77" s="115" t="s">
        <v>719</v>
      </c>
      <c r="AI77" s="115" t="s">
        <v>719</v>
      </c>
      <c r="AJ77" s="43"/>
      <c r="AK77" s="526"/>
      <c r="AL77" s="526"/>
      <c r="AM77" s="526"/>
      <c r="AN77" s="678"/>
      <c r="AO77" s="526"/>
      <c r="AP77" s="526"/>
      <c r="AQ77" s="526"/>
      <c r="AR77" s="115" t="s">
        <v>719</v>
      </c>
      <c r="AS77" s="125" t="s">
        <v>896</v>
      </c>
      <c r="AT77" s="125" t="s">
        <v>896</v>
      </c>
      <c r="AU77" s="125" t="s">
        <v>896</v>
      </c>
      <c r="AV77" s="115" t="s">
        <v>719</v>
      </c>
      <c r="AW77" s="275"/>
      <c r="AX77" s="43"/>
      <c r="AY77" s="43"/>
    </row>
    <row r="78" spans="1:51" ht="73.5" customHeight="1" x14ac:dyDescent="0.4">
      <c r="A78" s="815"/>
      <c r="B78" s="672"/>
      <c r="C78" s="672"/>
      <c r="D78" s="547"/>
      <c r="E78" s="547"/>
      <c r="F78" s="547"/>
      <c r="G78" s="620"/>
      <c r="H78" s="620"/>
      <c r="I78" s="800"/>
      <c r="J78" s="866"/>
      <c r="K78" s="876"/>
      <c r="L78" s="853"/>
      <c r="M78" s="853"/>
      <c r="N78" s="853"/>
      <c r="O78" s="551"/>
      <c r="P78" s="551"/>
      <c r="Q78" s="582"/>
      <c r="R78" s="696"/>
      <c r="S78" s="941"/>
      <c r="T78" s="817"/>
      <c r="U78" s="803"/>
      <c r="V78" s="825"/>
      <c r="W78" s="604"/>
      <c r="X78" s="554"/>
      <c r="Y78" s="564"/>
      <c r="Z78" s="529"/>
      <c r="AA78" s="547"/>
      <c r="AB78" s="47" t="s">
        <v>289</v>
      </c>
      <c r="AC78" s="115" t="s">
        <v>290</v>
      </c>
      <c r="AD78" s="115" t="s">
        <v>719</v>
      </c>
      <c r="AE78" s="66">
        <v>0.1</v>
      </c>
      <c r="AF78" s="115" t="s">
        <v>719</v>
      </c>
      <c r="AG78" s="115" t="s">
        <v>719</v>
      </c>
      <c r="AH78" s="115" t="s">
        <v>719</v>
      </c>
      <c r="AI78" s="115" t="s">
        <v>719</v>
      </c>
      <c r="AJ78" s="43"/>
      <c r="AK78" s="526"/>
      <c r="AL78" s="526"/>
      <c r="AM78" s="526"/>
      <c r="AN78" s="678"/>
      <c r="AO78" s="526"/>
      <c r="AP78" s="526"/>
      <c r="AQ78" s="526"/>
      <c r="AR78" s="115" t="s">
        <v>719</v>
      </c>
      <c r="AS78" s="125" t="s">
        <v>896</v>
      </c>
      <c r="AT78" s="125" t="s">
        <v>896</v>
      </c>
      <c r="AU78" s="125" t="s">
        <v>896</v>
      </c>
      <c r="AV78" s="115" t="s">
        <v>719</v>
      </c>
      <c r="AW78" s="275"/>
      <c r="AX78" s="43"/>
      <c r="AY78" s="43"/>
    </row>
    <row r="79" spans="1:51" ht="60" customHeight="1" thickBot="1" x14ac:dyDescent="0.45">
      <c r="A79" s="815"/>
      <c r="B79" s="672"/>
      <c r="C79" s="672"/>
      <c r="D79" s="547"/>
      <c r="E79" s="547"/>
      <c r="F79" s="547"/>
      <c r="G79" s="620"/>
      <c r="H79" s="620"/>
      <c r="I79" s="800"/>
      <c r="J79" s="866"/>
      <c r="K79" s="876"/>
      <c r="L79" s="853"/>
      <c r="M79" s="853"/>
      <c r="N79" s="853"/>
      <c r="O79" s="558"/>
      <c r="P79" s="558"/>
      <c r="Q79" s="582"/>
      <c r="R79" s="696"/>
      <c r="S79" s="941"/>
      <c r="T79" s="817"/>
      <c r="U79" s="803"/>
      <c r="V79" s="825"/>
      <c r="W79" s="604"/>
      <c r="X79" s="554"/>
      <c r="Y79" s="565"/>
      <c r="Z79" s="549"/>
      <c r="AA79" s="576"/>
      <c r="AB79" s="128" t="s">
        <v>291</v>
      </c>
      <c r="AC79" s="116" t="s">
        <v>292</v>
      </c>
      <c r="AD79" s="116">
        <v>3</v>
      </c>
      <c r="AE79" s="317">
        <v>0.1</v>
      </c>
      <c r="AF79" s="482" t="s">
        <v>895</v>
      </c>
      <c r="AG79" s="483" t="s">
        <v>917</v>
      </c>
      <c r="AH79" s="51">
        <v>180</v>
      </c>
      <c r="AI79" s="115">
        <v>3</v>
      </c>
      <c r="AJ79" s="43"/>
      <c r="AK79" s="527"/>
      <c r="AL79" s="527"/>
      <c r="AM79" s="527"/>
      <c r="AN79" s="679"/>
      <c r="AO79" s="527"/>
      <c r="AP79" s="527"/>
      <c r="AQ79" s="527"/>
      <c r="AR79" s="116">
        <v>3</v>
      </c>
      <c r="AS79" s="120" t="s">
        <v>920</v>
      </c>
      <c r="AT79" s="50" t="s">
        <v>891</v>
      </c>
      <c r="AU79" s="50" t="s">
        <v>734</v>
      </c>
      <c r="AV79" s="213" t="s">
        <v>895</v>
      </c>
      <c r="AW79" s="275"/>
      <c r="AX79" s="43"/>
      <c r="AY79" s="43"/>
    </row>
    <row r="80" spans="1:51" ht="63" customHeight="1" thickBot="1" x14ac:dyDescent="0.45">
      <c r="A80" s="815"/>
      <c r="B80" s="672"/>
      <c r="C80" s="672"/>
      <c r="D80" s="547"/>
      <c r="E80" s="547"/>
      <c r="F80" s="547"/>
      <c r="G80" s="620"/>
      <c r="H80" s="620"/>
      <c r="I80" s="800"/>
      <c r="J80" s="866"/>
      <c r="K80" s="876"/>
      <c r="L80" s="853"/>
      <c r="M80" s="853"/>
      <c r="N80" s="853"/>
      <c r="O80" s="557"/>
      <c r="P80" s="557" t="s">
        <v>136</v>
      </c>
      <c r="Q80" s="582"/>
      <c r="R80" s="696"/>
      <c r="S80" s="941"/>
      <c r="T80" s="817"/>
      <c r="U80" s="803"/>
      <c r="V80" s="825"/>
      <c r="W80" s="604"/>
      <c r="X80" s="554"/>
      <c r="Y80" s="563" t="s">
        <v>293</v>
      </c>
      <c r="Z80" s="528">
        <v>2020130010195</v>
      </c>
      <c r="AA80" s="577" t="s">
        <v>294</v>
      </c>
      <c r="AB80" s="129" t="s">
        <v>295</v>
      </c>
      <c r="AC80" s="40" t="s">
        <v>296</v>
      </c>
      <c r="AD80" s="112">
        <v>1</v>
      </c>
      <c r="AE80" s="63">
        <v>0.05</v>
      </c>
      <c r="AF80" s="472" t="s">
        <v>907</v>
      </c>
      <c r="AG80" s="479" t="s">
        <v>900</v>
      </c>
      <c r="AH80" s="473">
        <v>119</v>
      </c>
      <c r="AI80" s="64"/>
      <c r="AJ80" s="43"/>
      <c r="AK80" s="543" t="s">
        <v>146</v>
      </c>
      <c r="AL80" s="543" t="s">
        <v>855</v>
      </c>
      <c r="AM80" s="386" t="s">
        <v>734</v>
      </c>
      <c r="AN80" s="677">
        <f>'[1]2023 INV. PROYEC'!$H$6</f>
        <v>70494634353</v>
      </c>
      <c r="AO80" s="89" t="s">
        <v>743</v>
      </c>
      <c r="AP80" s="543" t="s">
        <v>874</v>
      </c>
      <c r="AQ80" s="543" t="s">
        <v>875</v>
      </c>
      <c r="AR80" s="117" t="s">
        <v>748</v>
      </c>
      <c r="AS80" s="117" t="s">
        <v>911</v>
      </c>
      <c r="AT80" s="64" t="s">
        <v>891</v>
      </c>
      <c r="AU80" s="64" t="s">
        <v>734</v>
      </c>
      <c r="AV80" s="481" t="s">
        <v>908</v>
      </c>
      <c r="AW80" s="275"/>
      <c r="AX80" s="43"/>
      <c r="AY80" s="43"/>
    </row>
    <row r="81" spans="1:51" ht="63" customHeight="1" thickBot="1" x14ac:dyDescent="0.45">
      <c r="A81" s="815"/>
      <c r="B81" s="672"/>
      <c r="C81" s="672"/>
      <c r="D81" s="547"/>
      <c r="E81" s="547"/>
      <c r="F81" s="547"/>
      <c r="G81" s="620"/>
      <c r="H81" s="620"/>
      <c r="I81" s="800"/>
      <c r="J81" s="866"/>
      <c r="K81" s="876"/>
      <c r="L81" s="853"/>
      <c r="M81" s="853"/>
      <c r="N81" s="853"/>
      <c r="O81" s="551"/>
      <c r="P81" s="551"/>
      <c r="Q81" s="582"/>
      <c r="R81" s="696"/>
      <c r="S81" s="941"/>
      <c r="T81" s="817"/>
      <c r="U81" s="803"/>
      <c r="V81" s="825"/>
      <c r="W81" s="604"/>
      <c r="X81" s="554"/>
      <c r="Y81" s="564"/>
      <c r="Z81" s="529"/>
      <c r="AA81" s="547"/>
      <c r="AB81" s="129" t="s">
        <v>297</v>
      </c>
      <c r="AC81" s="48" t="s">
        <v>265</v>
      </c>
      <c r="AD81" s="115">
        <v>106487</v>
      </c>
      <c r="AE81" s="66">
        <v>0.4</v>
      </c>
      <c r="AF81" s="474" t="s">
        <v>908</v>
      </c>
      <c r="AG81" s="127" t="s">
        <v>900</v>
      </c>
      <c r="AH81" s="475">
        <v>189</v>
      </c>
      <c r="AI81" s="51"/>
      <c r="AJ81" s="43"/>
      <c r="AK81" s="526"/>
      <c r="AL81" s="526"/>
      <c r="AM81" s="50" t="s">
        <v>734</v>
      </c>
      <c r="AN81" s="678"/>
      <c r="AO81" s="89" t="s">
        <v>867</v>
      </c>
      <c r="AP81" s="526"/>
      <c r="AQ81" s="526"/>
      <c r="AR81" s="120" t="s">
        <v>748</v>
      </c>
      <c r="AS81" s="120" t="s">
        <v>912</v>
      </c>
      <c r="AT81" s="64" t="s">
        <v>891</v>
      </c>
      <c r="AU81" s="50" t="s">
        <v>913</v>
      </c>
      <c r="AV81" s="481" t="s">
        <v>908</v>
      </c>
      <c r="AW81" s="275"/>
      <c r="AX81" s="43"/>
      <c r="AY81" s="43"/>
    </row>
    <row r="82" spans="1:51" ht="54.75" customHeight="1" thickBot="1" x14ac:dyDescent="0.45">
      <c r="A82" s="815"/>
      <c r="B82" s="672"/>
      <c r="C82" s="672"/>
      <c r="D82" s="547"/>
      <c r="E82" s="547"/>
      <c r="F82" s="547"/>
      <c r="G82" s="620"/>
      <c r="H82" s="620"/>
      <c r="I82" s="800"/>
      <c r="J82" s="866"/>
      <c r="K82" s="876"/>
      <c r="L82" s="853"/>
      <c r="M82" s="853"/>
      <c r="N82" s="853"/>
      <c r="O82" s="551"/>
      <c r="P82" s="551"/>
      <c r="Q82" s="582"/>
      <c r="R82" s="696"/>
      <c r="S82" s="941"/>
      <c r="T82" s="817"/>
      <c r="U82" s="803"/>
      <c r="V82" s="825"/>
      <c r="W82" s="604"/>
      <c r="X82" s="554"/>
      <c r="Y82" s="564"/>
      <c r="Z82" s="529"/>
      <c r="AA82" s="547"/>
      <c r="AB82" s="129" t="s">
        <v>298</v>
      </c>
      <c r="AC82" s="48" t="s">
        <v>174</v>
      </c>
      <c r="AD82" s="115">
        <v>1</v>
      </c>
      <c r="AE82" s="66">
        <v>0.05</v>
      </c>
      <c r="AF82" s="476" t="s">
        <v>908</v>
      </c>
      <c r="AG82" s="127" t="s">
        <v>900</v>
      </c>
      <c r="AH82" s="475">
        <v>189</v>
      </c>
      <c r="AI82" s="119"/>
      <c r="AJ82" s="43"/>
      <c r="AK82" s="526"/>
      <c r="AL82" s="526"/>
      <c r="AM82" s="50" t="s">
        <v>734</v>
      </c>
      <c r="AN82" s="678"/>
      <c r="AO82" s="52" t="s">
        <v>868</v>
      </c>
      <c r="AP82" s="526"/>
      <c r="AQ82" s="526"/>
      <c r="AR82" s="120" t="s">
        <v>748</v>
      </c>
      <c r="AS82" s="120" t="s">
        <v>911</v>
      </c>
      <c r="AT82" s="50" t="s">
        <v>891</v>
      </c>
      <c r="AU82" s="50" t="s">
        <v>734</v>
      </c>
      <c r="AV82" s="481" t="s">
        <v>908</v>
      </c>
      <c r="AW82" s="275"/>
      <c r="AX82" s="43"/>
      <c r="AY82" s="43"/>
    </row>
    <row r="83" spans="1:51" ht="65.25" customHeight="1" thickBot="1" x14ac:dyDescent="0.45">
      <c r="A83" s="815"/>
      <c r="B83" s="672"/>
      <c r="C83" s="672"/>
      <c r="D83" s="547"/>
      <c r="E83" s="547"/>
      <c r="F83" s="547"/>
      <c r="G83" s="620"/>
      <c r="H83" s="620"/>
      <c r="I83" s="800"/>
      <c r="J83" s="866"/>
      <c r="K83" s="876"/>
      <c r="L83" s="853"/>
      <c r="M83" s="853"/>
      <c r="N83" s="853"/>
      <c r="O83" s="551"/>
      <c r="P83" s="551"/>
      <c r="Q83" s="582"/>
      <c r="R83" s="696"/>
      <c r="S83" s="941"/>
      <c r="T83" s="817"/>
      <c r="U83" s="803"/>
      <c r="V83" s="825"/>
      <c r="W83" s="604"/>
      <c r="X83" s="554"/>
      <c r="Y83" s="564"/>
      <c r="Z83" s="529"/>
      <c r="AA83" s="547"/>
      <c r="AB83" s="129" t="s">
        <v>299</v>
      </c>
      <c r="AC83" s="48" t="s">
        <v>300</v>
      </c>
      <c r="AD83" s="115">
        <v>1</v>
      </c>
      <c r="AE83" s="66">
        <v>0.05</v>
      </c>
      <c r="AF83" s="476" t="s">
        <v>909</v>
      </c>
      <c r="AG83" s="127" t="s">
        <v>900</v>
      </c>
      <c r="AH83" s="475">
        <v>77</v>
      </c>
      <c r="AI83" s="50"/>
      <c r="AJ83" s="43"/>
      <c r="AK83" s="526"/>
      <c r="AL83" s="526"/>
      <c r="AM83" s="50" t="s">
        <v>734</v>
      </c>
      <c r="AN83" s="678"/>
      <c r="AO83" s="52" t="s">
        <v>869</v>
      </c>
      <c r="AP83" s="526"/>
      <c r="AQ83" s="526"/>
      <c r="AR83" s="120" t="s">
        <v>748</v>
      </c>
      <c r="AS83" s="120" t="s">
        <v>911</v>
      </c>
      <c r="AT83" s="50" t="s">
        <v>891</v>
      </c>
      <c r="AU83" s="50" t="s">
        <v>734</v>
      </c>
      <c r="AV83" s="481" t="s">
        <v>908</v>
      </c>
      <c r="AW83" s="275"/>
      <c r="AX83" s="43"/>
      <c r="AY83" s="43"/>
    </row>
    <row r="84" spans="1:51" ht="53.25" customHeight="1" thickBot="1" x14ac:dyDescent="0.45">
      <c r="A84" s="815"/>
      <c r="B84" s="672"/>
      <c r="C84" s="672"/>
      <c r="D84" s="547"/>
      <c r="E84" s="547"/>
      <c r="F84" s="547"/>
      <c r="G84" s="620"/>
      <c r="H84" s="620"/>
      <c r="I84" s="800"/>
      <c r="J84" s="866"/>
      <c r="K84" s="876"/>
      <c r="L84" s="853"/>
      <c r="M84" s="853"/>
      <c r="N84" s="853"/>
      <c r="O84" s="551"/>
      <c r="P84" s="551"/>
      <c r="Q84" s="582"/>
      <c r="R84" s="696"/>
      <c r="S84" s="941"/>
      <c r="T84" s="817"/>
      <c r="U84" s="803"/>
      <c r="V84" s="825"/>
      <c r="W84" s="604"/>
      <c r="X84" s="554"/>
      <c r="Y84" s="564"/>
      <c r="Z84" s="529"/>
      <c r="AA84" s="547"/>
      <c r="AB84" s="129" t="s">
        <v>301</v>
      </c>
      <c r="AC84" s="48" t="s">
        <v>302</v>
      </c>
      <c r="AD84" s="115" t="s">
        <v>303</v>
      </c>
      <c r="AE84" s="66">
        <v>0</v>
      </c>
      <c r="AF84" s="476" t="s">
        <v>303</v>
      </c>
      <c r="AG84" s="127" t="s">
        <v>303</v>
      </c>
      <c r="AH84" s="475"/>
      <c r="AI84" s="50"/>
      <c r="AJ84" s="43"/>
      <c r="AK84" s="526"/>
      <c r="AL84" s="526"/>
      <c r="AM84" s="50" t="s">
        <v>740</v>
      </c>
      <c r="AN84" s="678"/>
      <c r="AO84" s="89" t="s">
        <v>870</v>
      </c>
      <c r="AP84" s="526"/>
      <c r="AQ84" s="526"/>
      <c r="AR84" s="120" t="s">
        <v>896</v>
      </c>
      <c r="AS84" s="120" t="s">
        <v>914</v>
      </c>
      <c r="AT84" s="50" t="s">
        <v>896</v>
      </c>
      <c r="AU84" s="50" t="s">
        <v>896</v>
      </c>
      <c r="AV84" s="481" t="s">
        <v>908</v>
      </c>
      <c r="AW84" s="275"/>
      <c r="AX84" s="43"/>
      <c r="AY84" s="43"/>
    </row>
    <row r="85" spans="1:51" ht="62.25" customHeight="1" thickBot="1" x14ac:dyDescent="0.45">
      <c r="A85" s="815"/>
      <c r="B85" s="672"/>
      <c r="C85" s="672"/>
      <c r="D85" s="547"/>
      <c r="E85" s="547"/>
      <c r="F85" s="547"/>
      <c r="G85" s="620"/>
      <c r="H85" s="620"/>
      <c r="I85" s="800"/>
      <c r="J85" s="866"/>
      <c r="K85" s="876"/>
      <c r="L85" s="853"/>
      <c r="M85" s="853"/>
      <c r="N85" s="853"/>
      <c r="O85" s="551"/>
      <c r="P85" s="551"/>
      <c r="Q85" s="582"/>
      <c r="R85" s="696"/>
      <c r="S85" s="941"/>
      <c r="T85" s="817"/>
      <c r="U85" s="803"/>
      <c r="V85" s="825"/>
      <c r="W85" s="604"/>
      <c r="X85" s="554"/>
      <c r="Y85" s="564"/>
      <c r="Z85" s="529"/>
      <c r="AA85" s="547"/>
      <c r="AB85" s="129" t="s">
        <v>304</v>
      </c>
      <c r="AC85" s="48" t="s">
        <v>188</v>
      </c>
      <c r="AD85" s="115">
        <v>4</v>
      </c>
      <c r="AE85" s="66">
        <v>0.15</v>
      </c>
      <c r="AF85" s="476" t="s">
        <v>897</v>
      </c>
      <c r="AG85" s="127" t="s">
        <v>900</v>
      </c>
      <c r="AH85" s="475">
        <v>169</v>
      </c>
      <c r="AI85" s="50"/>
      <c r="AJ85" s="43"/>
      <c r="AK85" s="526"/>
      <c r="AL85" s="526"/>
      <c r="AM85" s="50" t="s">
        <v>740</v>
      </c>
      <c r="AN85" s="678"/>
      <c r="AO85" s="89" t="s">
        <v>871</v>
      </c>
      <c r="AP85" s="526"/>
      <c r="AQ85" s="526"/>
      <c r="AR85" s="120" t="s">
        <v>748</v>
      </c>
      <c r="AS85" s="120" t="s">
        <v>915</v>
      </c>
      <c r="AT85" s="53" t="s">
        <v>916</v>
      </c>
      <c r="AU85" s="50" t="s">
        <v>734</v>
      </c>
      <c r="AV85" s="481" t="s">
        <v>908</v>
      </c>
      <c r="AW85" s="275"/>
      <c r="AX85" s="43"/>
      <c r="AY85" s="43"/>
    </row>
    <row r="86" spans="1:51" ht="54.75" customHeight="1" x14ac:dyDescent="0.4">
      <c r="A86" s="815"/>
      <c r="B86" s="672"/>
      <c r="C86" s="672"/>
      <c r="D86" s="547"/>
      <c r="E86" s="547"/>
      <c r="F86" s="547"/>
      <c r="G86" s="620"/>
      <c r="H86" s="620"/>
      <c r="I86" s="800"/>
      <c r="J86" s="866"/>
      <c r="K86" s="876"/>
      <c r="L86" s="853"/>
      <c r="M86" s="853"/>
      <c r="N86" s="853"/>
      <c r="O86" s="551"/>
      <c r="P86" s="551"/>
      <c r="Q86" s="582"/>
      <c r="R86" s="696"/>
      <c r="S86" s="941"/>
      <c r="T86" s="817"/>
      <c r="U86" s="803"/>
      <c r="V86" s="825"/>
      <c r="W86" s="604"/>
      <c r="X86" s="554"/>
      <c r="Y86" s="564"/>
      <c r="Z86" s="529"/>
      <c r="AA86" s="547"/>
      <c r="AB86" s="129" t="s">
        <v>305</v>
      </c>
      <c r="AC86" s="72" t="s">
        <v>190</v>
      </c>
      <c r="AD86" s="115">
        <v>1</v>
      </c>
      <c r="AE86" s="66">
        <v>0.1</v>
      </c>
      <c r="AF86" s="476" t="s">
        <v>908</v>
      </c>
      <c r="AG86" s="127" t="s">
        <v>900</v>
      </c>
      <c r="AH86" s="475">
        <v>189</v>
      </c>
      <c r="AI86" s="50"/>
      <c r="AJ86" s="43"/>
      <c r="AK86" s="526"/>
      <c r="AL86" s="526"/>
      <c r="AM86" s="50" t="s">
        <v>740</v>
      </c>
      <c r="AN86" s="678"/>
      <c r="AO86" s="89" t="s">
        <v>872</v>
      </c>
      <c r="AP86" s="526"/>
      <c r="AQ86" s="526"/>
      <c r="AR86" s="120" t="s">
        <v>748</v>
      </c>
      <c r="AS86" s="120" t="s">
        <v>911</v>
      </c>
      <c r="AT86" s="50" t="s">
        <v>891</v>
      </c>
      <c r="AU86" s="50" t="s">
        <v>734</v>
      </c>
      <c r="AV86" s="481" t="s">
        <v>908</v>
      </c>
      <c r="AW86" s="275"/>
      <c r="AX86" s="43"/>
      <c r="AY86" s="43"/>
    </row>
    <row r="87" spans="1:51" ht="126.75" customHeight="1" thickBot="1" x14ac:dyDescent="0.45">
      <c r="A87" s="815"/>
      <c r="B87" s="672"/>
      <c r="C87" s="672"/>
      <c r="D87" s="547"/>
      <c r="E87" s="547"/>
      <c r="F87" s="547"/>
      <c r="G87" s="620"/>
      <c r="H87" s="620"/>
      <c r="I87" s="800"/>
      <c r="J87" s="866"/>
      <c r="K87" s="876"/>
      <c r="L87" s="853"/>
      <c r="M87" s="853"/>
      <c r="N87" s="853"/>
      <c r="O87" s="551"/>
      <c r="P87" s="551"/>
      <c r="Q87" s="582"/>
      <c r="R87" s="696"/>
      <c r="S87" s="941"/>
      <c r="T87" s="817"/>
      <c r="U87" s="803"/>
      <c r="V87" s="825"/>
      <c r="W87" s="604"/>
      <c r="X87" s="554"/>
      <c r="Y87" s="564"/>
      <c r="Z87" s="529"/>
      <c r="AA87" s="547"/>
      <c r="AB87" s="129" t="s">
        <v>306</v>
      </c>
      <c r="AC87" s="48" t="s">
        <v>288</v>
      </c>
      <c r="AD87" s="115" t="s">
        <v>303</v>
      </c>
      <c r="AE87" s="66">
        <v>0.05</v>
      </c>
      <c r="AF87" s="126" t="s">
        <v>303</v>
      </c>
      <c r="AG87" s="127" t="s">
        <v>303</v>
      </c>
      <c r="AH87" s="475" t="s">
        <v>303</v>
      </c>
      <c r="AI87" s="50"/>
      <c r="AJ87" s="43"/>
      <c r="AK87" s="526"/>
      <c r="AL87" s="526"/>
      <c r="AM87" s="50" t="s">
        <v>740</v>
      </c>
      <c r="AN87" s="678"/>
      <c r="AO87" s="89" t="s">
        <v>873</v>
      </c>
      <c r="AP87" s="526"/>
      <c r="AQ87" s="526"/>
      <c r="AR87" s="120" t="s">
        <v>896</v>
      </c>
      <c r="AS87" s="120" t="s">
        <v>896</v>
      </c>
      <c r="AT87" s="120" t="s">
        <v>896</v>
      </c>
      <c r="AU87" s="120" t="s">
        <v>896</v>
      </c>
      <c r="AV87" s="120" t="s">
        <v>896</v>
      </c>
      <c r="AW87" s="275"/>
      <c r="AX87" s="43"/>
      <c r="AY87" s="43"/>
    </row>
    <row r="88" spans="1:51" ht="102" customHeight="1" thickBot="1" x14ac:dyDescent="0.45">
      <c r="A88" s="815"/>
      <c r="B88" s="672"/>
      <c r="C88" s="672"/>
      <c r="D88" s="547"/>
      <c r="E88" s="547"/>
      <c r="F88" s="547"/>
      <c r="G88" s="620"/>
      <c r="H88" s="620"/>
      <c r="I88" s="800"/>
      <c r="J88" s="866"/>
      <c r="K88" s="877"/>
      <c r="L88" s="854"/>
      <c r="M88" s="854"/>
      <c r="N88" s="854"/>
      <c r="O88" s="558"/>
      <c r="P88" s="558"/>
      <c r="Q88" s="607"/>
      <c r="R88" s="697"/>
      <c r="S88" s="942"/>
      <c r="T88" s="818"/>
      <c r="U88" s="803"/>
      <c r="V88" s="825"/>
      <c r="W88" s="604"/>
      <c r="X88" s="554"/>
      <c r="Y88" s="565"/>
      <c r="Z88" s="549"/>
      <c r="AA88" s="576"/>
      <c r="AB88" s="309" t="s">
        <v>307</v>
      </c>
      <c r="AC88" s="59" t="s">
        <v>292</v>
      </c>
      <c r="AD88" s="116">
        <v>5</v>
      </c>
      <c r="AE88" s="317">
        <v>0.15</v>
      </c>
      <c r="AF88" s="477" t="s">
        <v>910</v>
      </c>
      <c r="AG88" s="480" t="s">
        <v>900</v>
      </c>
      <c r="AH88" s="478">
        <v>178</v>
      </c>
      <c r="AI88" s="75"/>
      <c r="AJ88" s="43"/>
      <c r="AK88" s="527"/>
      <c r="AL88" s="527"/>
      <c r="AM88" s="75"/>
      <c r="AN88" s="679"/>
      <c r="AO88" s="75"/>
      <c r="AP88" s="527"/>
      <c r="AQ88" s="527"/>
      <c r="AR88" s="124" t="s">
        <v>748</v>
      </c>
      <c r="AS88" s="124" t="s">
        <v>911</v>
      </c>
      <c r="AT88" s="75" t="s">
        <v>891</v>
      </c>
      <c r="AU88" s="75" t="s">
        <v>734</v>
      </c>
      <c r="AV88" s="481" t="s">
        <v>908</v>
      </c>
      <c r="AW88" s="275"/>
      <c r="AX88" s="43"/>
      <c r="AY88" s="43"/>
    </row>
    <row r="89" spans="1:51" ht="54.75" customHeight="1" x14ac:dyDescent="0.4">
      <c r="A89" s="815"/>
      <c r="B89" s="672"/>
      <c r="C89" s="672"/>
      <c r="D89" s="547"/>
      <c r="E89" s="547"/>
      <c r="F89" s="547"/>
      <c r="G89" s="620"/>
      <c r="H89" s="620"/>
      <c r="I89" s="800"/>
      <c r="J89" s="866"/>
      <c r="K89" s="875" t="s">
        <v>308</v>
      </c>
      <c r="L89" s="852" t="s">
        <v>271</v>
      </c>
      <c r="M89" s="852" t="s">
        <v>309</v>
      </c>
      <c r="N89" s="852" t="s">
        <v>310</v>
      </c>
      <c r="O89" s="557"/>
      <c r="P89" s="557" t="s">
        <v>136</v>
      </c>
      <c r="Q89" s="557" t="s">
        <v>311</v>
      </c>
      <c r="R89" s="537">
        <v>40</v>
      </c>
      <c r="S89" s="943">
        <v>13</v>
      </c>
      <c r="T89" s="790">
        <v>141</v>
      </c>
      <c r="U89" s="803"/>
      <c r="V89" s="825"/>
      <c r="W89" s="604"/>
      <c r="X89" s="554"/>
      <c r="Y89" s="563" t="s">
        <v>312</v>
      </c>
      <c r="Z89" s="528">
        <v>2020130010094</v>
      </c>
      <c r="AA89" s="577" t="s">
        <v>313</v>
      </c>
      <c r="AB89" s="307" t="s">
        <v>314</v>
      </c>
      <c r="AC89" s="308" t="s">
        <v>315</v>
      </c>
      <c r="AD89" s="153">
        <v>0</v>
      </c>
      <c r="AE89" s="319">
        <v>0.08</v>
      </c>
      <c r="AF89" s="376">
        <v>45474</v>
      </c>
      <c r="AG89" s="151">
        <v>45657</v>
      </c>
      <c r="AH89" s="377">
        <v>183</v>
      </c>
      <c r="AI89" s="133" t="s">
        <v>303</v>
      </c>
      <c r="AJ89" s="43"/>
      <c r="AK89" s="776" t="s">
        <v>196</v>
      </c>
      <c r="AL89" s="776" t="s">
        <v>720</v>
      </c>
      <c r="AM89" s="540" t="s">
        <v>734</v>
      </c>
      <c r="AN89" s="540">
        <f>'[1]2023 INV. PROYEC'!$H$10</f>
        <v>19600000000</v>
      </c>
      <c r="AO89" s="540" t="s">
        <v>796</v>
      </c>
      <c r="AP89" s="540" t="s">
        <v>312</v>
      </c>
      <c r="AQ89" s="735" t="s">
        <v>798</v>
      </c>
      <c r="AR89" s="373" t="s">
        <v>738</v>
      </c>
      <c r="AS89" s="373" t="s">
        <v>738</v>
      </c>
      <c r="AT89" s="373" t="s">
        <v>738</v>
      </c>
      <c r="AU89" s="373" t="s">
        <v>738</v>
      </c>
      <c r="AV89" s="134"/>
      <c r="AW89" s="281"/>
      <c r="AX89" s="43"/>
      <c r="AY89" s="43"/>
    </row>
    <row r="90" spans="1:51" ht="54.75" customHeight="1" x14ac:dyDescent="0.4">
      <c r="A90" s="815"/>
      <c r="B90" s="672"/>
      <c r="C90" s="672"/>
      <c r="D90" s="547"/>
      <c r="E90" s="547"/>
      <c r="F90" s="547"/>
      <c r="G90" s="620"/>
      <c r="H90" s="620"/>
      <c r="I90" s="800"/>
      <c r="J90" s="866"/>
      <c r="K90" s="876"/>
      <c r="L90" s="853"/>
      <c r="M90" s="853"/>
      <c r="N90" s="853"/>
      <c r="O90" s="551"/>
      <c r="P90" s="551"/>
      <c r="Q90" s="551"/>
      <c r="R90" s="538"/>
      <c r="S90" s="944"/>
      <c r="T90" s="791"/>
      <c r="U90" s="803"/>
      <c r="V90" s="825"/>
      <c r="W90" s="604"/>
      <c r="X90" s="554"/>
      <c r="Y90" s="564"/>
      <c r="Z90" s="529"/>
      <c r="AA90" s="547"/>
      <c r="AB90" s="88" t="s">
        <v>316</v>
      </c>
      <c r="AC90" s="135" t="s">
        <v>317</v>
      </c>
      <c r="AD90" s="48">
        <v>5</v>
      </c>
      <c r="AE90" s="136">
        <v>0.08</v>
      </c>
      <c r="AF90" s="137">
        <v>45474</v>
      </c>
      <c r="AG90" s="137">
        <v>45657</v>
      </c>
      <c r="AH90" s="138">
        <v>183</v>
      </c>
      <c r="AI90" s="139">
        <v>1500</v>
      </c>
      <c r="AJ90" s="43"/>
      <c r="AK90" s="777"/>
      <c r="AL90" s="777"/>
      <c r="AM90" s="541"/>
      <c r="AN90" s="541"/>
      <c r="AO90" s="541"/>
      <c r="AP90" s="541"/>
      <c r="AQ90" s="736"/>
      <c r="AR90" s="140" t="s">
        <v>748</v>
      </c>
      <c r="AS90" s="141" t="s">
        <v>799</v>
      </c>
      <c r="AT90" s="105" t="s">
        <v>800</v>
      </c>
      <c r="AU90" s="105" t="s">
        <v>734</v>
      </c>
      <c r="AV90" s="142">
        <v>45352</v>
      </c>
      <c r="AW90" s="282"/>
      <c r="AX90" s="43"/>
      <c r="AY90" s="43"/>
    </row>
    <row r="91" spans="1:51" ht="61.5" customHeight="1" x14ac:dyDescent="0.4">
      <c r="A91" s="815"/>
      <c r="B91" s="672"/>
      <c r="C91" s="672"/>
      <c r="D91" s="547"/>
      <c r="E91" s="547"/>
      <c r="F91" s="547"/>
      <c r="G91" s="620"/>
      <c r="H91" s="620"/>
      <c r="I91" s="800"/>
      <c r="J91" s="866"/>
      <c r="K91" s="877"/>
      <c r="L91" s="854"/>
      <c r="M91" s="854"/>
      <c r="N91" s="854"/>
      <c r="O91" s="551"/>
      <c r="P91" s="551"/>
      <c r="Q91" s="551"/>
      <c r="R91" s="539"/>
      <c r="S91" s="945"/>
      <c r="T91" s="792"/>
      <c r="U91" s="803"/>
      <c r="V91" s="825"/>
      <c r="W91" s="604"/>
      <c r="X91" s="554"/>
      <c r="Y91" s="564"/>
      <c r="Z91" s="529"/>
      <c r="AA91" s="547"/>
      <c r="AB91" s="129" t="s">
        <v>318</v>
      </c>
      <c r="AC91" s="135" t="s">
        <v>317</v>
      </c>
      <c r="AD91" s="48">
        <v>0</v>
      </c>
      <c r="AE91" s="136">
        <v>0.08</v>
      </c>
      <c r="AF91" s="137">
        <v>45474</v>
      </c>
      <c r="AG91" s="137">
        <v>45657</v>
      </c>
      <c r="AH91" s="138">
        <v>183</v>
      </c>
      <c r="AI91" s="139" t="s">
        <v>303</v>
      </c>
      <c r="AJ91" s="43"/>
      <c r="AK91" s="777"/>
      <c r="AL91" s="777"/>
      <c r="AM91" s="682"/>
      <c r="AN91" s="541"/>
      <c r="AO91" s="682"/>
      <c r="AP91" s="541"/>
      <c r="AQ91" s="736"/>
      <c r="AR91" s="140" t="s">
        <v>738</v>
      </c>
      <c r="AS91" s="140" t="s">
        <v>738</v>
      </c>
      <c r="AT91" s="140" t="s">
        <v>738</v>
      </c>
      <c r="AU91" s="140" t="s">
        <v>738</v>
      </c>
      <c r="AV91" s="143"/>
      <c r="AW91" s="283"/>
      <c r="AX91" s="43"/>
      <c r="AY91" s="43"/>
    </row>
    <row r="92" spans="1:51" ht="51" customHeight="1" x14ac:dyDescent="0.4">
      <c r="A92" s="815"/>
      <c r="B92" s="672"/>
      <c r="C92" s="672"/>
      <c r="D92" s="547"/>
      <c r="E92" s="547"/>
      <c r="F92" s="547"/>
      <c r="G92" s="620"/>
      <c r="H92" s="620"/>
      <c r="I92" s="800"/>
      <c r="J92" s="866"/>
      <c r="K92" s="878" t="s">
        <v>319</v>
      </c>
      <c r="L92" s="852" t="s">
        <v>271</v>
      </c>
      <c r="M92" s="855">
        <v>0</v>
      </c>
      <c r="N92" s="855" t="s">
        <v>320</v>
      </c>
      <c r="O92" s="551"/>
      <c r="P92" s="551"/>
      <c r="Q92" s="551"/>
      <c r="R92" s="537">
        <v>3</v>
      </c>
      <c r="S92" s="943">
        <v>1</v>
      </c>
      <c r="T92" s="790">
        <v>2.54</v>
      </c>
      <c r="U92" s="803"/>
      <c r="V92" s="825"/>
      <c r="W92" s="604"/>
      <c r="X92" s="554"/>
      <c r="Y92" s="564"/>
      <c r="Z92" s="529"/>
      <c r="AA92" s="547"/>
      <c r="AB92" s="144" t="s">
        <v>321</v>
      </c>
      <c r="AC92" s="135" t="s">
        <v>322</v>
      </c>
      <c r="AD92" s="48">
        <v>5</v>
      </c>
      <c r="AE92" s="136">
        <v>0.08</v>
      </c>
      <c r="AF92" s="137">
        <v>45474</v>
      </c>
      <c r="AG92" s="137">
        <v>45657</v>
      </c>
      <c r="AH92" s="378">
        <v>183</v>
      </c>
      <c r="AI92" s="139">
        <v>1500</v>
      </c>
      <c r="AJ92" s="43"/>
      <c r="AK92" s="777"/>
      <c r="AL92" s="777"/>
      <c r="AM92" s="687" t="s">
        <v>740</v>
      </c>
      <c r="AN92" s="541"/>
      <c r="AO92" s="687" t="s">
        <v>797</v>
      </c>
      <c r="AP92" s="541"/>
      <c r="AQ92" s="736"/>
      <c r="AR92" s="140" t="s">
        <v>748</v>
      </c>
      <c r="AS92" s="145" t="s">
        <v>801</v>
      </c>
      <c r="AT92" s="105" t="s">
        <v>802</v>
      </c>
      <c r="AU92" s="105" t="s">
        <v>740</v>
      </c>
      <c r="AV92" s="142">
        <v>45352</v>
      </c>
      <c r="AW92" s="282"/>
      <c r="AX92" s="43"/>
      <c r="AY92" s="43"/>
    </row>
    <row r="93" spans="1:51" ht="84" customHeight="1" x14ac:dyDescent="0.4">
      <c r="A93" s="815"/>
      <c r="B93" s="672"/>
      <c r="C93" s="672"/>
      <c r="D93" s="547"/>
      <c r="E93" s="547"/>
      <c r="F93" s="547"/>
      <c r="G93" s="620"/>
      <c r="H93" s="620"/>
      <c r="I93" s="800"/>
      <c r="J93" s="866"/>
      <c r="K93" s="879"/>
      <c r="L93" s="853"/>
      <c r="M93" s="856"/>
      <c r="N93" s="856"/>
      <c r="O93" s="551"/>
      <c r="P93" s="551"/>
      <c r="Q93" s="551"/>
      <c r="R93" s="538"/>
      <c r="S93" s="944"/>
      <c r="T93" s="791"/>
      <c r="U93" s="803"/>
      <c r="V93" s="825"/>
      <c r="W93" s="604"/>
      <c r="X93" s="554"/>
      <c r="Y93" s="564"/>
      <c r="Z93" s="529"/>
      <c r="AA93" s="547"/>
      <c r="AB93" s="144" t="s">
        <v>323</v>
      </c>
      <c r="AC93" s="135" t="s">
        <v>324</v>
      </c>
      <c r="AD93" s="48">
        <v>1</v>
      </c>
      <c r="AE93" s="136">
        <v>0.11</v>
      </c>
      <c r="AF93" s="137">
        <v>45293</v>
      </c>
      <c r="AG93" s="137">
        <v>45657</v>
      </c>
      <c r="AH93" s="138">
        <v>363</v>
      </c>
      <c r="AI93" s="139">
        <v>960</v>
      </c>
      <c r="AJ93" s="43"/>
      <c r="AK93" s="777"/>
      <c r="AL93" s="777"/>
      <c r="AM93" s="541"/>
      <c r="AN93" s="541"/>
      <c r="AO93" s="541"/>
      <c r="AP93" s="541"/>
      <c r="AQ93" s="736"/>
      <c r="AR93" s="140" t="s">
        <v>748</v>
      </c>
      <c r="AS93" s="145" t="s">
        <v>803</v>
      </c>
      <c r="AT93" s="105" t="s">
        <v>333</v>
      </c>
      <c r="AU93" s="105" t="s">
        <v>740</v>
      </c>
      <c r="AV93" s="142">
        <v>45352</v>
      </c>
      <c r="AW93" s="282"/>
      <c r="AX93" s="43"/>
      <c r="AY93" s="43"/>
    </row>
    <row r="94" spans="1:51" ht="87.75" customHeight="1" x14ac:dyDescent="0.4">
      <c r="A94" s="815"/>
      <c r="B94" s="672"/>
      <c r="C94" s="672"/>
      <c r="D94" s="547"/>
      <c r="E94" s="547"/>
      <c r="F94" s="547"/>
      <c r="G94" s="620"/>
      <c r="H94" s="620"/>
      <c r="I94" s="800"/>
      <c r="J94" s="866"/>
      <c r="K94" s="880"/>
      <c r="L94" s="854"/>
      <c r="M94" s="857"/>
      <c r="N94" s="857"/>
      <c r="O94" s="551"/>
      <c r="P94" s="551"/>
      <c r="Q94" s="551"/>
      <c r="R94" s="539"/>
      <c r="S94" s="945"/>
      <c r="T94" s="792"/>
      <c r="U94" s="803"/>
      <c r="V94" s="825"/>
      <c r="W94" s="604"/>
      <c r="X94" s="554"/>
      <c r="Y94" s="564"/>
      <c r="Z94" s="529"/>
      <c r="AA94" s="547"/>
      <c r="AB94" s="144" t="s">
        <v>325</v>
      </c>
      <c r="AC94" s="135" t="s">
        <v>326</v>
      </c>
      <c r="AD94" s="48">
        <v>0</v>
      </c>
      <c r="AE94" s="136">
        <v>0.11</v>
      </c>
      <c r="AF94" s="137" t="s">
        <v>303</v>
      </c>
      <c r="AG94" s="137">
        <v>45657</v>
      </c>
      <c r="AH94" s="138" t="s">
        <v>303</v>
      </c>
      <c r="AI94" s="139" t="s">
        <v>303</v>
      </c>
      <c r="AJ94" s="43"/>
      <c r="AK94" s="777"/>
      <c r="AL94" s="777"/>
      <c r="AM94" s="541"/>
      <c r="AN94" s="541"/>
      <c r="AO94" s="541"/>
      <c r="AP94" s="541"/>
      <c r="AQ94" s="736"/>
      <c r="AR94" s="140" t="s">
        <v>303</v>
      </c>
      <c r="AS94" s="140" t="s">
        <v>303</v>
      </c>
      <c r="AT94" s="140" t="s">
        <v>303</v>
      </c>
      <c r="AU94" s="140" t="s">
        <v>303</v>
      </c>
      <c r="AV94" s="142"/>
      <c r="AW94" s="282"/>
      <c r="AX94" s="43"/>
      <c r="AY94" s="43"/>
    </row>
    <row r="95" spans="1:51" ht="67.5" customHeight="1" x14ac:dyDescent="0.4">
      <c r="A95" s="815"/>
      <c r="B95" s="672"/>
      <c r="C95" s="672"/>
      <c r="D95" s="547"/>
      <c r="E95" s="547"/>
      <c r="F95" s="547"/>
      <c r="G95" s="620"/>
      <c r="H95" s="620"/>
      <c r="I95" s="800"/>
      <c r="J95" s="866"/>
      <c r="K95" s="875" t="s">
        <v>327</v>
      </c>
      <c r="L95" s="852" t="s">
        <v>271</v>
      </c>
      <c r="M95" s="852" t="s">
        <v>328</v>
      </c>
      <c r="N95" s="852" t="s">
        <v>329</v>
      </c>
      <c r="O95" s="551"/>
      <c r="P95" s="551"/>
      <c r="Q95" s="551"/>
      <c r="R95" s="537">
        <v>46</v>
      </c>
      <c r="S95" s="943">
        <v>13</v>
      </c>
      <c r="T95" s="906">
        <v>40</v>
      </c>
      <c r="U95" s="803"/>
      <c r="V95" s="825"/>
      <c r="W95" s="604"/>
      <c r="X95" s="554"/>
      <c r="Y95" s="564"/>
      <c r="Z95" s="529"/>
      <c r="AA95" s="547"/>
      <c r="AB95" s="129" t="s">
        <v>330</v>
      </c>
      <c r="AC95" s="135" t="s">
        <v>324</v>
      </c>
      <c r="AD95" s="48">
        <v>0</v>
      </c>
      <c r="AE95" s="136">
        <v>0.11</v>
      </c>
      <c r="AF95" s="142" t="s">
        <v>303</v>
      </c>
      <c r="AG95" s="137">
        <v>45657</v>
      </c>
      <c r="AH95" s="138" t="s">
        <v>303</v>
      </c>
      <c r="AI95" s="139" t="s">
        <v>303</v>
      </c>
      <c r="AJ95" s="43"/>
      <c r="AK95" s="777"/>
      <c r="AL95" s="777"/>
      <c r="AM95" s="541"/>
      <c r="AN95" s="541"/>
      <c r="AO95" s="541"/>
      <c r="AP95" s="541"/>
      <c r="AQ95" s="736"/>
      <c r="AR95" s="140" t="s">
        <v>303</v>
      </c>
      <c r="AS95" s="140" t="s">
        <v>303</v>
      </c>
      <c r="AT95" s="140" t="s">
        <v>303</v>
      </c>
      <c r="AU95" s="140" t="s">
        <v>303</v>
      </c>
      <c r="AV95" s="142"/>
      <c r="AW95" s="282"/>
      <c r="AX95" s="43"/>
      <c r="AY95" s="43"/>
    </row>
    <row r="96" spans="1:51" ht="96" customHeight="1" x14ac:dyDescent="0.4">
      <c r="A96" s="815"/>
      <c r="B96" s="672"/>
      <c r="C96" s="672"/>
      <c r="D96" s="547"/>
      <c r="E96" s="547"/>
      <c r="F96" s="547"/>
      <c r="G96" s="620"/>
      <c r="H96" s="620"/>
      <c r="I96" s="800"/>
      <c r="J96" s="866"/>
      <c r="K96" s="876"/>
      <c r="L96" s="853"/>
      <c r="M96" s="853"/>
      <c r="N96" s="853"/>
      <c r="O96" s="551"/>
      <c r="P96" s="551"/>
      <c r="Q96" s="551"/>
      <c r="R96" s="538"/>
      <c r="S96" s="944"/>
      <c r="T96" s="907"/>
      <c r="U96" s="803"/>
      <c r="V96" s="825"/>
      <c r="W96" s="604"/>
      <c r="X96" s="554"/>
      <c r="Y96" s="564"/>
      <c r="Z96" s="529"/>
      <c r="AA96" s="547"/>
      <c r="AB96" s="129" t="s">
        <v>331</v>
      </c>
      <c r="AC96" s="135" t="s">
        <v>332</v>
      </c>
      <c r="AD96" s="48">
        <v>1</v>
      </c>
      <c r="AE96" s="136">
        <v>0.06</v>
      </c>
      <c r="AF96" s="142">
        <v>45383</v>
      </c>
      <c r="AG96" s="137">
        <v>45657</v>
      </c>
      <c r="AH96" s="138">
        <v>274</v>
      </c>
      <c r="AI96" s="139">
        <v>300</v>
      </c>
      <c r="AJ96" s="43"/>
      <c r="AK96" s="777"/>
      <c r="AL96" s="777"/>
      <c r="AM96" s="541"/>
      <c r="AN96" s="541"/>
      <c r="AO96" s="541"/>
      <c r="AP96" s="541"/>
      <c r="AQ96" s="736"/>
      <c r="AR96" s="105" t="s">
        <v>738</v>
      </c>
      <c r="AS96" s="105" t="s">
        <v>738</v>
      </c>
      <c r="AT96" s="105" t="s">
        <v>738</v>
      </c>
      <c r="AU96" s="105" t="s">
        <v>738</v>
      </c>
      <c r="AV96" s="142"/>
      <c r="AW96" s="282"/>
      <c r="AX96" s="43"/>
      <c r="AY96" s="43"/>
    </row>
    <row r="97" spans="1:51" ht="91.5" customHeight="1" x14ac:dyDescent="0.4">
      <c r="A97" s="815"/>
      <c r="B97" s="672"/>
      <c r="C97" s="672"/>
      <c r="D97" s="547"/>
      <c r="E97" s="547"/>
      <c r="F97" s="547"/>
      <c r="G97" s="620"/>
      <c r="H97" s="620"/>
      <c r="I97" s="800"/>
      <c r="J97" s="866"/>
      <c r="K97" s="876"/>
      <c r="L97" s="853"/>
      <c r="M97" s="853"/>
      <c r="N97" s="853"/>
      <c r="O97" s="551"/>
      <c r="P97" s="551"/>
      <c r="Q97" s="551"/>
      <c r="R97" s="538"/>
      <c r="S97" s="944"/>
      <c r="T97" s="907"/>
      <c r="U97" s="803"/>
      <c r="V97" s="825"/>
      <c r="W97" s="604"/>
      <c r="X97" s="554"/>
      <c r="Y97" s="564"/>
      <c r="Z97" s="529"/>
      <c r="AA97" s="547"/>
      <c r="AB97" s="129" t="s">
        <v>334</v>
      </c>
      <c r="AC97" s="135" t="s">
        <v>332</v>
      </c>
      <c r="AD97" s="48">
        <v>3</v>
      </c>
      <c r="AE97" s="136">
        <v>0.06</v>
      </c>
      <c r="AF97" s="142">
        <v>45383</v>
      </c>
      <c r="AG97" s="137">
        <v>45657</v>
      </c>
      <c r="AH97" s="138">
        <v>274</v>
      </c>
      <c r="AI97" s="139">
        <v>900</v>
      </c>
      <c r="AJ97" s="43"/>
      <c r="AK97" s="777"/>
      <c r="AL97" s="777"/>
      <c r="AM97" s="541"/>
      <c r="AN97" s="541"/>
      <c r="AO97" s="541"/>
      <c r="AP97" s="541"/>
      <c r="AQ97" s="736"/>
      <c r="AR97" s="105" t="s">
        <v>738</v>
      </c>
      <c r="AS97" s="105" t="s">
        <v>738</v>
      </c>
      <c r="AT97" s="105" t="s">
        <v>738</v>
      </c>
      <c r="AU97" s="105" t="s">
        <v>738</v>
      </c>
      <c r="AV97" s="142"/>
      <c r="AW97" s="282"/>
      <c r="AX97" s="43"/>
      <c r="AY97" s="43"/>
    </row>
    <row r="98" spans="1:51" ht="69" customHeight="1" x14ac:dyDescent="0.4">
      <c r="A98" s="815"/>
      <c r="B98" s="672"/>
      <c r="C98" s="672"/>
      <c r="D98" s="547"/>
      <c r="E98" s="547"/>
      <c r="F98" s="547"/>
      <c r="G98" s="620"/>
      <c r="H98" s="620"/>
      <c r="I98" s="800"/>
      <c r="J98" s="866"/>
      <c r="K98" s="876"/>
      <c r="L98" s="853"/>
      <c r="M98" s="853"/>
      <c r="N98" s="853"/>
      <c r="O98" s="551"/>
      <c r="P98" s="551"/>
      <c r="Q98" s="551"/>
      <c r="R98" s="538"/>
      <c r="S98" s="944"/>
      <c r="T98" s="907"/>
      <c r="U98" s="803"/>
      <c r="V98" s="825"/>
      <c r="W98" s="604"/>
      <c r="X98" s="554"/>
      <c r="Y98" s="564"/>
      <c r="Z98" s="529"/>
      <c r="AA98" s="547"/>
      <c r="AB98" s="129" t="s">
        <v>335</v>
      </c>
      <c r="AC98" s="135" t="s">
        <v>332</v>
      </c>
      <c r="AD98" s="48">
        <v>0</v>
      </c>
      <c r="AE98" s="136">
        <v>0.06</v>
      </c>
      <c r="AF98" s="142">
        <v>45383</v>
      </c>
      <c r="AG98" s="137">
        <v>45657</v>
      </c>
      <c r="AH98" s="138">
        <v>274</v>
      </c>
      <c r="AI98" s="139" t="s">
        <v>303</v>
      </c>
      <c r="AJ98" s="43"/>
      <c r="AK98" s="777"/>
      <c r="AL98" s="777"/>
      <c r="AM98" s="541"/>
      <c r="AN98" s="541"/>
      <c r="AO98" s="541"/>
      <c r="AP98" s="541"/>
      <c r="AQ98" s="736"/>
      <c r="AR98" s="105" t="s">
        <v>738</v>
      </c>
      <c r="AS98" s="105" t="s">
        <v>738</v>
      </c>
      <c r="AT98" s="105" t="s">
        <v>738</v>
      </c>
      <c r="AU98" s="105" t="s">
        <v>738</v>
      </c>
      <c r="AV98" s="142"/>
      <c r="AW98" s="282"/>
      <c r="AX98" s="43"/>
      <c r="AY98" s="43"/>
    </row>
    <row r="99" spans="1:51" ht="99" customHeight="1" x14ac:dyDescent="0.4">
      <c r="A99" s="815"/>
      <c r="B99" s="672"/>
      <c r="C99" s="672"/>
      <c r="D99" s="547"/>
      <c r="E99" s="547"/>
      <c r="F99" s="547"/>
      <c r="G99" s="620"/>
      <c r="H99" s="620"/>
      <c r="I99" s="800"/>
      <c r="J99" s="866"/>
      <c r="K99" s="876"/>
      <c r="L99" s="853"/>
      <c r="M99" s="853"/>
      <c r="N99" s="853"/>
      <c r="O99" s="551"/>
      <c r="P99" s="551"/>
      <c r="Q99" s="551"/>
      <c r="R99" s="538"/>
      <c r="S99" s="944"/>
      <c r="T99" s="907"/>
      <c r="U99" s="803"/>
      <c r="V99" s="825"/>
      <c r="W99" s="604"/>
      <c r="X99" s="554"/>
      <c r="Y99" s="564"/>
      <c r="Z99" s="529"/>
      <c r="AA99" s="547"/>
      <c r="AB99" s="144" t="s">
        <v>336</v>
      </c>
      <c r="AC99" s="135" t="s">
        <v>332</v>
      </c>
      <c r="AD99" s="48">
        <v>9</v>
      </c>
      <c r="AE99" s="136">
        <v>0.06</v>
      </c>
      <c r="AF99" s="142">
        <v>45383</v>
      </c>
      <c r="AG99" s="137">
        <v>45657</v>
      </c>
      <c r="AH99" s="138">
        <v>274</v>
      </c>
      <c r="AI99" s="139">
        <v>2700</v>
      </c>
      <c r="AJ99" s="43"/>
      <c r="AK99" s="777"/>
      <c r="AL99" s="777"/>
      <c r="AM99" s="541"/>
      <c r="AN99" s="541"/>
      <c r="AO99" s="541"/>
      <c r="AP99" s="541"/>
      <c r="AQ99" s="736"/>
      <c r="AR99" s="105" t="s">
        <v>738</v>
      </c>
      <c r="AS99" s="105" t="s">
        <v>738</v>
      </c>
      <c r="AT99" s="105" t="s">
        <v>738</v>
      </c>
      <c r="AU99" s="105" t="s">
        <v>738</v>
      </c>
      <c r="AV99" s="142"/>
      <c r="AW99" s="282"/>
      <c r="AX99" s="43"/>
      <c r="AY99" s="43"/>
    </row>
    <row r="100" spans="1:51" ht="56.25" customHeight="1" x14ac:dyDescent="0.4">
      <c r="A100" s="815"/>
      <c r="B100" s="672"/>
      <c r="C100" s="672"/>
      <c r="D100" s="547"/>
      <c r="E100" s="547"/>
      <c r="F100" s="547"/>
      <c r="G100" s="620"/>
      <c r="H100" s="620"/>
      <c r="I100" s="800"/>
      <c r="J100" s="866"/>
      <c r="K100" s="876"/>
      <c r="L100" s="853"/>
      <c r="M100" s="853"/>
      <c r="N100" s="853"/>
      <c r="O100" s="551"/>
      <c r="P100" s="551"/>
      <c r="Q100" s="551"/>
      <c r="R100" s="538"/>
      <c r="S100" s="944"/>
      <c r="T100" s="907"/>
      <c r="U100" s="803"/>
      <c r="V100" s="825"/>
      <c r="W100" s="604"/>
      <c r="X100" s="554"/>
      <c r="Y100" s="564"/>
      <c r="Z100" s="529"/>
      <c r="AA100" s="547"/>
      <c r="AB100" s="144" t="s">
        <v>337</v>
      </c>
      <c r="AC100" s="135" t="s">
        <v>338</v>
      </c>
      <c r="AD100" s="48">
        <v>0</v>
      </c>
      <c r="AE100" s="136">
        <v>0.06</v>
      </c>
      <c r="AF100" s="142" t="s">
        <v>303</v>
      </c>
      <c r="AG100" s="137">
        <v>45657</v>
      </c>
      <c r="AH100" s="142" t="s">
        <v>303</v>
      </c>
      <c r="AI100" s="139" t="s">
        <v>303</v>
      </c>
      <c r="AJ100" s="43"/>
      <c r="AK100" s="777"/>
      <c r="AL100" s="777"/>
      <c r="AM100" s="541"/>
      <c r="AN100" s="541"/>
      <c r="AO100" s="541"/>
      <c r="AP100" s="541"/>
      <c r="AQ100" s="736"/>
      <c r="AR100" s="105" t="s">
        <v>738</v>
      </c>
      <c r="AS100" s="105" t="s">
        <v>738</v>
      </c>
      <c r="AT100" s="105" t="s">
        <v>738</v>
      </c>
      <c r="AU100" s="105" t="s">
        <v>738</v>
      </c>
      <c r="AV100" s="142"/>
      <c r="AW100" s="282"/>
      <c r="AX100" s="43"/>
      <c r="AY100" s="43"/>
    </row>
    <row r="101" spans="1:51" ht="63.75" customHeight="1" thickBot="1" x14ac:dyDescent="0.45">
      <c r="A101" s="815"/>
      <c r="B101" s="672"/>
      <c r="C101" s="672"/>
      <c r="D101" s="547"/>
      <c r="E101" s="548"/>
      <c r="F101" s="547"/>
      <c r="G101" s="621"/>
      <c r="H101" s="621"/>
      <c r="I101" s="801"/>
      <c r="J101" s="867"/>
      <c r="K101" s="877"/>
      <c r="L101" s="854"/>
      <c r="M101" s="854"/>
      <c r="N101" s="854"/>
      <c r="O101" s="558"/>
      <c r="P101" s="558"/>
      <c r="Q101" s="558"/>
      <c r="R101" s="539"/>
      <c r="S101" s="945"/>
      <c r="T101" s="908"/>
      <c r="U101" s="803"/>
      <c r="V101" s="825"/>
      <c r="W101" s="604"/>
      <c r="X101" s="554"/>
      <c r="Y101" s="564"/>
      <c r="Z101" s="529"/>
      <c r="AA101" s="547"/>
      <c r="AB101" s="147" t="s">
        <v>339</v>
      </c>
      <c r="AC101" s="148" t="s">
        <v>340</v>
      </c>
      <c r="AD101" s="130">
        <v>0</v>
      </c>
      <c r="AE101" s="240">
        <v>0.05</v>
      </c>
      <c r="AF101" s="374" t="s">
        <v>303</v>
      </c>
      <c r="AG101" s="149">
        <v>45657</v>
      </c>
      <c r="AH101" s="374" t="s">
        <v>303</v>
      </c>
      <c r="AI101" s="150" t="s">
        <v>303</v>
      </c>
      <c r="AJ101" s="43"/>
      <c r="AK101" s="778"/>
      <c r="AL101" s="778"/>
      <c r="AM101" s="542"/>
      <c r="AN101" s="542"/>
      <c r="AO101" s="542"/>
      <c r="AP101" s="542"/>
      <c r="AQ101" s="737"/>
      <c r="AR101" s="111" t="s">
        <v>738</v>
      </c>
      <c r="AS101" s="111" t="s">
        <v>738</v>
      </c>
      <c r="AT101" s="111" t="s">
        <v>738</v>
      </c>
      <c r="AU101" s="111" t="s">
        <v>738</v>
      </c>
      <c r="AV101" s="374"/>
      <c r="AW101" s="284"/>
      <c r="AX101" s="43"/>
      <c r="AY101" s="43"/>
    </row>
    <row r="102" spans="1:51" ht="88.5" customHeight="1" x14ac:dyDescent="0.4">
      <c r="A102" s="815"/>
      <c r="B102" s="672"/>
      <c r="C102" s="672"/>
      <c r="D102" s="547"/>
      <c r="E102" s="46"/>
      <c r="F102" s="547"/>
      <c r="G102" s="619"/>
      <c r="H102" s="619"/>
      <c r="I102" s="799"/>
      <c r="J102" s="865" t="s">
        <v>341</v>
      </c>
      <c r="K102" s="875" t="s">
        <v>342</v>
      </c>
      <c r="L102" s="852" t="s">
        <v>343</v>
      </c>
      <c r="M102" s="881" t="s">
        <v>344</v>
      </c>
      <c r="N102" s="852" t="s">
        <v>345</v>
      </c>
      <c r="O102" s="557"/>
      <c r="P102" s="557" t="s">
        <v>136</v>
      </c>
      <c r="Q102" s="557" t="s">
        <v>137</v>
      </c>
      <c r="R102" s="611">
        <v>0.78759999999999997</v>
      </c>
      <c r="S102" s="946">
        <v>0.78759999999999997</v>
      </c>
      <c r="T102" s="903">
        <v>0.73570000000000002</v>
      </c>
      <c r="U102" s="803"/>
      <c r="V102" s="825"/>
      <c r="W102" s="604"/>
      <c r="X102" s="554"/>
      <c r="Y102" s="564" t="s">
        <v>346</v>
      </c>
      <c r="Z102" s="529">
        <v>2020130010256</v>
      </c>
      <c r="AA102" s="547" t="s">
        <v>347</v>
      </c>
      <c r="AB102" s="152" t="s">
        <v>348</v>
      </c>
      <c r="AC102" s="153" t="s">
        <v>148</v>
      </c>
      <c r="AD102" s="153" t="s">
        <v>880</v>
      </c>
      <c r="AE102" s="320">
        <v>0.3</v>
      </c>
      <c r="AF102" s="154" t="s">
        <v>881</v>
      </c>
      <c r="AG102" s="65" t="s">
        <v>882</v>
      </c>
      <c r="AH102" s="155">
        <f>9*30</f>
        <v>270</v>
      </c>
      <c r="AI102" s="467">
        <v>13785</v>
      </c>
      <c r="AJ102" s="43"/>
      <c r="AK102" s="543" t="s">
        <v>146</v>
      </c>
      <c r="AL102" s="543" t="s">
        <v>855</v>
      </c>
      <c r="AM102" s="543">
        <v>160000000</v>
      </c>
      <c r="AN102" s="677">
        <f>'[1]2023 INV. PROYEC'!$H$14</f>
        <v>645000000</v>
      </c>
      <c r="AO102" s="543" t="s">
        <v>743</v>
      </c>
      <c r="AP102" s="543" t="s">
        <v>876</v>
      </c>
      <c r="AQ102" s="543" t="s">
        <v>877</v>
      </c>
      <c r="AR102" s="156" t="s">
        <v>748</v>
      </c>
      <c r="AS102" s="117" t="s">
        <v>888</v>
      </c>
      <c r="AT102" s="64" t="s">
        <v>891</v>
      </c>
      <c r="AU102" s="64" t="s">
        <v>734</v>
      </c>
      <c r="AV102" s="469" t="s">
        <v>895</v>
      </c>
      <c r="AW102" s="275"/>
      <c r="AX102" s="43"/>
      <c r="AY102" s="43"/>
    </row>
    <row r="103" spans="1:51" ht="86.25" customHeight="1" x14ac:dyDescent="0.4">
      <c r="A103" s="815"/>
      <c r="B103" s="672"/>
      <c r="C103" s="672"/>
      <c r="D103" s="547"/>
      <c r="E103" s="157"/>
      <c r="F103" s="547"/>
      <c r="G103" s="620"/>
      <c r="H103" s="620"/>
      <c r="I103" s="800"/>
      <c r="J103" s="866"/>
      <c r="K103" s="876"/>
      <c r="L103" s="853"/>
      <c r="M103" s="882"/>
      <c r="N103" s="853"/>
      <c r="O103" s="551"/>
      <c r="P103" s="551"/>
      <c r="Q103" s="551"/>
      <c r="R103" s="612"/>
      <c r="S103" s="947"/>
      <c r="T103" s="904"/>
      <c r="U103" s="803"/>
      <c r="V103" s="825"/>
      <c r="W103" s="604"/>
      <c r="X103" s="554"/>
      <c r="Y103" s="564"/>
      <c r="Z103" s="529"/>
      <c r="AA103" s="547"/>
      <c r="AB103" s="158" t="s">
        <v>349</v>
      </c>
      <c r="AC103" s="48" t="s">
        <v>277</v>
      </c>
      <c r="AD103" s="48" t="s">
        <v>719</v>
      </c>
      <c r="AE103" s="311">
        <v>0.3</v>
      </c>
      <c r="AF103" s="48" t="s">
        <v>719</v>
      </c>
      <c r="AG103" s="48" t="s">
        <v>719</v>
      </c>
      <c r="AH103" s="48" t="s">
        <v>719</v>
      </c>
      <c r="AI103" s="48" t="s">
        <v>719</v>
      </c>
      <c r="AJ103" s="43"/>
      <c r="AK103" s="526"/>
      <c r="AL103" s="526"/>
      <c r="AM103" s="526"/>
      <c r="AN103" s="678"/>
      <c r="AO103" s="526"/>
      <c r="AP103" s="526"/>
      <c r="AQ103" s="526"/>
      <c r="AR103" s="161" t="s">
        <v>738</v>
      </c>
      <c r="AS103" s="161" t="s">
        <v>738</v>
      </c>
      <c r="AT103" s="161" t="s">
        <v>738</v>
      </c>
      <c r="AU103" s="161" t="s">
        <v>738</v>
      </c>
      <c r="AV103" s="468"/>
      <c r="AW103" s="275"/>
      <c r="AX103" s="43"/>
      <c r="AY103" s="43"/>
    </row>
    <row r="104" spans="1:51" ht="63" customHeight="1" x14ac:dyDescent="0.4">
      <c r="A104" s="815"/>
      <c r="B104" s="672"/>
      <c r="C104" s="672"/>
      <c r="D104" s="547"/>
      <c r="E104" s="157"/>
      <c r="F104" s="547"/>
      <c r="G104" s="620"/>
      <c r="H104" s="620"/>
      <c r="I104" s="800"/>
      <c r="J104" s="866"/>
      <c r="K104" s="876"/>
      <c r="L104" s="853"/>
      <c r="M104" s="882"/>
      <c r="N104" s="853"/>
      <c r="O104" s="551"/>
      <c r="P104" s="551"/>
      <c r="Q104" s="551"/>
      <c r="R104" s="612"/>
      <c r="S104" s="947"/>
      <c r="T104" s="904"/>
      <c r="U104" s="803"/>
      <c r="V104" s="825"/>
      <c r="W104" s="604"/>
      <c r="X104" s="554"/>
      <c r="Y104" s="564"/>
      <c r="Z104" s="529"/>
      <c r="AA104" s="547"/>
      <c r="AB104" s="158" t="s">
        <v>350</v>
      </c>
      <c r="AC104" s="48" t="s">
        <v>281</v>
      </c>
      <c r="AD104" s="48" t="s">
        <v>883</v>
      </c>
      <c r="AE104" s="311">
        <v>0.3</v>
      </c>
      <c r="AF104" s="162" t="s">
        <v>853</v>
      </c>
      <c r="AG104" s="163" t="s">
        <v>884</v>
      </c>
      <c r="AH104" s="160">
        <f>12*30</f>
        <v>360</v>
      </c>
      <c r="AI104" s="160">
        <v>13785</v>
      </c>
      <c r="AJ104" s="43"/>
      <c r="AK104" s="526"/>
      <c r="AL104" s="526"/>
      <c r="AM104" s="526"/>
      <c r="AN104" s="678"/>
      <c r="AO104" s="526"/>
      <c r="AP104" s="526"/>
      <c r="AQ104" s="526"/>
      <c r="AR104" s="161" t="s">
        <v>748</v>
      </c>
      <c r="AS104" s="120" t="s">
        <v>888</v>
      </c>
      <c r="AT104" s="50" t="s">
        <v>891</v>
      </c>
      <c r="AU104" s="50" t="s">
        <v>734</v>
      </c>
      <c r="AV104" s="470" t="s">
        <v>895</v>
      </c>
      <c r="AW104" s="275"/>
      <c r="AX104" s="43"/>
      <c r="AY104" s="43"/>
    </row>
    <row r="105" spans="1:51" ht="57.75" customHeight="1" x14ac:dyDescent="0.4">
      <c r="A105" s="815"/>
      <c r="B105" s="672"/>
      <c r="C105" s="672"/>
      <c r="D105" s="547"/>
      <c r="E105" s="157"/>
      <c r="F105" s="547"/>
      <c r="G105" s="620"/>
      <c r="H105" s="620"/>
      <c r="I105" s="800"/>
      <c r="J105" s="866"/>
      <c r="K105" s="876"/>
      <c r="L105" s="853"/>
      <c r="M105" s="882"/>
      <c r="N105" s="853"/>
      <c r="O105" s="551"/>
      <c r="P105" s="551"/>
      <c r="Q105" s="551"/>
      <c r="R105" s="612"/>
      <c r="S105" s="947"/>
      <c r="T105" s="904"/>
      <c r="U105" s="803"/>
      <c r="V105" s="825"/>
      <c r="W105" s="604"/>
      <c r="X105" s="554"/>
      <c r="Y105" s="564"/>
      <c r="Z105" s="529"/>
      <c r="AA105" s="547"/>
      <c r="AB105" s="158" t="s">
        <v>351</v>
      </c>
      <c r="AC105" s="48" t="s">
        <v>188</v>
      </c>
      <c r="AD105" s="48" t="s">
        <v>885</v>
      </c>
      <c r="AE105" s="311">
        <v>0.4</v>
      </c>
      <c r="AF105" s="162" t="s">
        <v>853</v>
      </c>
      <c r="AG105" s="163" t="s">
        <v>886</v>
      </c>
      <c r="AH105" s="160">
        <v>360</v>
      </c>
      <c r="AI105" s="160">
        <v>13785</v>
      </c>
      <c r="AJ105" s="43"/>
      <c r="AK105" s="526"/>
      <c r="AL105" s="526"/>
      <c r="AM105" s="526"/>
      <c r="AN105" s="678"/>
      <c r="AO105" s="526"/>
      <c r="AP105" s="526"/>
      <c r="AQ105" s="526"/>
      <c r="AR105" s="161" t="s">
        <v>748</v>
      </c>
      <c r="AS105" s="120" t="s">
        <v>888</v>
      </c>
      <c r="AT105" s="50" t="s">
        <v>891</v>
      </c>
      <c r="AU105" s="50" t="s">
        <v>734</v>
      </c>
      <c r="AV105" s="470" t="s">
        <v>895</v>
      </c>
      <c r="AW105" s="275"/>
      <c r="AX105" s="43"/>
      <c r="AY105" s="43"/>
    </row>
    <row r="106" spans="1:51" ht="81" customHeight="1" x14ac:dyDescent="0.4">
      <c r="A106" s="815"/>
      <c r="B106" s="672"/>
      <c r="C106" s="672"/>
      <c r="D106" s="547"/>
      <c r="E106" s="157"/>
      <c r="F106" s="547"/>
      <c r="G106" s="620"/>
      <c r="H106" s="620"/>
      <c r="I106" s="800"/>
      <c r="J106" s="866"/>
      <c r="K106" s="876"/>
      <c r="L106" s="853"/>
      <c r="M106" s="882"/>
      <c r="N106" s="853"/>
      <c r="O106" s="551"/>
      <c r="P106" s="551"/>
      <c r="Q106" s="551"/>
      <c r="R106" s="612"/>
      <c r="S106" s="947"/>
      <c r="T106" s="904"/>
      <c r="U106" s="803"/>
      <c r="V106" s="825"/>
      <c r="W106" s="604"/>
      <c r="X106" s="554"/>
      <c r="Y106" s="564"/>
      <c r="Z106" s="529"/>
      <c r="AA106" s="547"/>
      <c r="AB106" s="164" t="s">
        <v>352</v>
      </c>
      <c r="AC106" s="48" t="s">
        <v>184</v>
      </c>
      <c r="AD106" s="48" t="s">
        <v>719</v>
      </c>
      <c r="AE106" s="311" t="s">
        <v>719</v>
      </c>
      <c r="AF106" s="48" t="s">
        <v>719</v>
      </c>
      <c r="AG106" s="48" t="s">
        <v>719</v>
      </c>
      <c r="AH106" s="48" t="s">
        <v>719</v>
      </c>
      <c r="AI106" s="48" t="s">
        <v>719</v>
      </c>
      <c r="AJ106" s="43"/>
      <c r="AK106" s="526"/>
      <c r="AL106" s="526"/>
      <c r="AM106" s="526"/>
      <c r="AN106" s="678"/>
      <c r="AO106" s="526"/>
      <c r="AP106" s="526"/>
      <c r="AQ106" s="526"/>
      <c r="AR106" s="161" t="s">
        <v>738</v>
      </c>
      <c r="AS106" s="161" t="s">
        <v>738</v>
      </c>
      <c r="AT106" s="161" t="s">
        <v>738</v>
      </c>
      <c r="AU106" s="161" t="s">
        <v>738</v>
      </c>
      <c r="AV106" s="53"/>
      <c r="AW106" s="275"/>
      <c r="AX106" s="43"/>
      <c r="AY106" s="43"/>
    </row>
    <row r="107" spans="1:51" ht="84.75" customHeight="1" x14ac:dyDescent="0.4">
      <c r="A107" s="815"/>
      <c r="B107" s="672"/>
      <c r="C107" s="672"/>
      <c r="D107" s="547"/>
      <c r="E107" s="157"/>
      <c r="F107" s="547"/>
      <c r="G107" s="620"/>
      <c r="H107" s="620"/>
      <c r="I107" s="800"/>
      <c r="J107" s="866"/>
      <c r="K107" s="876"/>
      <c r="L107" s="853"/>
      <c r="M107" s="882"/>
      <c r="N107" s="853"/>
      <c r="O107" s="551"/>
      <c r="P107" s="551"/>
      <c r="Q107" s="551"/>
      <c r="R107" s="612"/>
      <c r="S107" s="947"/>
      <c r="T107" s="904"/>
      <c r="U107" s="803"/>
      <c r="V107" s="825"/>
      <c r="W107" s="604"/>
      <c r="X107" s="554"/>
      <c r="Y107" s="564"/>
      <c r="Z107" s="529"/>
      <c r="AA107" s="547"/>
      <c r="AB107" s="164" t="s">
        <v>353</v>
      </c>
      <c r="AC107" s="48" t="s">
        <v>184</v>
      </c>
      <c r="AD107" s="48" t="s">
        <v>719</v>
      </c>
      <c r="AE107" s="311" t="s">
        <v>719</v>
      </c>
      <c r="AF107" s="48" t="s">
        <v>719</v>
      </c>
      <c r="AG107" s="48" t="s">
        <v>719</v>
      </c>
      <c r="AH107" s="48" t="s">
        <v>719</v>
      </c>
      <c r="AI107" s="48" t="s">
        <v>719</v>
      </c>
      <c r="AJ107" s="43"/>
      <c r="AK107" s="526"/>
      <c r="AL107" s="526"/>
      <c r="AM107" s="526"/>
      <c r="AN107" s="678"/>
      <c r="AO107" s="526"/>
      <c r="AP107" s="526"/>
      <c r="AQ107" s="526"/>
      <c r="AR107" s="161" t="s">
        <v>738</v>
      </c>
      <c r="AS107" s="161" t="s">
        <v>738</v>
      </c>
      <c r="AT107" s="161" t="s">
        <v>738</v>
      </c>
      <c r="AU107" s="161" t="s">
        <v>738</v>
      </c>
      <c r="AV107" s="53"/>
      <c r="AW107" s="275"/>
      <c r="AX107" s="43"/>
      <c r="AY107" s="43"/>
    </row>
    <row r="108" spans="1:51" ht="96" customHeight="1" thickBot="1" x14ac:dyDescent="0.45">
      <c r="A108" s="815"/>
      <c r="B108" s="672"/>
      <c r="C108" s="672"/>
      <c r="D108" s="547"/>
      <c r="E108" s="157"/>
      <c r="F108" s="547"/>
      <c r="G108" s="620"/>
      <c r="H108" s="620"/>
      <c r="I108" s="800"/>
      <c r="J108" s="866"/>
      <c r="K108" s="877"/>
      <c r="L108" s="854"/>
      <c r="M108" s="883"/>
      <c r="N108" s="854"/>
      <c r="O108" s="558"/>
      <c r="P108" s="558"/>
      <c r="Q108" s="558"/>
      <c r="R108" s="613"/>
      <c r="S108" s="948"/>
      <c r="T108" s="905"/>
      <c r="U108" s="803"/>
      <c r="V108" s="825"/>
      <c r="W108" s="604"/>
      <c r="X108" s="554"/>
      <c r="Y108" s="565"/>
      <c r="Z108" s="549"/>
      <c r="AA108" s="576"/>
      <c r="AB108" s="165" t="s">
        <v>354</v>
      </c>
      <c r="AC108" s="59" t="s">
        <v>184</v>
      </c>
      <c r="AD108" s="59" t="s">
        <v>719</v>
      </c>
      <c r="AE108" s="318" t="s">
        <v>719</v>
      </c>
      <c r="AF108" s="59" t="s">
        <v>719</v>
      </c>
      <c r="AG108" s="59" t="s">
        <v>719</v>
      </c>
      <c r="AH108" s="59" t="s">
        <v>719</v>
      </c>
      <c r="AI108" s="59" t="s">
        <v>719</v>
      </c>
      <c r="AJ108" s="43"/>
      <c r="AK108" s="527"/>
      <c r="AL108" s="527"/>
      <c r="AM108" s="527"/>
      <c r="AN108" s="678"/>
      <c r="AO108" s="527"/>
      <c r="AP108" s="527"/>
      <c r="AQ108" s="527"/>
      <c r="AR108" s="168" t="s">
        <v>738</v>
      </c>
      <c r="AS108" s="168" t="s">
        <v>738</v>
      </c>
      <c r="AT108" s="168" t="s">
        <v>738</v>
      </c>
      <c r="AU108" s="168" t="s">
        <v>738</v>
      </c>
      <c r="AV108" s="62"/>
      <c r="AW108" s="275"/>
      <c r="AX108" s="43"/>
      <c r="AY108" s="43"/>
    </row>
    <row r="109" spans="1:51" ht="70.5" customHeight="1" x14ac:dyDescent="0.4">
      <c r="A109" s="815"/>
      <c r="B109" s="672"/>
      <c r="C109" s="672"/>
      <c r="D109" s="547"/>
      <c r="E109" s="157"/>
      <c r="F109" s="547"/>
      <c r="G109" s="620"/>
      <c r="H109" s="620"/>
      <c r="I109" s="800"/>
      <c r="J109" s="866"/>
      <c r="K109" s="875" t="s">
        <v>355</v>
      </c>
      <c r="L109" s="852" t="s">
        <v>356</v>
      </c>
      <c r="M109" s="852">
        <v>0</v>
      </c>
      <c r="N109" s="852" t="s">
        <v>357</v>
      </c>
      <c r="O109" s="557"/>
      <c r="P109" s="557" t="s">
        <v>136</v>
      </c>
      <c r="Q109" s="557" t="s">
        <v>358</v>
      </c>
      <c r="R109" s="557">
        <v>1</v>
      </c>
      <c r="S109" s="774" t="s">
        <v>303</v>
      </c>
      <c r="T109" s="909">
        <v>1</v>
      </c>
      <c r="U109" s="803"/>
      <c r="V109" s="825"/>
      <c r="W109" s="604"/>
      <c r="X109" s="554"/>
      <c r="Y109" s="563" t="s">
        <v>359</v>
      </c>
      <c r="Z109" s="528">
        <v>2020130010270</v>
      </c>
      <c r="AA109" s="550" t="s">
        <v>360</v>
      </c>
      <c r="AB109" s="39" t="s">
        <v>361</v>
      </c>
      <c r="AC109" s="40" t="s">
        <v>148</v>
      </c>
      <c r="AD109" s="153" t="s">
        <v>719</v>
      </c>
      <c r="AE109" s="320" t="s">
        <v>719</v>
      </c>
      <c r="AF109" s="153" t="s">
        <v>719</v>
      </c>
      <c r="AG109" s="153" t="s">
        <v>719</v>
      </c>
      <c r="AH109" s="153" t="s">
        <v>719</v>
      </c>
      <c r="AI109" s="153" t="s">
        <v>719</v>
      </c>
      <c r="AJ109" s="43"/>
      <c r="AK109" s="543" t="s">
        <v>146</v>
      </c>
      <c r="AL109" s="543" t="s">
        <v>855</v>
      </c>
      <c r="AM109" s="677">
        <v>335000000</v>
      </c>
      <c r="AN109" s="678"/>
      <c r="AO109" s="543" t="s">
        <v>743</v>
      </c>
      <c r="AP109" s="543" t="s">
        <v>876</v>
      </c>
      <c r="AQ109" s="543" t="s">
        <v>878</v>
      </c>
      <c r="AR109" s="171" t="s">
        <v>738</v>
      </c>
      <c r="AS109" s="171" t="s">
        <v>738</v>
      </c>
      <c r="AT109" s="171" t="s">
        <v>738</v>
      </c>
      <c r="AU109" s="171" t="s">
        <v>738</v>
      </c>
      <c r="AV109" s="45"/>
      <c r="AW109" s="275"/>
      <c r="AX109" s="43"/>
      <c r="AY109" s="43"/>
    </row>
    <row r="110" spans="1:51" ht="88.5" customHeight="1" x14ac:dyDescent="0.4">
      <c r="A110" s="815"/>
      <c r="B110" s="672"/>
      <c r="C110" s="672"/>
      <c r="D110" s="547"/>
      <c r="E110" s="157"/>
      <c r="F110" s="547"/>
      <c r="G110" s="620"/>
      <c r="H110" s="620"/>
      <c r="I110" s="800"/>
      <c r="J110" s="866"/>
      <c r="K110" s="876"/>
      <c r="L110" s="853"/>
      <c r="M110" s="853"/>
      <c r="N110" s="853"/>
      <c r="O110" s="551"/>
      <c r="P110" s="551"/>
      <c r="Q110" s="551"/>
      <c r="R110" s="551"/>
      <c r="S110" s="645"/>
      <c r="T110" s="910"/>
      <c r="U110" s="803"/>
      <c r="V110" s="825"/>
      <c r="W110" s="604"/>
      <c r="X110" s="554"/>
      <c r="Y110" s="564"/>
      <c r="Z110" s="529"/>
      <c r="AA110" s="551"/>
      <c r="AB110" s="47" t="s">
        <v>362</v>
      </c>
      <c r="AC110" s="48" t="s">
        <v>161</v>
      </c>
      <c r="AD110" s="48" t="s">
        <v>719</v>
      </c>
      <c r="AE110" s="311" t="s">
        <v>719</v>
      </c>
      <c r="AF110" s="48" t="s">
        <v>719</v>
      </c>
      <c r="AG110" s="48" t="s">
        <v>719</v>
      </c>
      <c r="AH110" s="48" t="s">
        <v>719</v>
      </c>
      <c r="AI110" s="48" t="s">
        <v>719</v>
      </c>
      <c r="AJ110" s="43"/>
      <c r="AK110" s="526"/>
      <c r="AL110" s="526"/>
      <c r="AM110" s="678"/>
      <c r="AN110" s="678"/>
      <c r="AO110" s="526"/>
      <c r="AP110" s="526"/>
      <c r="AQ110" s="526"/>
      <c r="AR110" s="161" t="s">
        <v>738</v>
      </c>
      <c r="AS110" s="161" t="s">
        <v>738</v>
      </c>
      <c r="AT110" s="161" t="s">
        <v>738</v>
      </c>
      <c r="AU110" s="161" t="s">
        <v>738</v>
      </c>
      <c r="AV110" s="53"/>
      <c r="AW110" s="275"/>
      <c r="AX110" s="43"/>
      <c r="AY110" s="43"/>
    </row>
    <row r="111" spans="1:51" ht="78" customHeight="1" x14ac:dyDescent="0.4">
      <c r="A111" s="815"/>
      <c r="B111" s="672"/>
      <c r="C111" s="672"/>
      <c r="D111" s="547"/>
      <c r="E111" s="157"/>
      <c r="F111" s="547"/>
      <c r="G111" s="620"/>
      <c r="H111" s="620"/>
      <c r="I111" s="800"/>
      <c r="J111" s="866"/>
      <c r="K111" s="877"/>
      <c r="L111" s="854"/>
      <c r="M111" s="854"/>
      <c r="N111" s="854"/>
      <c r="O111" s="558"/>
      <c r="P111" s="558"/>
      <c r="Q111" s="558"/>
      <c r="R111" s="558"/>
      <c r="S111" s="630"/>
      <c r="T111" s="911"/>
      <c r="U111" s="803"/>
      <c r="V111" s="825"/>
      <c r="W111" s="604"/>
      <c r="X111" s="554"/>
      <c r="Y111" s="564"/>
      <c r="Z111" s="529"/>
      <c r="AA111" s="551"/>
      <c r="AB111" s="123" t="s">
        <v>363</v>
      </c>
      <c r="AC111" s="48" t="s">
        <v>184</v>
      </c>
      <c r="AD111" s="48" t="s">
        <v>719</v>
      </c>
      <c r="AE111" s="311" t="s">
        <v>719</v>
      </c>
      <c r="AF111" s="48" t="s">
        <v>719</v>
      </c>
      <c r="AG111" s="48" t="s">
        <v>719</v>
      </c>
      <c r="AH111" s="48" t="s">
        <v>719</v>
      </c>
      <c r="AI111" s="48" t="s">
        <v>719</v>
      </c>
      <c r="AJ111" s="43"/>
      <c r="AK111" s="526"/>
      <c r="AL111" s="526"/>
      <c r="AM111" s="678"/>
      <c r="AN111" s="678"/>
      <c r="AO111" s="526"/>
      <c r="AP111" s="526"/>
      <c r="AQ111" s="526"/>
      <c r="AR111" s="161" t="s">
        <v>738</v>
      </c>
      <c r="AS111" s="161" t="s">
        <v>738</v>
      </c>
      <c r="AT111" s="161" t="s">
        <v>738</v>
      </c>
      <c r="AU111" s="161" t="s">
        <v>738</v>
      </c>
      <c r="AV111" s="53"/>
      <c r="AW111" s="275"/>
      <c r="AX111" s="43"/>
      <c r="AY111" s="43"/>
    </row>
    <row r="112" spans="1:51" ht="106.5" customHeight="1" x14ac:dyDescent="0.4">
      <c r="A112" s="815"/>
      <c r="B112" s="672"/>
      <c r="C112" s="672"/>
      <c r="D112" s="547"/>
      <c r="E112" s="157"/>
      <c r="F112" s="547"/>
      <c r="G112" s="620"/>
      <c r="H112" s="620"/>
      <c r="I112" s="800"/>
      <c r="J112" s="866"/>
      <c r="K112" s="884" t="s">
        <v>364</v>
      </c>
      <c r="L112" s="858" t="s">
        <v>233</v>
      </c>
      <c r="M112" s="858">
        <v>0</v>
      </c>
      <c r="N112" s="858" t="s">
        <v>365</v>
      </c>
      <c r="O112" s="606"/>
      <c r="P112" s="606" t="s">
        <v>136</v>
      </c>
      <c r="Q112" s="557" t="s">
        <v>251</v>
      </c>
      <c r="R112" s="537">
        <v>80</v>
      </c>
      <c r="S112" s="774">
        <v>20</v>
      </c>
      <c r="T112" s="796">
        <v>81</v>
      </c>
      <c r="U112" s="803"/>
      <c r="V112" s="825"/>
      <c r="W112" s="604"/>
      <c r="X112" s="554"/>
      <c r="Y112" s="564"/>
      <c r="Z112" s="529"/>
      <c r="AA112" s="551"/>
      <c r="AB112" s="123" t="s">
        <v>366</v>
      </c>
      <c r="AC112" s="48" t="s">
        <v>184</v>
      </c>
      <c r="AD112" s="48" t="s">
        <v>719</v>
      </c>
      <c r="AE112" s="311" t="s">
        <v>719</v>
      </c>
      <c r="AF112" s="48" t="s">
        <v>719</v>
      </c>
      <c r="AG112" s="48" t="s">
        <v>719</v>
      </c>
      <c r="AH112" s="48" t="s">
        <v>719</v>
      </c>
      <c r="AI112" s="48" t="s">
        <v>719</v>
      </c>
      <c r="AJ112" s="43"/>
      <c r="AK112" s="526"/>
      <c r="AL112" s="526"/>
      <c r="AM112" s="678"/>
      <c r="AN112" s="678"/>
      <c r="AO112" s="526"/>
      <c r="AP112" s="526"/>
      <c r="AQ112" s="526"/>
      <c r="AR112" s="161" t="s">
        <v>738</v>
      </c>
      <c r="AS112" s="161" t="s">
        <v>738</v>
      </c>
      <c r="AT112" s="161" t="s">
        <v>738</v>
      </c>
      <c r="AU112" s="161" t="s">
        <v>738</v>
      </c>
      <c r="AV112" s="53"/>
      <c r="AW112" s="275"/>
      <c r="AX112" s="43"/>
      <c r="AY112" s="43"/>
    </row>
    <row r="113" spans="1:51" ht="88.5" customHeight="1" x14ac:dyDescent="0.4">
      <c r="A113" s="815"/>
      <c r="B113" s="672"/>
      <c r="C113" s="672"/>
      <c r="D113" s="547"/>
      <c r="E113" s="157"/>
      <c r="F113" s="547"/>
      <c r="G113" s="620"/>
      <c r="H113" s="620"/>
      <c r="I113" s="800"/>
      <c r="J113" s="866"/>
      <c r="K113" s="885"/>
      <c r="L113" s="859"/>
      <c r="M113" s="859"/>
      <c r="N113" s="859"/>
      <c r="O113" s="582"/>
      <c r="P113" s="582"/>
      <c r="Q113" s="551"/>
      <c r="R113" s="538"/>
      <c r="S113" s="645"/>
      <c r="T113" s="797"/>
      <c r="U113" s="803"/>
      <c r="V113" s="825"/>
      <c r="W113" s="604"/>
      <c r="X113" s="554"/>
      <c r="Y113" s="564"/>
      <c r="Z113" s="529"/>
      <c r="AA113" s="551"/>
      <c r="AB113" s="123" t="s">
        <v>367</v>
      </c>
      <c r="AC113" s="48" t="s">
        <v>184</v>
      </c>
      <c r="AD113" s="48" t="s">
        <v>719</v>
      </c>
      <c r="AE113" s="311" t="s">
        <v>719</v>
      </c>
      <c r="AF113" s="48" t="s">
        <v>719</v>
      </c>
      <c r="AG113" s="48" t="s">
        <v>719</v>
      </c>
      <c r="AH113" s="48" t="s">
        <v>719</v>
      </c>
      <c r="AI113" s="48" t="s">
        <v>719</v>
      </c>
      <c r="AJ113" s="43"/>
      <c r="AK113" s="526"/>
      <c r="AL113" s="526"/>
      <c r="AM113" s="678"/>
      <c r="AN113" s="678"/>
      <c r="AO113" s="526"/>
      <c r="AP113" s="526"/>
      <c r="AQ113" s="526"/>
      <c r="AR113" s="161" t="s">
        <v>738</v>
      </c>
      <c r="AS113" s="161" t="s">
        <v>738</v>
      </c>
      <c r="AT113" s="161" t="s">
        <v>738</v>
      </c>
      <c r="AU113" s="161" t="s">
        <v>738</v>
      </c>
      <c r="AV113" s="53"/>
      <c r="AW113" s="275"/>
      <c r="AX113" s="43"/>
      <c r="AY113" s="43"/>
    </row>
    <row r="114" spans="1:51" ht="89.25" customHeight="1" x14ac:dyDescent="0.4">
      <c r="A114" s="815"/>
      <c r="B114" s="672"/>
      <c r="C114" s="672"/>
      <c r="D114" s="547"/>
      <c r="E114" s="157"/>
      <c r="F114" s="547"/>
      <c r="G114" s="620"/>
      <c r="H114" s="620"/>
      <c r="I114" s="800"/>
      <c r="J114" s="866"/>
      <c r="K114" s="885"/>
      <c r="L114" s="859"/>
      <c r="M114" s="859"/>
      <c r="N114" s="859"/>
      <c r="O114" s="582"/>
      <c r="P114" s="582"/>
      <c r="Q114" s="551"/>
      <c r="R114" s="538"/>
      <c r="S114" s="645"/>
      <c r="T114" s="797"/>
      <c r="U114" s="803"/>
      <c r="V114" s="825"/>
      <c r="W114" s="604"/>
      <c r="X114" s="554"/>
      <c r="Y114" s="564"/>
      <c r="Z114" s="529"/>
      <c r="AA114" s="551"/>
      <c r="AB114" s="47" t="s">
        <v>368</v>
      </c>
      <c r="AC114" s="48" t="s">
        <v>174</v>
      </c>
      <c r="AD114" s="48">
        <v>13785</v>
      </c>
      <c r="AE114" s="312">
        <v>0.4</v>
      </c>
      <c r="AF114" s="169" t="s">
        <v>853</v>
      </c>
      <c r="AG114" s="170" t="s">
        <v>886</v>
      </c>
      <c r="AH114" s="160">
        <v>360</v>
      </c>
      <c r="AI114" s="160">
        <v>13785</v>
      </c>
      <c r="AJ114" s="43"/>
      <c r="AK114" s="526"/>
      <c r="AL114" s="526"/>
      <c r="AM114" s="678"/>
      <c r="AN114" s="678"/>
      <c r="AO114" s="526"/>
      <c r="AP114" s="526"/>
      <c r="AQ114" s="526"/>
      <c r="AR114" s="161" t="s">
        <v>748</v>
      </c>
      <c r="AS114" s="120" t="s">
        <v>889</v>
      </c>
      <c r="AT114" s="50" t="s">
        <v>891</v>
      </c>
      <c r="AU114" s="50" t="s">
        <v>734</v>
      </c>
      <c r="AV114" s="470" t="s">
        <v>895</v>
      </c>
      <c r="AW114" s="275"/>
      <c r="AX114" s="43"/>
      <c r="AY114" s="43"/>
    </row>
    <row r="115" spans="1:51" ht="51" customHeight="1" x14ac:dyDescent="0.4">
      <c r="A115" s="815"/>
      <c r="B115" s="672"/>
      <c r="C115" s="672"/>
      <c r="D115" s="547"/>
      <c r="E115" s="157"/>
      <c r="F115" s="547"/>
      <c r="G115" s="620"/>
      <c r="H115" s="620"/>
      <c r="I115" s="800"/>
      <c r="J115" s="866"/>
      <c r="K115" s="885"/>
      <c r="L115" s="859"/>
      <c r="M115" s="859"/>
      <c r="N115" s="859"/>
      <c r="O115" s="582"/>
      <c r="P115" s="582"/>
      <c r="Q115" s="551"/>
      <c r="R115" s="538"/>
      <c r="S115" s="645"/>
      <c r="T115" s="797"/>
      <c r="U115" s="803"/>
      <c r="V115" s="825"/>
      <c r="W115" s="604"/>
      <c r="X115" s="554"/>
      <c r="Y115" s="564"/>
      <c r="Z115" s="529"/>
      <c r="AA115" s="551"/>
      <c r="AB115" s="47" t="s">
        <v>369</v>
      </c>
      <c r="AC115" s="48" t="s">
        <v>184</v>
      </c>
      <c r="AD115" s="48" t="s">
        <v>719</v>
      </c>
      <c r="AE115" s="48" t="s">
        <v>719</v>
      </c>
      <c r="AF115" s="48" t="s">
        <v>719</v>
      </c>
      <c r="AG115" s="48" t="s">
        <v>719</v>
      </c>
      <c r="AH115" s="48" t="s">
        <v>719</v>
      </c>
      <c r="AI115" s="48" t="s">
        <v>719</v>
      </c>
      <c r="AJ115" s="48" t="s">
        <v>719</v>
      </c>
      <c r="AK115" s="526"/>
      <c r="AL115" s="526"/>
      <c r="AM115" s="678"/>
      <c r="AN115" s="678"/>
      <c r="AO115" s="526"/>
      <c r="AP115" s="526"/>
      <c r="AQ115" s="526"/>
      <c r="AR115" s="161" t="s">
        <v>738</v>
      </c>
      <c r="AS115" s="161" t="s">
        <v>738</v>
      </c>
      <c r="AT115" s="161" t="s">
        <v>738</v>
      </c>
      <c r="AU115" s="161" t="s">
        <v>738</v>
      </c>
      <c r="AV115" s="53"/>
      <c r="AW115" s="275"/>
      <c r="AX115" s="43"/>
      <c r="AY115" s="43"/>
    </row>
    <row r="116" spans="1:51" ht="45.75" customHeight="1" x14ac:dyDescent="0.4">
      <c r="A116" s="815"/>
      <c r="B116" s="672"/>
      <c r="C116" s="672"/>
      <c r="D116" s="547"/>
      <c r="E116" s="157"/>
      <c r="F116" s="547"/>
      <c r="G116" s="620"/>
      <c r="H116" s="620"/>
      <c r="I116" s="800"/>
      <c r="J116" s="866"/>
      <c r="K116" s="885"/>
      <c r="L116" s="859"/>
      <c r="M116" s="859"/>
      <c r="N116" s="859"/>
      <c r="O116" s="582"/>
      <c r="P116" s="582"/>
      <c r="Q116" s="551"/>
      <c r="R116" s="538"/>
      <c r="S116" s="645"/>
      <c r="T116" s="797"/>
      <c r="U116" s="803"/>
      <c r="V116" s="825"/>
      <c r="W116" s="604"/>
      <c r="X116" s="554"/>
      <c r="Y116" s="564"/>
      <c r="Z116" s="529"/>
      <c r="AA116" s="551"/>
      <c r="AB116" s="47" t="s">
        <v>370</v>
      </c>
      <c r="AC116" s="48" t="s">
        <v>178</v>
      </c>
      <c r="AD116" s="48" t="s">
        <v>894</v>
      </c>
      <c r="AE116" s="312">
        <v>0.2</v>
      </c>
      <c r="AF116" s="159" t="s">
        <v>881</v>
      </c>
      <c r="AG116" s="68" t="s">
        <v>886</v>
      </c>
      <c r="AH116" s="160">
        <v>279</v>
      </c>
      <c r="AI116" s="48">
        <v>16</v>
      </c>
      <c r="AJ116" s="43"/>
      <c r="AK116" s="526"/>
      <c r="AL116" s="526"/>
      <c r="AM116" s="678"/>
      <c r="AN116" s="678"/>
      <c r="AO116" s="526"/>
      <c r="AP116" s="526"/>
      <c r="AQ116" s="526"/>
      <c r="AR116" s="161" t="s">
        <v>748</v>
      </c>
      <c r="AS116" s="120" t="s">
        <v>890</v>
      </c>
      <c r="AT116" s="50" t="s">
        <v>892</v>
      </c>
      <c r="AU116" s="50" t="s">
        <v>734</v>
      </c>
      <c r="AV116" s="470" t="s">
        <v>895</v>
      </c>
      <c r="AW116" s="275"/>
      <c r="AX116" s="43"/>
      <c r="AY116" s="43"/>
    </row>
    <row r="117" spans="1:51" ht="79.5" customHeight="1" thickBot="1" x14ac:dyDescent="0.45">
      <c r="A117" s="815"/>
      <c r="B117" s="672"/>
      <c r="C117" s="672"/>
      <c r="D117" s="547"/>
      <c r="E117" s="157"/>
      <c r="F117" s="547"/>
      <c r="G117" s="620"/>
      <c r="H117" s="620"/>
      <c r="I117" s="800"/>
      <c r="J117" s="866"/>
      <c r="K117" s="886"/>
      <c r="L117" s="860"/>
      <c r="M117" s="860"/>
      <c r="N117" s="860"/>
      <c r="O117" s="607"/>
      <c r="P117" s="607"/>
      <c r="Q117" s="558"/>
      <c r="R117" s="539"/>
      <c r="S117" s="630"/>
      <c r="T117" s="798"/>
      <c r="U117" s="803"/>
      <c r="V117" s="825"/>
      <c r="W117" s="604"/>
      <c r="X117" s="554"/>
      <c r="Y117" s="565"/>
      <c r="Z117" s="549"/>
      <c r="AA117" s="552"/>
      <c r="AB117" s="58" t="s">
        <v>371</v>
      </c>
      <c r="AC117" s="59" t="s">
        <v>188</v>
      </c>
      <c r="AD117" s="59" t="s">
        <v>885</v>
      </c>
      <c r="AE117" s="313">
        <v>0.4</v>
      </c>
      <c r="AF117" s="166" t="s">
        <v>853</v>
      </c>
      <c r="AG117" s="76" t="s">
        <v>886</v>
      </c>
      <c r="AH117" s="167">
        <v>360</v>
      </c>
      <c r="AI117" s="160">
        <v>13785</v>
      </c>
      <c r="AJ117" s="43"/>
      <c r="AK117" s="527"/>
      <c r="AL117" s="527"/>
      <c r="AM117" s="679"/>
      <c r="AN117" s="678"/>
      <c r="AO117" s="527"/>
      <c r="AP117" s="527"/>
      <c r="AQ117" s="527"/>
      <c r="AR117" s="168" t="s">
        <v>748</v>
      </c>
      <c r="AS117" s="124" t="s">
        <v>893</v>
      </c>
      <c r="AT117" s="75" t="s">
        <v>891</v>
      </c>
      <c r="AU117" s="75" t="s">
        <v>734</v>
      </c>
      <c r="AV117" s="471" t="s">
        <v>895</v>
      </c>
      <c r="AW117" s="275"/>
      <c r="AX117" s="43"/>
      <c r="AY117" s="43"/>
    </row>
    <row r="118" spans="1:51" ht="81" customHeight="1" x14ac:dyDescent="0.4">
      <c r="A118" s="815"/>
      <c r="B118" s="672"/>
      <c r="C118" s="672"/>
      <c r="D118" s="547"/>
      <c r="E118" s="157"/>
      <c r="F118" s="547"/>
      <c r="G118" s="620"/>
      <c r="H118" s="620"/>
      <c r="I118" s="800"/>
      <c r="J118" s="866"/>
      <c r="K118" s="884" t="s">
        <v>372</v>
      </c>
      <c r="L118" s="858" t="s">
        <v>133</v>
      </c>
      <c r="M118" s="858">
        <v>0</v>
      </c>
      <c r="N118" s="858" t="s">
        <v>373</v>
      </c>
      <c r="O118" s="606"/>
      <c r="P118" s="606" t="s">
        <v>136</v>
      </c>
      <c r="Q118" s="606" t="s">
        <v>191</v>
      </c>
      <c r="R118" s="608">
        <v>0.8</v>
      </c>
      <c r="S118" s="949">
        <v>0.8</v>
      </c>
      <c r="T118" s="793">
        <v>1</v>
      </c>
      <c r="U118" s="803"/>
      <c r="V118" s="825"/>
      <c r="W118" s="604"/>
      <c r="X118" s="554"/>
      <c r="Y118" s="563" t="s">
        <v>374</v>
      </c>
      <c r="Z118" s="528">
        <v>2021130010036</v>
      </c>
      <c r="AA118" s="577" t="s">
        <v>375</v>
      </c>
      <c r="AB118" s="152" t="s">
        <v>376</v>
      </c>
      <c r="AC118" s="153" t="s">
        <v>288</v>
      </c>
      <c r="AD118" s="130" t="s">
        <v>719</v>
      </c>
      <c r="AE118" s="322">
        <v>0.1</v>
      </c>
      <c r="AF118" s="130" t="s">
        <v>719</v>
      </c>
      <c r="AG118" s="130" t="s">
        <v>719</v>
      </c>
      <c r="AH118" s="130" t="s">
        <v>719</v>
      </c>
      <c r="AI118" s="130" t="s">
        <v>719</v>
      </c>
      <c r="AJ118" s="43"/>
      <c r="AK118" s="543" t="s">
        <v>146</v>
      </c>
      <c r="AL118" s="543" t="s">
        <v>855</v>
      </c>
      <c r="AM118" s="811">
        <v>150000000</v>
      </c>
      <c r="AN118" s="678"/>
      <c r="AO118" s="811" t="s">
        <v>743</v>
      </c>
      <c r="AP118" s="543" t="s">
        <v>876</v>
      </c>
      <c r="AQ118" s="543" t="s">
        <v>879</v>
      </c>
      <c r="AR118" s="171" t="s">
        <v>738</v>
      </c>
      <c r="AS118" s="171" t="s">
        <v>738</v>
      </c>
      <c r="AT118" s="171" t="s">
        <v>738</v>
      </c>
      <c r="AU118" s="171" t="s">
        <v>738</v>
      </c>
      <c r="AV118" s="172"/>
      <c r="AW118" s="275"/>
      <c r="AX118" s="43"/>
      <c r="AY118" s="43"/>
    </row>
    <row r="119" spans="1:51" ht="106.5" customHeight="1" x14ac:dyDescent="0.4">
      <c r="A119" s="815"/>
      <c r="B119" s="672"/>
      <c r="C119" s="672"/>
      <c r="D119" s="547"/>
      <c r="E119" s="157"/>
      <c r="F119" s="547"/>
      <c r="G119" s="620"/>
      <c r="H119" s="620"/>
      <c r="I119" s="800"/>
      <c r="J119" s="866"/>
      <c r="K119" s="885"/>
      <c r="L119" s="859"/>
      <c r="M119" s="859"/>
      <c r="N119" s="859"/>
      <c r="O119" s="582"/>
      <c r="P119" s="582"/>
      <c r="Q119" s="582"/>
      <c r="R119" s="609"/>
      <c r="S119" s="950"/>
      <c r="T119" s="794"/>
      <c r="U119" s="803"/>
      <c r="V119" s="825"/>
      <c r="W119" s="604"/>
      <c r="X119" s="554"/>
      <c r="Y119" s="564"/>
      <c r="Z119" s="529"/>
      <c r="AA119" s="547"/>
      <c r="AB119" s="158" t="s">
        <v>377</v>
      </c>
      <c r="AC119" s="48" t="s">
        <v>290</v>
      </c>
      <c r="AD119" s="48">
        <v>1</v>
      </c>
      <c r="AE119" s="312">
        <v>0.4</v>
      </c>
      <c r="AF119" s="174" t="s">
        <v>853</v>
      </c>
      <c r="AG119" s="174" t="s">
        <v>886</v>
      </c>
      <c r="AH119" s="160">
        <v>360</v>
      </c>
      <c r="AI119" s="50" t="s">
        <v>887</v>
      </c>
      <c r="AJ119" s="43"/>
      <c r="AK119" s="526"/>
      <c r="AL119" s="526"/>
      <c r="AM119" s="812"/>
      <c r="AN119" s="678"/>
      <c r="AO119" s="812"/>
      <c r="AP119" s="526"/>
      <c r="AQ119" s="526"/>
      <c r="AR119" s="161" t="s">
        <v>748</v>
      </c>
      <c r="AS119" s="120" t="s">
        <v>893</v>
      </c>
      <c r="AT119" s="50" t="s">
        <v>891</v>
      </c>
      <c r="AU119" s="50" t="s">
        <v>734</v>
      </c>
      <c r="AV119" s="53"/>
      <c r="AW119" s="275"/>
      <c r="AX119" s="43"/>
      <c r="AY119" s="43"/>
    </row>
    <row r="120" spans="1:51" ht="66.75" customHeight="1" x14ac:dyDescent="0.4">
      <c r="A120" s="815"/>
      <c r="B120" s="672"/>
      <c r="C120" s="672"/>
      <c r="D120" s="547"/>
      <c r="E120" s="157"/>
      <c r="F120" s="547"/>
      <c r="G120" s="620"/>
      <c r="H120" s="620"/>
      <c r="I120" s="800"/>
      <c r="J120" s="866"/>
      <c r="K120" s="885"/>
      <c r="L120" s="859"/>
      <c r="M120" s="859"/>
      <c r="N120" s="859"/>
      <c r="O120" s="582"/>
      <c r="P120" s="582"/>
      <c r="Q120" s="582"/>
      <c r="R120" s="609"/>
      <c r="S120" s="950"/>
      <c r="T120" s="794"/>
      <c r="U120" s="803"/>
      <c r="V120" s="825"/>
      <c r="W120" s="604"/>
      <c r="X120" s="554"/>
      <c r="Y120" s="564"/>
      <c r="Z120" s="529"/>
      <c r="AA120" s="547"/>
      <c r="AB120" s="158" t="s">
        <v>378</v>
      </c>
      <c r="AC120" s="48" t="s">
        <v>269</v>
      </c>
      <c r="AD120" s="48">
        <v>1</v>
      </c>
      <c r="AE120" s="312">
        <v>0.2</v>
      </c>
      <c r="AF120" s="173" t="s">
        <v>881</v>
      </c>
      <c r="AG120" s="174" t="s">
        <v>886</v>
      </c>
      <c r="AH120" s="160">
        <v>279</v>
      </c>
      <c r="AI120" s="50" t="s">
        <v>887</v>
      </c>
      <c r="AJ120" s="43"/>
      <c r="AK120" s="526"/>
      <c r="AL120" s="526"/>
      <c r="AM120" s="812"/>
      <c r="AN120" s="678"/>
      <c r="AO120" s="812"/>
      <c r="AP120" s="526"/>
      <c r="AQ120" s="526"/>
      <c r="AR120" s="161" t="s">
        <v>748</v>
      </c>
      <c r="AS120" s="120" t="s">
        <v>893</v>
      </c>
      <c r="AT120" s="50" t="s">
        <v>891</v>
      </c>
      <c r="AU120" s="50" t="s">
        <v>734</v>
      </c>
      <c r="AV120" s="53"/>
      <c r="AW120" s="275"/>
      <c r="AX120" s="43"/>
      <c r="AY120" s="43"/>
    </row>
    <row r="121" spans="1:51" ht="61.5" customHeight="1" x14ac:dyDescent="0.4">
      <c r="A121" s="815"/>
      <c r="B121" s="672"/>
      <c r="C121" s="672"/>
      <c r="D121" s="547"/>
      <c r="E121" s="157"/>
      <c r="F121" s="547"/>
      <c r="G121" s="620"/>
      <c r="H121" s="620"/>
      <c r="I121" s="800"/>
      <c r="J121" s="866"/>
      <c r="K121" s="885"/>
      <c r="L121" s="859"/>
      <c r="M121" s="859"/>
      <c r="N121" s="859"/>
      <c r="O121" s="582"/>
      <c r="P121" s="582"/>
      <c r="Q121" s="582"/>
      <c r="R121" s="609"/>
      <c r="S121" s="950"/>
      <c r="T121" s="794"/>
      <c r="U121" s="803"/>
      <c r="V121" s="825"/>
      <c r="W121" s="604"/>
      <c r="X121" s="554"/>
      <c r="Y121" s="564"/>
      <c r="Z121" s="529"/>
      <c r="AA121" s="547"/>
      <c r="AB121" s="158" t="s">
        <v>379</v>
      </c>
      <c r="AC121" s="48" t="s">
        <v>267</v>
      </c>
      <c r="AD121" s="130" t="s">
        <v>719</v>
      </c>
      <c r="AE121" s="312">
        <v>0.1</v>
      </c>
      <c r="AF121" s="130" t="s">
        <v>719</v>
      </c>
      <c r="AG121" s="130" t="s">
        <v>719</v>
      </c>
      <c r="AH121" s="130" t="s">
        <v>719</v>
      </c>
      <c r="AI121" s="130" t="s">
        <v>719</v>
      </c>
      <c r="AJ121" s="43"/>
      <c r="AK121" s="526"/>
      <c r="AL121" s="526"/>
      <c r="AM121" s="812"/>
      <c r="AN121" s="678"/>
      <c r="AO121" s="812"/>
      <c r="AP121" s="526"/>
      <c r="AQ121" s="526"/>
      <c r="AR121" s="161" t="s">
        <v>738</v>
      </c>
      <c r="AS121" s="161" t="s">
        <v>738</v>
      </c>
      <c r="AT121" s="161" t="s">
        <v>738</v>
      </c>
      <c r="AU121" s="161" t="s">
        <v>738</v>
      </c>
      <c r="AV121" s="53"/>
      <c r="AW121" s="275"/>
      <c r="AX121" s="43"/>
      <c r="AY121" s="43"/>
    </row>
    <row r="122" spans="1:51" ht="60" customHeight="1" thickBot="1" x14ac:dyDescent="0.45">
      <c r="A122" s="815"/>
      <c r="B122" s="672"/>
      <c r="C122" s="672"/>
      <c r="D122" s="547"/>
      <c r="E122" s="157"/>
      <c r="F122" s="547"/>
      <c r="G122" s="620"/>
      <c r="H122" s="620"/>
      <c r="I122" s="800"/>
      <c r="J122" s="866"/>
      <c r="K122" s="885"/>
      <c r="L122" s="859"/>
      <c r="M122" s="859"/>
      <c r="N122" s="859"/>
      <c r="O122" s="582"/>
      <c r="P122" s="582"/>
      <c r="Q122" s="582"/>
      <c r="R122" s="609"/>
      <c r="S122" s="950"/>
      <c r="T122" s="794"/>
      <c r="U122" s="803"/>
      <c r="V122" s="825"/>
      <c r="W122" s="604"/>
      <c r="X122" s="554"/>
      <c r="Y122" s="564"/>
      <c r="Z122" s="529"/>
      <c r="AA122" s="547"/>
      <c r="AB122" s="158" t="s">
        <v>380</v>
      </c>
      <c r="AC122" s="48" t="s">
        <v>381</v>
      </c>
      <c r="AD122" s="48">
        <v>1</v>
      </c>
      <c r="AE122" s="312">
        <v>0.2</v>
      </c>
      <c r="AF122" s="173" t="s">
        <v>853</v>
      </c>
      <c r="AG122" s="174" t="s">
        <v>886</v>
      </c>
      <c r="AH122" s="160">
        <v>360</v>
      </c>
      <c r="AI122" s="167">
        <v>1</v>
      </c>
      <c r="AJ122" s="43"/>
      <c r="AK122" s="526"/>
      <c r="AL122" s="526"/>
      <c r="AM122" s="812"/>
      <c r="AN122" s="678"/>
      <c r="AO122" s="812"/>
      <c r="AP122" s="526"/>
      <c r="AQ122" s="526"/>
      <c r="AR122" s="161" t="s">
        <v>748</v>
      </c>
      <c r="AS122" s="120" t="s">
        <v>893</v>
      </c>
      <c r="AT122" s="50" t="s">
        <v>891</v>
      </c>
      <c r="AU122" s="50" t="s">
        <v>734</v>
      </c>
      <c r="AV122" s="53"/>
      <c r="AW122" s="275"/>
      <c r="AX122" s="43"/>
      <c r="AY122" s="43"/>
    </row>
    <row r="123" spans="1:51" ht="52.5" customHeight="1" x14ac:dyDescent="0.4">
      <c r="A123" s="815"/>
      <c r="B123" s="672"/>
      <c r="C123" s="672"/>
      <c r="D123" s="547"/>
      <c r="E123" s="157"/>
      <c r="F123" s="547"/>
      <c r="G123" s="620"/>
      <c r="H123" s="620"/>
      <c r="I123" s="800"/>
      <c r="J123" s="866"/>
      <c r="K123" s="885"/>
      <c r="L123" s="859"/>
      <c r="M123" s="859"/>
      <c r="N123" s="859"/>
      <c r="O123" s="582"/>
      <c r="P123" s="582"/>
      <c r="Q123" s="582"/>
      <c r="R123" s="609"/>
      <c r="S123" s="950"/>
      <c r="T123" s="794"/>
      <c r="U123" s="803"/>
      <c r="V123" s="825"/>
      <c r="W123" s="604"/>
      <c r="X123" s="554"/>
      <c r="Y123" s="564"/>
      <c r="Z123" s="529"/>
      <c r="AA123" s="547"/>
      <c r="AB123" s="158" t="s">
        <v>382</v>
      </c>
      <c r="AC123" s="48" t="s">
        <v>269</v>
      </c>
      <c r="AD123" s="130" t="s">
        <v>719</v>
      </c>
      <c r="AE123" s="323">
        <v>0.2</v>
      </c>
      <c r="AF123" s="130" t="s">
        <v>719</v>
      </c>
      <c r="AG123" s="130" t="s">
        <v>719</v>
      </c>
      <c r="AH123" s="130" t="s">
        <v>719</v>
      </c>
      <c r="AI123" s="130" t="s">
        <v>719</v>
      </c>
      <c r="AJ123" s="43"/>
      <c r="AK123" s="526"/>
      <c r="AL123" s="526"/>
      <c r="AM123" s="812"/>
      <c r="AN123" s="678"/>
      <c r="AO123" s="812"/>
      <c r="AP123" s="526"/>
      <c r="AQ123" s="526"/>
      <c r="AR123" s="161" t="s">
        <v>738</v>
      </c>
      <c r="AS123" s="161" t="s">
        <v>738</v>
      </c>
      <c r="AT123" s="161" t="s">
        <v>738</v>
      </c>
      <c r="AU123" s="161" t="s">
        <v>738</v>
      </c>
      <c r="AV123" s="161"/>
      <c r="AW123" s="275"/>
      <c r="AX123" s="43"/>
      <c r="AY123" s="43"/>
    </row>
    <row r="124" spans="1:51" ht="66.75" customHeight="1" thickBot="1" x14ac:dyDescent="0.45">
      <c r="A124" s="815"/>
      <c r="B124" s="672"/>
      <c r="C124" s="672"/>
      <c r="D124" s="548"/>
      <c r="E124" s="157"/>
      <c r="F124" s="548"/>
      <c r="G124" s="621"/>
      <c r="H124" s="621"/>
      <c r="I124" s="801"/>
      <c r="J124" s="867"/>
      <c r="K124" s="886"/>
      <c r="L124" s="860"/>
      <c r="M124" s="860"/>
      <c r="N124" s="860"/>
      <c r="O124" s="607"/>
      <c r="P124" s="607"/>
      <c r="Q124" s="607"/>
      <c r="R124" s="610"/>
      <c r="S124" s="951"/>
      <c r="T124" s="795"/>
      <c r="U124" s="803"/>
      <c r="V124" s="825"/>
      <c r="W124" s="605"/>
      <c r="X124" s="555"/>
      <c r="Y124" s="565"/>
      <c r="Z124" s="549"/>
      <c r="AA124" s="576"/>
      <c r="AB124" s="175" t="s">
        <v>383</v>
      </c>
      <c r="AC124" s="59" t="s">
        <v>384</v>
      </c>
      <c r="AD124" s="59">
        <v>1</v>
      </c>
      <c r="AE124" s="313">
        <v>0.2</v>
      </c>
      <c r="AF124" s="176" t="s">
        <v>853</v>
      </c>
      <c r="AG124" s="177" t="s">
        <v>886</v>
      </c>
      <c r="AH124" s="167">
        <v>360</v>
      </c>
      <c r="AI124" s="167">
        <v>1</v>
      </c>
      <c r="AJ124" s="43"/>
      <c r="AK124" s="527"/>
      <c r="AL124" s="527"/>
      <c r="AM124" s="813"/>
      <c r="AN124" s="728"/>
      <c r="AO124" s="813"/>
      <c r="AP124" s="527"/>
      <c r="AQ124" s="527"/>
      <c r="AR124" s="168" t="s">
        <v>748</v>
      </c>
      <c r="AS124" s="120" t="s">
        <v>893</v>
      </c>
      <c r="AT124" s="75" t="s">
        <v>891</v>
      </c>
      <c r="AU124" s="50" t="s">
        <v>734</v>
      </c>
      <c r="AV124" s="62"/>
      <c r="AW124" s="275"/>
      <c r="AX124" s="43"/>
      <c r="AY124" s="43"/>
    </row>
    <row r="125" spans="1:51" ht="73.5" customHeight="1" x14ac:dyDescent="0.4">
      <c r="A125" s="815"/>
      <c r="B125" s="672"/>
      <c r="C125" s="672"/>
      <c r="D125" s="546" t="s">
        <v>385</v>
      </c>
      <c r="E125" s="546" t="s">
        <v>386</v>
      </c>
      <c r="F125" s="546" t="s">
        <v>387</v>
      </c>
      <c r="G125" s="619"/>
      <c r="H125" s="619"/>
      <c r="I125" s="771"/>
      <c r="J125" s="865" t="s">
        <v>388</v>
      </c>
      <c r="K125" s="875" t="s">
        <v>389</v>
      </c>
      <c r="L125" s="852" t="s">
        <v>390</v>
      </c>
      <c r="M125" s="852" t="s">
        <v>391</v>
      </c>
      <c r="N125" s="852" t="s">
        <v>392</v>
      </c>
      <c r="O125" s="557"/>
      <c r="P125" s="557" t="s">
        <v>136</v>
      </c>
      <c r="Q125" s="557" t="s">
        <v>393</v>
      </c>
      <c r="R125" s="537">
        <v>15</v>
      </c>
      <c r="S125" s="774">
        <v>15</v>
      </c>
      <c r="T125" s="796">
        <v>24</v>
      </c>
      <c r="U125" s="803"/>
      <c r="V125" s="825"/>
      <c r="W125" s="808" t="s">
        <v>394</v>
      </c>
      <c r="X125" s="805" t="s">
        <v>395</v>
      </c>
      <c r="Y125" s="550" t="s">
        <v>396</v>
      </c>
      <c r="Z125" s="528">
        <v>2020130010186</v>
      </c>
      <c r="AA125" s="577" t="s">
        <v>397</v>
      </c>
      <c r="AB125" s="39" t="s">
        <v>398</v>
      </c>
      <c r="AC125" s="180" t="s">
        <v>399</v>
      </c>
      <c r="AD125" s="98">
        <v>100</v>
      </c>
      <c r="AE125" s="324">
        <v>25</v>
      </c>
      <c r="AF125" s="181">
        <v>45369</v>
      </c>
      <c r="AG125" s="197">
        <v>45471</v>
      </c>
      <c r="AH125" s="337">
        <v>120</v>
      </c>
      <c r="AI125" s="113">
        <v>100</v>
      </c>
      <c r="AJ125" s="43"/>
      <c r="AK125" s="587" t="s">
        <v>400</v>
      </c>
      <c r="AL125" s="587"/>
      <c r="AM125" s="584" t="s">
        <v>806</v>
      </c>
      <c r="AN125" s="729">
        <v>1206963835</v>
      </c>
      <c r="AO125" s="584" t="s">
        <v>743</v>
      </c>
      <c r="AP125" s="584" t="s">
        <v>807</v>
      </c>
      <c r="AQ125" s="584" t="s">
        <v>808</v>
      </c>
      <c r="AR125" s="182" t="s">
        <v>738</v>
      </c>
      <c r="AS125" s="182" t="s">
        <v>809</v>
      </c>
      <c r="AT125" s="346" t="s">
        <v>719</v>
      </c>
      <c r="AU125" s="346" t="s">
        <v>719</v>
      </c>
      <c r="AV125" s="183" t="s">
        <v>719</v>
      </c>
      <c r="AW125" s="285"/>
      <c r="AX125" s="43"/>
      <c r="AY125" s="43"/>
    </row>
    <row r="126" spans="1:51" ht="47.25" customHeight="1" x14ac:dyDescent="0.4">
      <c r="A126" s="815"/>
      <c r="B126" s="672"/>
      <c r="C126" s="672"/>
      <c r="D126" s="547"/>
      <c r="E126" s="547"/>
      <c r="F126" s="547"/>
      <c r="G126" s="620"/>
      <c r="H126" s="620"/>
      <c r="I126" s="772"/>
      <c r="J126" s="866"/>
      <c r="K126" s="876"/>
      <c r="L126" s="853"/>
      <c r="M126" s="853"/>
      <c r="N126" s="853"/>
      <c r="O126" s="551"/>
      <c r="P126" s="551"/>
      <c r="Q126" s="551"/>
      <c r="R126" s="538"/>
      <c r="S126" s="645"/>
      <c r="T126" s="797"/>
      <c r="U126" s="803"/>
      <c r="V126" s="825"/>
      <c r="W126" s="809"/>
      <c r="X126" s="806"/>
      <c r="Y126" s="551"/>
      <c r="Z126" s="529"/>
      <c r="AA126" s="547"/>
      <c r="AB126" s="47" t="s">
        <v>401</v>
      </c>
      <c r="AC126" s="184" t="s">
        <v>402</v>
      </c>
      <c r="AD126" s="336">
        <v>6</v>
      </c>
      <c r="AE126" s="389">
        <v>25</v>
      </c>
      <c r="AF126" s="199">
        <v>45376</v>
      </c>
      <c r="AG126" s="185">
        <v>45471</v>
      </c>
      <c r="AH126" s="336">
        <v>120</v>
      </c>
      <c r="AI126" s="204">
        <v>6</v>
      </c>
      <c r="AJ126" s="43"/>
      <c r="AK126" s="588"/>
      <c r="AL126" s="588"/>
      <c r="AM126" s="680"/>
      <c r="AN126" s="730"/>
      <c r="AO126" s="680"/>
      <c r="AP126" s="585"/>
      <c r="AQ126" s="585"/>
      <c r="AR126" s="30" t="s">
        <v>748</v>
      </c>
      <c r="AS126" s="30" t="s">
        <v>810</v>
      </c>
      <c r="AT126" s="345" t="s">
        <v>811</v>
      </c>
      <c r="AU126" s="345" t="s">
        <v>740</v>
      </c>
      <c r="AV126" s="202">
        <v>45383</v>
      </c>
      <c r="AW126" s="286"/>
      <c r="AX126" s="43"/>
      <c r="AY126" s="43"/>
    </row>
    <row r="127" spans="1:51" ht="43.5" customHeight="1" x14ac:dyDescent="0.4">
      <c r="A127" s="815"/>
      <c r="B127" s="672"/>
      <c r="C127" s="672"/>
      <c r="D127" s="547"/>
      <c r="E127" s="547"/>
      <c r="F127" s="547"/>
      <c r="G127" s="620"/>
      <c r="H127" s="620"/>
      <c r="I127" s="772"/>
      <c r="J127" s="866"/>
      <c r="K127" s="877"/>
      <c r="L127" s="854"/>
      <c r="M127" s="854"/>
      <c r="N127" s="854"/>
      <c r="O127" s="558"/>
      <c r="P127" s="558"/>
      <c r="Q127" s="558"/>
      <c r="R127" s="539"/>
      <c r="S127" s="630"/>
      <c r="T127" s="798"/>
      <c r="U127" s="803"/>
      <c r="V127" s="825"/>
      <c r="W127" s="809"/>
      <c r="X127" s="806"/>
      <c r="Y127" s="551"/>
      <c r="Z127" s="529"/>
      <c r="AA127" s="547"/>
      <c r="AB127" s="47" t="s">
        <v>403</v>
      </c>
      <c r="AC127" s="187" t="s">
        <v>404</v>
      </c>
      <c r="AD127" s="89" t="s">
        <v>303</v>
      </c>
      <c r="AE127" s="89" t="s">
        <v>303</v>
      </c>
      <c r="AF127" s="89" t="s">
        <v>303</v>
      </c>
      <c r="AG127" s="89" t="s">
        <v>303</v>
      </c>
      <c r="AH127" s="114"/>
      <c r="AI127" s="70"/>
      <c r="AJ127" s="43"/>
      <c r="AK127" s="588"/>
      <c r="AL127" s="588"/>
      <c r="AM127" s="673" t="s">
        <v>812</v>
      </c>
      <c r="AN127" s="730"/>
      <c r="AO127" s="673" t="s">
        <v>797</v>
      </c>
      <c r="AP127" s="585"/>
      <c r="AQ127" s="585"/>
      <c r="AR127" s="30" t="s">
        <v>738</v>
      </c>
      <c r="AS127" s="30" t="s">
        <v>719</v>
      </c>
      <c r="AT127" s="345" t="s">
        <v>719</v>
      </c>
      <c r="AU127" s="345" t="s">
        <v>719</v>
      </c>
      <c r="AV127" s="186" t="s">
        <v>719</v>
      </c>
      <c r="AW127" s="287"/>
      <c r="AX127" s="43"/>
      <c r="AY127" s="43"/>
    </row>
    <row r="128" spans="1:51" ht="70.5" customHeight="1" x14ac:dyDescent="0.4">
      <c r="A128" s="815"/>
      <c r="B128" s="672"/>
      <c r="C128" s="672"/>
      <c r="D128" s="547"/>
      <c r="E128" s="547"/>
      <c r="F128" s="547"/>
      <c r="G128" s="620"/>
      <c r="H128" s="620"/>
      <c r="I128" s="772"/>
      <c r="J128" s="866"/>
      <c r="K128" s="875" t="s">
        <v>405</v>
      </c>
      <c r="L128" s="852" t="s">
        <v>271</v>
      </c>
      <c r="M128" s="852" t="s">
        <v>406</v>
      </c>
      <c r="N128" s="852" t="s">
        <v>407</v>
      </c>
      <c r="O128" s="557"/>
      <c r="P128" s="557" t="s">
        <v>136</v>
      </c>
      <c r="Q128" s="557" t="s">
        <v>408</v>
      </c>
      <c r="R128" s="557">
        <f>60-47</f>
        <v>13</v>
      </c>
      <c r="S128" s="774">
        <v>13</v>
      </c>
      <c r="T128" s="909">
        <v>30</v>
      </c>
      <c r="U128" s="803"/>
      <c r="V128" s="825"/>
      <c r="W128" s="809"/>
      <c r="X128" s="806"/>
      <c r="Y128" s="551"/>
      <c r="Z128" s="529"/>
      <c r="AA128" s="547"/>
      <c r="AB128" s="47" t="s">
        <v>409</v>
      </c>
      <c r="AC128" s="187" t="s">
        <v>410</v>
      </c>
      <c r="AD128" s="337">
        <v>3</v>
      </c>
      <c r="AE128" s="390">
        <v>25</v>
      </c>
      <c r="AF128" s="391">
        <v>45369</v>
      </c>
      <c r="AG128" s="185">
        <v>45471</v>
      </c>
      <c r="AH128" s="337">
        <v>120</v>
      </c>
      <c r="AI128" s="392">
        <v>3</v>
      </c>
      <c r="AJ128" s="43"/>
      <c r="AK128" s="588"/>
      <c r="AL128" s="588"/>
      <c r="AM128" s="585"/>
      <c r="AN128" s="730"/>
      <c r="AO128" s="585"/>
      <c r="AP128" s="585"/>
      <c r="AQ128" s="585"/>
      <c r="AR128" s="30" t="s">
        <v>748</v>
      </c>
      <c r="AS128" s="30" t="s">
        <v>813</v>
      </c>
      <c r="AT128" s="345" t="s">
        <v>814</v>
      </c>
      <c r="AU128" s="345" t="s">
        <v>740</v>
      </c>
      <c r="AV128" s="202">
        <v>45383</v>
      </c>
      <c r="AW128" s="288"/>
      <c r="AX128" s="43"/>
      <c r="AY128" s="43"/>
    </row>
    <row r="129" spans="1:51" ht="158.25" customHeight="1" thickBot="1" x14ac:dyDescent="0.45">
      <c r="A129" s="815"/>
      <c r="B129" s="672"/>
      <c r="C129" s="672"/>
      <c r="D129" s="547"/>
      <c r="E129" s="547"/>
      <c r="F129" s="547"/>
      <c r="G129" s="620"/>
      <c r="H129" s="620"/>
      <c r="I129" s="772"/>
      <c r="J129" s="866"/>
      <c r="K129" s="877"/>
      <c r="L129" s="854"/>
      <c r="M129" s="854"/>
      <c r="N129" s="854"/>
      <c r="O129" s="558"/>
      <c r="P129" s="558"/>
      <c r="Q129" s="558"/>
      <c r="R129" s="558"/>
      <c r="S129" s="630"/>
      <c r="T129" s="911"/>
      <c r="U129" s="803"/>
      <c r="V129" s="825"/>
      <c r="W129" s="809"/>
      <c r="X129" s="806"/>
      <c r="Y129" s="552"/>
      <c r="Z129" s="549"/>
      <c r="AA129" s="548"/>
      <c r="AB129" s="58" t="s">
        <v>411</v>
      </c>
      <c r="AC129" s="188" t="s">
        <v>410</v>
      </c>
      <c r="AD129" s="37">
        <v>5</v>
      </c>
      <c r="AE129" s="398">
        <v>25</v>
      </c>
      <c r="AF129" s="199">
        <v>45376</v>
      </c>
      <c r="AG129" s="399">
        <v>45471</v>
      </c>
      <c r="AH129" s="336">
        <v>120</v>
      </c>
      <c r="AI129" s="204">
        <v>5</v>
      </c>
      <c r="AJ129" s="43"/>
      <c r="AK129" s="589"/>
      <c r="AL129" s="589"/>
      <c r="AM129" s="586"/>
      <c r="AN129" s="731"/>
      <c r="AO129" s="586"/>
      <c r="AP129" s="586"/>
      <c r="AQ129" s="586"/>
      <c r="AR129" s="31" t="s">
        <v>738</v>
      </c>
      <c r="AS129" s="31" t="s">
        <v>815</v>
      </c>
      <c r="AT129" s="60" t="s">
        <v>719</v>
      </c>
      <c r="AU129" s="60" t="s">
        <v>719</v>
      </c>
      <c r="AV129" s="60" t="s">
        <v>719</v>
      </c>
      <c r="AW129" s="289"/>
      <c r="AX129" s="43"/>
      <c r="AY129" s="43"/>
    </row>
    <row r="130" spans="1:51" ht="207" customHeight="1" x14ac:dyDescent="0.4">
      <c r="A130" s="815"/>
      <c r="B130" s="672"/>
      <c r="C130" s="672"/>
      <c r="D130" s="547"/>
      <c r="E130" s="547"/>
      <c r="F130" s="547"/>
      <c r="G130" s="620"/>
      <c r="H130" s="620"/>
      <c r="I130" s="772"/>
      <c r="J130" s="866"/>
      <c r="K130" s="875" t="s">
        <v>412</v>
      </c>
      <c r="L130" s="852" t="s">
        <v>271</v>
      </c>
      <c r="M130" s="852" t="s">
        <v>413</v>
      </c>
      <c r="N130" s="852" t="s">
        <v>414</v>
      </c>
      <c r="O130" s="557"/>
      <c r="P130" s="557" t="s">
        <v>136</v>
      </c>
      <c r="Q130" s="557" t="s">
        <v>415</v>
      </c>
      <c r="R130" s="559">
        <v>18</v>
      </c>
      <c r="S130" s="952">
        <v>10</v>
      </c>
      <c r="T130" s="906">
        <v>16</v>
      </c>
      <c r="U130" s="803"/>
      <c r="V130" s="825"/>
      <c r="W130" s="809"/>
      <c r="X130" s="806"/>
      <c r="Y130" s="581" t="s">
        <v>416</v>
      </c>
      <c r="Z130" s="567">
        <v>2020130010257</v>
      </c>
      <c r="AA130" s="190" t="s">
        <v>417</v>
      </c>
      <c r="AB130" s="191" t="s">
        <v>418</v>
      </c>
      <c r="AC130" s="395" t="s">
        <v>419</v>
      </c>
      <c r="AD130" s="400">
        <v>2</v>
      </c>
      <c r="AE130" s="384">
        <v>40</v>
      </c>
      <c r="AF130" s="181">
        <v>45369</v>
      </c>
      <c r="AG130" s="181">
        <v>45471</v>
      </c>
      <c r="AH130" s="401">
        <v>120</v>
      </c>
      <c r="AI130" s="402">
        <v>2</v>
      </c>
      <c r="AJ130" s="205"/>
      <c r="AK130" s="587" t="s">
        <v>400</v>
      </c>
      <c r="AL130" s="587"/>
      <c r="AM130" s="584" t="s">
        <v>734</v>
      </c>
      <c r="AN130" s="698">
        <f>'[1]2023 INV. PROYEC'!$H$17</f>
        <v>100000000</v>
      </c>
      <c r="AO130" s="584" t="s">
        <v>743</v>
      </c>
      <c r="AP130" s="584" t="s">
        <v>816</v>
      </c>
      <c r="AQ130" s="584" t="s">
        <v>817</v>
      </c>
      <c r="AR130" s="827" t="s">
        <v>748</v>
      </c>
      <c r="AS130" s="753" t="s">
        <v>818</v>
      </c>
      <c r="AT130" s="743" t="s">
        <v>819</v>
      </c>
      <c r="AU130" s="581" t="s">
        <v>734</v>
      </c>
      <c r="AV130" s="746">
        <v>45323</v>
      </c>
      <c r="AW130" s="290"/>
      <c r="AX130" s="43"/>
      <c r="AY130" s="43"/>
    </row>
    <row r="131" spans="1:51" ht="86.25" customHeight="1" x14ac:dyDescent="0.4">
      <c r="A131" s="815"/>
      <c r="B131" s="672"/>
      <c r="C131" s="672"/>
      <c r="D131" s="547"/>
      <c r="E131" s="547"/>
      <c r="F131" s="547"/>
      <c r="G131" s="620"/>
      <c r="H131" s="620"/>
      <c r="I131" s="772"/>
      <c r="J131" s="866"/>
      <c r="K131" s="876"/>
      <c r="L131" s="853"/>
      <c r="M131" s="853"/>
      <c r="N131" s="853"/>
      <c r="O131" s="551"/>
      <c r="P131" s="551"/>
      <c r="Q131" s="551"/>
      <c r="R131" s="602"/>
      <c r="S131" s="953"/>
      <c r="T131" s="907"/>
      <c r="U131" s="803"/>
      <c r="V131" s="825"/>
      <c r="W131" s="809"/>
      <c r="X131" s="806"/>
      <c r="Y131" s="582"/>
      <c r="Z131" s="568"/>
      <c r="AA131" s="669" t="s">
        <v>420</v>
      </c>
      <c r="AB131" s="164" t="s">
        <v>421</v>
      </c>
      <c r="AC131" s="396" t="s">
        <v>422</v>
      </c>
      <c r="AD131" s="403">
        <v>2</v>
      </c>
      <c r="AE131" s="381">
        <v>15</v>
      </c>
      <c r="AF131" s="185">
        <v>45376</v>
      </c>
      <c r="AG131" s="185">
        <v>45471</v>
      </c>
      <c r="AH131" s="393">
        <v>120</v>
      </c>
      <c r="AI131" s="404">
        <v>2</v>
      </c>
      <c r="AJ131" s="205"/>
      <c r="AK131" s="588"/>
      <c r="AL131" s="588"/>
      <c r="AM131" s="585"/>
      <c r="AN131" s="699"/>
      <c r="AO131" s="585"/>
      <c r="AP131" s="585"/>
      <c r="AQ131" s="585"/>
      <c r="AR131" s="828"/>
      <c r="AS131" s="754"/>
      <c r="AT131" s="744"/>
      <c r="AU131" s="582"/>
      <c r="AV131" s="843"/>
      <c r="AW131" s="291"/>
      <c r="AX131" s="43"/>
      <c r="AY131" s="43"/>
    </row>
    <row r="132" spans="1:51" ht="81" customHeight="1" x14ac:dyDescent="0.4">
      <c r="A132" s="815"/>
      <c r="B132" s="672"/>
      <c r="C132" s="672"/>
      <c r="D132" s="547"/>
      <c r="E132" s="547"/>
      <c r="F132" s="547"/>
      <c r="G132" s="620"/>
      <c r="H132" s="620"/>
      <c r="I132" s="772"/>
      <c r="J132" s="866"/>
      <c r="K132" s="877"/>
      <c r="L132" s="854"/>
      <c r="M132" s="854"/>
      <c r="N132" s="854"/>
      <c r="O132" s="558"/>
      <c r="P132" s="558"/>
      <c r="Q132" s="558"/>
      <c r="R132" s="560"/>
      <c r="S132" s="954"/>
      <c r="T132" s="908"/>
      <c r="U132" s="803"/>
      <c r="V132" s="825"/>
      <c r="W132" s="809"/>
      <c r="X132" s="806"/>
      <c r="Y132" s="582"/>
      <c r="Z132" s="568"/>
      <c r="AA132" s="566"/>
      <c r="AB132" s="193" t="s">
        <v>423</v>
      </c>
      <c r="AC132" s="396" t="s">
        <v>424</v>
      </c>
      <c r="AD132" s="403">
        <v>2</v>
      </c>
      <c r="AE132" s="381">
        <v>15</v>
      </c>
      <c r="AF132" s="185">
        <v>45369</v>
      </c>
      <c r="AG132" s="185">
        <v>45471</v>
      </c>
      <c r="AH132" s="393">
        <v>120</v>
      </c>
      <c r="AI132" s="404">
        <v>2</v>
      </c>
      <c r="AJ132" s="205"/>
      <c r="AK132" s="588"/>
      <c r="AL132" s="588"/>
      <c r="AM132" s="585"/>
      <c r="AN132" s="699"/>
      <c r="AO132" s="585"/>
      <c r="AP132" s="585"/>
      <c r="AQ132" s="585"/>
      <c r="AR132" s="828"/>
      <c r="AS132" s="754"/>
      <c r="AT132" s="744"/>
      <c r="AU132" s="582"/>
      <c r="AV132" s="843"/>
      <c r="AW132" s="291"/>
      <c r="AX132" s="43"/>
      <c r="AY132" s="43"/>
    </row>
    <row r="133" spans="1:51" ht="70.5" customHeight="1" x14ac:dyDescent="0.4">
      <c r="A133" s="815"/>
      <c r="B133" s="672"/>
      <c r="C133" s="672"/>
      <c r="D133" s="547"/>
      <c r="E133" s="547"/>
      <c r="F133" s="547"/>
      <c r="G133" s="620"/>
      <c r="H133" s="620"/>
      <c r="I133" s="772"/>
      <c r="J133" s="866"/>
      <c r="K133" s="875" t="s">
        <v>425</v>
      </c>
      <c r="L133" s="852" t="s">
        <v>271</v>
      </c>
      <c r="M133" s="852" t="s">
        <v>426</v>
      </c>
      <c r="N133" s="852" t="s">
        <v>427</v>
      </c>
      <c r="O133" s="557"/>
      <c r="P133" s="557" t="s">
        <v>136</v>
      </c>
      <c r="Q133" s="557" t="s">
        <v>415</v>
      </c>
      <c r="R133" s="559">
        <v>6</v>
      </c>
      <c r="S133" s="952">
        <v>3</v>
      </c>
      <c r="T133" s="906">
        <v>8</v>
      </c>
      <c r="U133" s="803"/>
      <c r="V133" s="825"/>
      <c r="W133" s="809"/>
      <c r="X133" s="806"/>
      <c r="Y133" s="582"/>
      <c r="Z133" s="568"/>
      <c r="AA133" s="566"/>
      <c r="AB133" s="193" t="s">
        <v>428</v>
      </c>
      <c r="AC133" s="396" t="s">
        <v>429</v>
      </c>
      <c r="AD133" s="403">
        <v>2</v>
      </c>
      <c r="AE133" s="394">
        <v>15</v>
      </c>
      <c r="AF133" s="185">
        <v>45376</v>
      </c>
      <c r="AG133" s="185">
        <v>45471</v>
      </c>
      <c r="AH133" s="393">
        <v>120</v>
      </c>
      <c r="AI133" s="404">
        <v>2</v>
      </c>
      <c r="AJ133" s="205"/>
      <c r="AK133" s="588"/>
      <c r="AL133" s="588"/>
      <c r="AM133" s="585"/>
      <c r="AN133" s="699"/>
      <c r="AO133" s="585"/>
      <c r="AP133" s="585"/>
      <c r="AQ133" s="585"/>
      <c r="AR133" s="828"/>
      <c r="AS133" s="754"/>
      <c r="AT133" s="744"/>
      <c r="AU133" s="582"/>
      <c r="AV133" s="843"/>
      <c r="AW133" s="291"/>
      <c r="AX133" s="43"/>
      <c r="AY133" s="43"/>
    </row>
    <row r="134" spans="1:51" ht="73.5" customHeight="1" thickBot="1" x14ac:dyDescent="0.45">
      <c r="A134" s="815"/>
      <c r="B134" s="672"/>
      <c r="C134" s="672"/>
      <c r="D134" s="547"/>
      <c r="E134" s="547"/>
      <c r="F134" s="547"/>
      <c r="G134" s="620"/>
      <c r="H134" s="620"/>
      <c r="I134" s="772"/>
      <c r="J134" s="867"/>
      <c r="K134" s="877"/>
      <c r="L134" s="854"/>
      <c r="M134" s="854"/>
      <c r="N134" s="854"/>
      <c r="O134" s="558"/>
      <c r="P134" s="558"/>
      <c r="Q134" s="558"/>
      <c r="R134" s="560"/>
      <c r="S134" s="954"/>
      <c r="T134" s="908"/>
      <c r="U134" s="803"/>
      <c r="V134" s="825"/>
      <c r="W134" s="809"/>
      <c r="X134" s="806"/>
      <c r="Y134" s="583"/>
      <c r="Z134" s="569"/>
      <c r="AA134" s="705"/>
      <c r="AB134" s="165" t="s">
        <v>430</v>
      </c>
      <c r="AC134" s="397" t="s">
        <v>402</v>
      </c>
      <c r="AD134" s="405">
        <v>2</v>
      </c>
      <c r="AE134" s="406">
        <v>15</v>
      </c>
      <c r="AF134" s="189">
        <v>45369</v>
      </c>
      <c r="AG134" s="189">
        <v>45471</v>
      </c>
      <c r="AH134" s="194">
        <v>120</v>
      </c>
      <c r="AI134" s="407">
        <v>2</v>
      </c>
      <c r="AJ134" s="205"/>
      <c r="AK134" s="589"/>
      <c r="AL134" s="589"/>
      <c r="AM134" s="586"/>
      <c r="AN134" s="700"/>
      <c r="AO134" s="586"/>
      <c r="AP134" s="586"/>
      <c r="AQ134" s="586"/>
      <c r="AR134" s="829"/>
      <c r="AS134" s="755"/>
      <c r="AT134" s="745"/>
      <c r="AU134" s="583"/>
      <c r="AV134" s="844"/>
      <c r="AW134" s="292"/>
      <c r="AX134" s="43"/>
      <c r="AY134" s="43"/>
    </row>
    <row r="135" spans="1:51" ht="134.25" customHeight="1" x14ac:dyDescent="0.4">
      <c r="A135" s="815"/>
      <c r="B135" s="672"/>
      <c r="C135" s="672"/>
      <c r="D135" s="547"/>
      <c r="E135" s="547"/>
      <c r="F135" s="547"/>
      <c r="G135" s="620"/>
      <c r="H135" s="620"/>
      <c r="I135" s="772"/>
      <c r="J135" s="868" t="s">
        <v>431</v>
      </c>
      <c r="K135" s="861" t="s">
        <v>432</v>
      </c>
      <c r="L135" s="861" t="s">
        <v>390</v>
      </c>
      <c r="M135" s="861" t="s">
        <v>433</v>
      </c>
      <c r="N135" s="861" t="s">
        <v>434</v>
      </c>
      <c r="O135" s="38"/>
      <c r="P135" s="38" t="s">
        <v>136</v>
      </c>
      <c r="Q135" s="38" t="s">
        <v>435</v>
      </c>
      <c r="R135" s="89">
        <v>1000</v>
      </c>
      <c r="S135" s="493">
        <v>250</v>
      </c>
      <c r="T135" s="912">
        <v>974</v>
      </c>
      <c r="U135" s="803"/>
      <c r="V135" s="825"/>
      <c r="W135" s="809"/>
      <c r="X135" s="806"/>
      <c r="Y135" s="550" t="s">
        <v>436</v>
      </c>
      <c r="Z135" s="570">
        <v>2021130010227</v>
      </c>
      <c r="AA135" s="577" t="s">
        <v>437</v>
      </c>
      <c r="AB135" s="195" t="s">
        <v>438</v>
      </c>
      <c r="AC135" s="408" t="s">
        <v>439</v>
      </c>
      <c r="AD135" s="410">
        <v>20</v>
      </c>
      <c r="AE135" s="196">
        <v>20</v>
      </c>
      <c r="AF135" s="181">
        <v>45337</v>
      </c>
      <c r="AG135" s="181">
        <v>45473</v>
      </c>
      <c r="AH135" s="243">
        <v>136</v>
      </c>
      <c r="AI135" s="411">
        <v>20</v>
      </c>
      <c r="AJ135" s="424"/>
      <c r="AK135" s="674" t="s">
        <v>400</v>
      </c>
      <c r="AL135" s="543"/>
      <c r="AM135" s="543" t="s">
        <v>723</v>
      </c>
      <c r="AN135" s="677">
        <f>'[1]2023 INV. PROYEC'!$H$19</f>
        <v>3369208658</v>
      </c>
      <c r="AO135" s="543" t="s">
        <v>797</v>
      </c>
      <c r="AP135" s="543" t="s">
        <v>436</v>
      </c>
      <c r="AQ135" s="543" t="s">
        <v>820</v>
      </c>
      <c r="AR135" s="428" t="s">
        <v>736</v>
      </c>
      <c r="AS135" s="428" t="s">
        <v>719</v>
      </c>
      <c r="AT135" s="379" t="s">
        <v>719</v>
      </c>
      <c r="AU135" s="379" t="s">
        <v>719</v>
      </c>
      <c r="AV135" s="429" t="s">
        <v>719</v>
      </c>
      <c r="AW135" s="425"/>
      <c r="AX135" s="43"/>
      <c r="AY135" s="43"/>
    </row>
    <row r="136" spans="1:51" ht="51" customHeight="1" x14ac:dyDescent="0.4">
      <c r="A136" s="815"/>
      <c r="B136" s="672"/>
      <c r="C136" s="672"/>
      <c r="D136" s="547"/>
      <c r="E136" s="547"/>
      <c r="F136" s="547"/>
      <c r="G136" s="620"/>
      <c r="H136" s="620"/>
      <c r="I136" s="772"/>
      <c r="J136" s="869"/>
      <c r="K136" s="852" t="s">
        <v>440</v>
      </c>
      <c r="L136" s="852" t="s">
        <v>390</v>
      </c>
      <c r="M136" s="852">
        <v>0</v>
      </c>
      <c r="N136" s="852" t="s">
        <v>441</v>
      </c>
      <c r="O136" s="557"/>
      <c r="P136" s="557" t="s">
        <v>136</v>
      </c>
      <c r="Q136" s="557" t="s">
        <v>442</v>
      </c>
      <c r="R136" s="557">
        <v>15</v>
      </c>
      <c r="S136" s="774">
        <v>15</v>
      </c>
      <c r="T136" s="909">
        <v>17</v>
      </c>
      <c r="U136" s="803"/>
      <c r="V136" s="825"/>
      <c r="W136" s="809"/>
      <c r="X136" s="806"/>
      <c r="Y136" s="551"/>
      <c r="Z136" s="571"/>
      <c r="AA136" s="547"/>
      <c r="AB136" s="158" t="s">
        <v>443</v>
      </c>
      <c r="AC136" s="409" t="s">
        <v>444</v>
      </c>
      <c r="AD136" s="412">
        <v>100</v>
      </c>
      <c r="AE136" s="198">
        <v>20</v>
      </c>
      <c r="AF136" s="185">
        <v>45337</v>
      </c>
      <c r="AG136" s="185">
        <v>45473</v>
      </c>
      <c r="AH136" s="114">
        <v>136</v>
      </c>
      <c r="AI136" s="413">
        <v>100</v>
      </c>
      <c r="AJ136" s="424"/>
      <c r="AK136" s="675"/>
      <c r="AL136" s="526"/>
      <c r="AM136" s="526"/>
      <c r="AN136" s="678"/>
      <c r="AO136" s="526"/>
      <c r="AP136" s="526"/>
      <c r="AQ136" s="526"/>
      <c r="AR136" s="382" t="s">
        <v>731</v>
      </c>
      <c r="AS136" s="105" t="s">
        <v>438</v>
      </c>
      <c r="AT136" s="200" t="s">
        <v>821</v>
      </c>
      <c r="AU136" s="105" t="s">
        <v>740</v>
      </c>
      <c r="AV136" s="430">
        <v>45383</v>
      </c>
      <c r="AW136" s="425"/>
      <c r="AX136" s="43"/>
      <c r="AY136" s="43"/>
    </row>
    <row r="137" spans="1:51" ht="61.5" customHeight="1" x14ac:dyDescent="0.4">
      <c r="A137" s="815"/>
      <c r="B137" s="672"/>
      <c r="C137" s="672"/>
      <c r="D137" s="547"/>
      <c r="E137" s="547"/>
      <c r="F137" s="547"/>
      <c r="G137" s="620"/>
      <c r="H137" s="620"/>
      <c r="I137" s="772"/>
      <c r="J137" s="869"/>
      <c r="K137" s="854"/>
      <c r="L137" s="854"/>
      <c r="M137" s="854"/>
      <c r="N137" s="854"/>
      <c r="O137" s="558"/>
      <c r="P137" s="558"/>
      <c r="Q137" s="558"/>
      <c r="R137" s="558"/>
      <c r="S137" s="630"/>
      <c r="T137" s="911"/>
      <c r="U137" s="803"/>
      <c r="V137" s="825"/>
      <c r="W137" s="809"/>
      <c r="X137" s="806"/>
      <c r="Y137" s="551"/>
      <c r="Z137" s="571"/>
      <c r="AA137" s="547"/>
      <c r="AB137" s="158" t="s">
        <v>445</v>
      </c>
      <c r="AC137" s="409" t="s">
        <v>444</v>
      </c>
      <c r="AD137" s="412">
        <v>100</v>
      </c>
      <c r="AE137" s="198">
        <v>20</v>
      </c>
      <c r="AF137" s="185">
        <v>45337</v>
      </c>
      <c r="AG137" s="185">
        <v>45473</v>
      </c>
      <c r="AH137" s="114">
        <v>136</v>
      </c>
      <c r="AI137" s="413">
        <v>100</v>
      </c>
      <c r="AJ137" s="424"/>
      <c r="AK137" s="675"/>
      <c r="AL137" s="526"/>
      <c r="AM137" s="526"/>
      <c r="AN137" s="678"/>
      <c r="AO137" s="526"/>
      <c r="AP137" s="526"/>
      <c r="AQ137" s="526"/>
      <c r="AR137" s="382" t="s">
        <v>731</v>
      </c>
      <c r="AS137" s="105" t="s">
        <v>822</v>
      </c>
      <c r="AT137" s="105" t="s">
        <v>821</v>
      </c>
      <c r="AU137" s="105" t="s">
        <v>740</v>
      </c>
      <c r="AV137" s="430">
        <v>45383</v>
      </c>
      <c r="AW137" s="426"/>
      <c r="AX137" s="43"/>
      <c r="AY137" s="43"/>
    </row>
    <row r="138" spans="1:51" ht="68.25" customHeight="1" x14ac:dyDescent="0.4">
      <c r="A138" s="815"/>
      <c r="B138" s="672"/>
      <c r="C138" s="672"/>
      <c r="D138" s="547"/>
      <c r="E138" s="547"/>
      <c r="F138" s="547"/>
      <c r="G138" s="620"/>
      <c r="H138" s="620"/>
      <c r="I138" s="772"/>
      <c r="J138" s="869"/>
      <c r="K138" s="852" t="s">
        <v>446</v>
      </c>
      <c r="L138" s="852" t="s">
        <v>390</v>
      </c>
      <c r="M138" s="852" t="s">
        <v>208</v>
      </c>
      <c r="N138" s="852" t="s">
        <v>447</v>
      </c>
      <c r="O138" s="557"/>
      <c r="P138" s="557" t="s">
        <v>136</v>
      </c>
      <c r="Q138" s="557" t="s">
        <v>435</v>
      </c>
      <c r="R138" s="561" t="s">
        <v>448</v>
      </c>
      <c r="S138" s="955">
        <v>280</v>
      </c>
      <c r="T138" s="909">
        <v>1061</v>
      </c>
      <c r="U138" s="803"/>
      <c r="V138" s="825"/>
      <c r="W138" s="809"/>
      <c r="X138" s="806"/>
      <c r="Y138" s="551"/>
      <c r="Z138" s="571"/>
      <c r="AA138" s="547"/>
      <c r="AB138" s="158" t="s">
        <v>449</v>
      </c>
      <c r="AC138" s="409" t="s">
        <v>450</v>
      </c>
      <c r="AD138" s="412">
        <v>7</v>
      </c>
      <c r="AE138" s="72">
        <v>20</v>
      </c>
      <c r="AF138" s="185">
        <v>45337</v>
      </c>
      <c r="AG138" s="185">
        <v>45473</v>
      </c>
      <c r="AH138" s="114">
        <v>136</v>
      </c>
      <c r="AI138" s="413">
        <v>7</v>
      </c>
      <c r="AJ138" s="424"/>
      <c r="AK138" s="675"/>
      <c r="AL138" s="526"/>
      <c r="AM138" s="526"/>
      <c r="AN138" s="678"/>
      <c r="AO138" s="526"/>
      <c r="AP138" s="526"/>
      <c r="AQ138" s="526"/>
      <c r="AR138" s="382" t="s">
        <v>731</v>
      </c>
      <c r="AS138" s="105" t="s">
        <v>823</v>
      </c>
      <c r="AT138" s="105" t="s">
        <v>824</v>
      </c>
      <c r="AU138" s="201" t="s">
        <v>740</v>
      </c>
      <c r="AV138" s="430">
        <v>45383</v>
      </c>
      <c r="AW138" s="426"/>
      <c r="AX138" s="43"/>
      <c r="AY138" s="43"/>
    </row>
    <row r="139" spans="1:51" ht="74.25" customHeight="1" thickBot="1" x14ac:dyDescent="0.45">
      <c r="A139" s="815"/>
      <c r="B139" s="672"/>
      <c r="C139" s="672"/>
      <c r="D139" s="547"/>
      <c r="E139" s="547"/>
      <c r="F139" s="547"/>
      <c r="G139" s="620"/>
      <c r="H139" s="620"/>
      <c r="I139" s="772"/>
      <c r="J139" s="869"/>
      <c r="K139" s="854"/>
      <c r="L139" s="854"/>
      <c r="M139" s="854"/>
      <c r="N139" s="854"/>
      <c r="O139" s="558"/>
      <c r="P139" s="558"/>
      <c r="Q139" s="558"/>
      <c r="R139" s="562"/>
      <c r="S139" s="956"/>
      <c r="T139" s="911"/>
      <c r="U139" s="803"/>
      <c r="V139" s="825"/>
      <c r="W139" s="809"/>
      <c r="X139" s="806"/>
      <c r="Y139" s="552"/>
      <c r="Z139" s="572"/>
      <c r="AA139" s="576"/>
      <c r="AB139" s="203" t="s">
        <v>451</v>
      </c>
      <c r="AC139" s="380" t="s">
        <v>444</v>
      </c>
      <c r="AD139" s="414">
        <v>7</v>
      </c>
      <c r="AE139" s="73">
        <v>20</v>
      </c>
      <c r="AF139" s="189">
        <v>45337</v>
      </c>
      <c r="AG139" s="189">
        <v>45473</v>
      </c>
      <c r="AH139" s="247">
        <v>136</v>
      </c>
      <c r="AI139" s="415">
        <v>7</v>
      </c>
      <c r="AJ139" s="424"/>
      <c r="AK139" s="676"/>
      <c r="AL139" s="527"/>
      <c r="AM139" s="527"/>
      <c r="AN139" s="679"/>
      <c r="AO139" s="527"/>
      <c r="AP139" s="527"/>
      <c r="AQ139" s="527"/>
      <c r="AR139" s="383" t="s">
        <v>736</v>
      </c>
      <c r="AS139" s="111" t="s">
        <v>719</v>
      </c>
      <c r="AT139" s="111" t="s">
        <v>719</v>
      </c>
      <c r="AU139" s="111" t="s">
        <v>719</v>
      </c>
      <c r="AV139" s="431" t="s">
        <v>719</v>
      </c>
      <c r="AW139" s="427"/>
      <c r="AX139" s="43"/>
      <c r="AY139" s="43"/>
    </row>
    <row r="140" spans="1:51" ht="57.75" customHeight="1" x14ac:dyDescent="0.4">
      <c r="A140" s="815"/>
      <c r="B140" s="672"/>
      <c r="C140" s="672"/>
      <c r="D140" s="547"/>
      <c r="E140" s="547"/>
      <c r="F140" s="547"/>
      <c r="G140" s="620"/>
      <c r="H140" s="620"/>
      <c r="I140" s="772"/>
      <c r="J140" s="869"/>
      <c r="K140" s="852" t="s">
        <v>452</v>
      </c>
      <c r="L140" s="852" t="s">
        <v>390</v>
      </c>
      <c r="M140" s="852" t="s">
        <v>453</v>
      </c>
      <c r="N140" s="852" t="s">
        <v>454</v>
      </c>
      <c r="O140" s="557"/>
      <c r="P140" s="557" t="s">
        <v>136</v>
      </c>
      <c r="Q140" s="557" t="s">
        <v>455</v>
      </c>
      <c r="R140" s="557">
        <f>105-60</f>
        <v>45</v>
      </c>
      <c r="S140" s="952">
        <v>10</v>
      </c>
      <c r="T140" s="906">
        <v>65</v>
      </c>
      <c r="U140" s="803"/>
      <c r="V140" s="825"/>
      <c r="W140" s="809"/>
      <c r="X140" s="806"/>
      <c r="Y140" s="779" t="s">
        <v>456</v>
      </c>
      <c r="Z140" s="573">
        <v>2020130010185</v>
      </c>
      <c r="AA140" s="577" t="s">
        <v>457</v>
      </c>
      <c r="AB140" s="39" t="s">
        <v>458</v>
      </c>
      <c r="AC140" s="416" t="s">
        <v>459</v>
      </c>
      <c r="AD140" s="410">
        <v>7</v>
      </c>
      <c r="AE140" s="98">
        <v>25</v>
      </c>
      <c r="AF140" s="181">
        <v>45337</v>
      </c>
      <c r="AG140" s="181">
        <v>45473</v>
      </c>
      <c r="AH140" s="243">
        <v>136</v>
      </c>
      <c r="AI140" s="411">
        <v>7</v>
      </c>
      <c r="AJ140" s="424"/>
      <c r="AK140" s="674" t="s">
        <v>400</v>
      </c>
      <c r="AL140" s="543"/>
      <c r="AM140" s="584" t="s">
        <v>723</v>
      </c>
      <c r="AN140" s="698">
        <f>'[1]2023 INV. PROYEC'!$H$20</f>
        <v>710000000</v>
      </c>
      <c r="AO140" s="584" t="s">
        <v>797</v>
      </c>
      <c r="AP140" s="584" t="s">
        <v>456</v>
      </c>
      <c r="AQ140" s="584" t="s">
        <v>825</v>
      </c>
      <c r="AR140" s="747" t="s">
        <v>748</v>
      </c>
      <c r="AS140" s="750" t="s">
        <v>826</v>
      </c>
      <c r="AT140" s="701" t="s">
        <v>827</v>
      </c>
      <c r="AU140" s="704" t="s">
        <v>740</v>
      </c>
      <c r="AV140" s="738">
        <v>45383</v>
      </c>
      <c r="AW140" s="293"/>
      <c r="AX140" s="43"/>
      <c r="AY140" s="43"/>
    </row>
    <row r="141" spans="1:51" ht="43.5" customHeight="1" x14ac:dyDescent="0.4">
      <c r="A141" s="815"/>
      <c r="B141" s="672"/>
      <c r="C141" s="672"/>
      <c r="D141" s="547"/>
      <c r="E141" s="547"/>
      <c r="F141" s="547"/>
      <c r="G141" s="620"/>
      <c r="H141" s="620"/>
      <c r="I141" s="772"/>
      <c r="J141" s="869"/>
      <c r="K141" s="853"/>
      <c r="L141" s="853"/>
      <c r="M141" s="853"/>
      <c r="N141" s="853"/>
      <c r="O141" s="551"/>
      <c r="P141" s="551"/>
      <c r="Q141" s="551"/>
      <c r="R141" s="551"/>
      <c r="S141" s="953"/>
      <c r="T141" s="907"/>
      <c r="U141" s="803"/>
      <c r="V141" s="825"/>
      <c r="W141" s="809"/>
      <c r="X141" s="806"/>
      <c r="Y141" s="670"/>
      <c r="Z141" s="574"/>
      <c r="AA141" s="547"/>
      <c r="AB141" s="47" t="s">
        <v>460</v>
      </c>
      <c r="AC141" s="417" t="s">
        <v>461</v>
      </c>
      <c r="AD141" s="403">
        <v>7</v>
      </c>
      <c r="AE141" s="105">
        <v>25</v>
      </c>
      <c r="AF141" s="185">
        <v>45337</v>
      </c>
      <c r="AG141" s="185">
        <v>45473</v>
      </c>
      <c r="AH141" s="114">
        <v>136</v>
      </c>
      <c r="AI141" s="419">
        <v>7</v>
      </c>
      <c r="AJ141" s="424"/>
      <c r="AK141" s="675"/>
      <c r="AL141" s="526"/>
      <c r="AM141" s="585"/>
      <c r="AN141" s="699"/>
      <c r="AO141" s="585"/>
      <c r="AP141" s="585"/>
      <c r="AQ141" s="585"/>
      <c r="AR141" s="748"/>
      <c r="AS141" s="751"/>
      <c r="AT141" s="702"/>
      <c r="AU141" s="566"/>
      <c r="AV141" s="739"/>
      <c r="AW141" s="294"/>
      <c r="AX141" s="43"/>
      <c r="AY141" s="43"/>
    </row>
    <row r="142" spans="1:51" ht="75.75" customHeight="1" x14ac:dyDescent="0.4">
      <c r="A142" s="815"/>
      <c r="B142" s="672"/>
      <c r="C142" s="672"/>
      <c r="D142" s="547"/>
      <c r="E142" s="547"/>
      <c r="F142" s="547"/>
      <c r="G142" s="620"/>
      <c r="H142" s="620"/>
      <c r="I142" s="772"/>
      <c r="J142" s="869"/>
      <c r="K142" s="853"/>
      <c r="L142" s="853"/>
      <c r="M142" s="853"/>
      <c r="N142" s="853"/>
      <c r="O142" s="551"/>
      <c r="P142" s="551"/>
      <c r="Q142" s="551"/>
      <c r="R142" s="551"/>
      <c r="S142" s="953"/>
      <c r="T142" s="907"/>
      <c r="U142" s="803"/>
      <c r="V142" s="825"/>
      <c r="W142" s="809"/>
      <c r="X142" s="806"/>
      <c r="Y142" s="670"/>
      <c r="Z142" s="574"/>
      <c r="AA142" s="547"/>
      <c r="AB142" s="123" t="s">
        <v>462</v>
      </c>
      <c r="AC142" s="418" t="s">
        <v>463</v>
      </c>
      <c r="AD142" s="412">
        <v>7</v>
      </c>
      <c r="AE142" s="105">
        <v>25</v>
      </c>
      <c r="AF142" s="185">
        <v>45337</v>
      </c>
      <c r="AG142" s="185">
        <v>45473</v>
      </c>
      <c r="AH142" s="114">
        <v>136</v>
      </c>
      <c r="AI142" s="413">
        <v>7</v>
      </c>
      <c r="AJ142" s="424"/>
      <c r="AK142" s="675"/>
      <c r="AL142" s="526"/>
      <c r="AM142" s="585"/>
      <c r="AN142" s="699"/>
      <c r="AO142" s="585"/>
      <c r="AP142" s="585"/>
      <c r="AQ142" s="585"/>
      <c r="AR142" s="748"/>
      <c r="AS142" s="751"/>
      <c r="AT142" s="702"/>
      <c r="AU142" s="566"/>
      <c r="AV142" s="739"/>
      <c r="AW142" s="294"/>
      <c r="AX142" s="43"/>
      <c r="AY142" s="43"/>
    </row>
    <row r="143" spans="1:51" ht="60" customHeight="1" thickBot="1" x14ac:dyDescent="0.45">
      <c r="A143" s="815"/>
      <c r="B143" s="672"/>
      <c r="C143" s="672"/>
      <c r="D143" s="547"/>
      <c r="E143" s="547"/>
      <c r="F143" s="547"/>
      <c r="G143" s="620"/>
      <c r="H143" s="620"/>
      <c r="I143" s="772"/>
      <c r="J143" s="870"/>
      <c r="K143" s="854"/>
      <c r="L143" s="854"/>
      <c r="M143" s="854"/>
      <c r="N143" s="854"/>
      <c r="O143" s="558"/>
      <c r="P143" s="558"/>
      <c r="Q143" s="558"/>
      <c r="R143" s="558"/>
      <c r="S143" s="954"/>
      <c r="T143" s="908"/>
      <c r="U143" s="803"/>
      <c r="V143" s="825"/>
      <c r="W143" s="809"/>
      <c r="X143" s="806"/>
      <c r="Y143" s="780"/>
      <c r="Z143" s="575"/>
      <c r="AA143" s="576"/>
      <c r="AB143" s="58" t="s">
        <v>464</v>
      </c>
      <c r="AC143" s="215" t="s">
        <v>465</v>
      </c>
      <c r="AD143" s="405">
        <v>7</v>
      </c>
      <c r="AE143" s="111">
        <v>25</v>
      </c>
      <c r="AF143" s="189">
        <v>45337</v>
      </c>
      <c r="AG143" s="189">
        <v>45473</v>
      </c>
      <c r="AH143" s="247">
        <v>136</v>
      </c>
      <c r="AI143" s="420">
        <v>7</v>
      </c>
      <c r="AJ143" s="424"/>
      <c r="AK143" s="676"/>
      <c r="AL143" s="527"/>
      <c r="AM143" s="586"/>
      <c r="AN143" s="700"/>
      <c r="AO143" s="586"/>
      <c r="AP143" s="586"/>
      <c r="AQ143" s="586"/>
      <c r="AR143" s="749"/>
      <c r="AS143" s="752"/>
      <c r="AT143" s="703"/>
      <c r="AU143" s="705"/>
      <c r="AV143" s="740"/>
      <c r="AW143" s="295"/>
      <c r="AX143" s="205"/>
      <c r="AY143" s="43"/>
    </row>
    <row r="144" spans="1:51" ht="40.5" customHeight="1" x14ac:dyDescent="0.4">
      <c r="A144" s="815"/>
      <c r="B144" s="672"/>
      <c r="C144" s="672"/>
      <c r="D144" s="547"/>
      <c r="E144" s="547"/>
      <c r="F144" s="547"/>
      <c r="G144" s="620"/>
      <c r="H144" s="620"/>
      <c r="I144" s="772"/>
      <c r="J144" s="865" t="s">
        <v>466</v>
      </c>
      <c r="K144" s="875" t="s">
        <v>467</v>
      </c>
      <c r="L144" s="852" t="s">
        <v>271</v>
      </c>
      <c r="M144" s="852" t="s">
        <v>468</v>
      </c>
      <c r="N144" s="858" t="s">
        <v>469</v>
      </c>
      <c r="O144" s="606"/>
      <c r="P144" s="606" t="s">
        <v>136</v>
      </c>
      <c r="Q144" s="606" t="s">
        <v>470</v>
      </c>
      <c r="R144" s="606">
        <v>100</v>
      </c>
      <c r="S144" s="952">
        <v>35</v>
      </c>
      <c r="T144" s="906">
        <v>104</v>
      </c>
      <c r="U144" s="803"/>
      <c r="V144" s="825"/>
      <c r="W144" s="809"/>
      <c r="X144" s="806"/>
      <c r="Y144" s="550" t="s">
        <v>471</v>
      </c>
      <c r="Z144" s="528">
        <v>2021130010224</v>
      </c>
      <c r="AA144" s="786" t="s">
        <v>472</v>
      </c>
      <c r="AB144" s="208" t="s">
        <v>473</v>
      </c>
      <c r="AC144" s="416" t="s">
        <v>459</v>
      </c>
      <c r="AD144" s="410">
        <v>17</v>
      </c>
      <c r="AE144" s="196">
        <v>48</v>
      </c>
      <c r="AF144" s="181">
        <v>45337</v>
      </c>
      <c r="AG144" s="181">
        <v>45473</v>
      </c>
      <c r="AH144" s="113">
        <v>136</v>
      </c>
      <c r="AI144" s="411" t="s">
        <v>805</v>
      </c>
      <c r="AJ144" s="424"/>
      <c r="AK144" s="674" t="s">
        <v>400</v>
      </c>
      <c r="AL144" s="543"/>
      <c r="AM144" s="543" t="s">
        <v>828</v>
      </c>
      <c r="AN144" s="677">
        <v>1300000000</v>
      </c>
      <c r="AO144" s="543" t="s">
        <v>743</v>
      </c>
      <c r="AP144" s="543" t="s">
        <v>829</v>
      </c>
      <c r="AQ144" s="543" t="s">
        <v>830</v>
      </c>
      <c r="AR144" s="830" t="s">
        <v>731</v>
      </c>
      <c r="AS144" s="841" t="s">
        <v>831</v>
      </c>
      <c r="AT144" s="543" t="s">
        <v>819</v>
      </c>
      <c r="AU144" s="543" t="s">
        <v>734</v>
      </c>
      <c r="AV144" s="741">
        <v>45323</v>
      </c>
      <c r="AW144" s="433"/>
      <c r="AX144" s="43"/>
      <c r="AY144" s="43"/>
    </row>
    <row r="145" spans="1:51" ht="43.5" customHeight="1" x14ac:dyDescent="0.4">
      <c r="A145" s="815"/>
      <c r="B145" s="672"/>
      <c r="C145" s="672"/>
      <c r="D145" s="547"/>
      <c r="E145" s="547"/>
      <c r="F145" s="547"/>
      <c r="G145" s="620"/>
      <c r="H145" s="620"/>
      <c r="I145" s="772"/>
      <c r="J145" s="866"/>
      <c r="K145" s="876"/>
      <c r="L145" s="853"/>
      <c r="M145" s="853"/>
      <c r="N145" s="859"/>
      <c r="O145" s="582"/>
      <c r="P145" s="582"/>
      <c r="Q145" s="582"/>
      <c r="R145" s="582"/>
      <c r="S145" s="953"/>
      <c r="T145" s="907"/>
      <c r="U145" s="803"/>
      <c r="V145" s="825"/>
      <c r="W145" s="809"/>
      <c r="X145" s="806"/>
      <c r="Y145" s="551"/>
      <c r="Z145" s="529"/>
      <c r="AA145" s="601"/>
      <c r="AB145" s="209" t="s">
        <v>474</v>
      </c>
      <c r="AC145" s="212" t="s">
        <v>459</v>
      </c>
      <c r="AD145" s="412">
        <v>17</v>
      </c>
      <c r="AE145" s="198">
        <v>48</v>
      </c>
      <c r="AF145" s="185">
        <v>45337</v>
      </c>
      <c r="AG145" s="185">
        <v>45473</v>
      </c>
      <c r="AH145" s="70">
        <v>136</v>
      </c>
      <c r="AI145" s="413" t="s">
        <v>805</v>
      </c>
      <c r="AJ145" s="424"/>
      <c r="AK145" s="675"/>
      <c r="AL145" s="526"/>
      <c r="AM145" s="526"/>
      <c r="AN145" s="678"/>
      <c r="AO145" s="526"/>
      <c r="AP145" s="526"/>
      <c r="AQ145" s="526"/>
      <c r="AR145" s="831"/>
      <c r="AS145" s="842"/>
      <c r="AT145" s="691"/>
      <c r="AU145" s="691"/>
      <c r="AV145" s="742"/>
      <c r="AW145" s="434"/>
      <c r="AX145" s="43"/>
      <c r="AY145" s="43"/>
    </row>
    <row r="146" spans="1:51" ht="51" customHeight="1" x14ac:dyDescent="0.4">
      <c r="A146" s="815"/>
      <c r="B146" s="672"/>
      <c r="C146" s="672"/>
      <c r="D146" s="547"/>
      <c r="E146" s="547"/>
      <c r="F146" s="547"/>
      <c r="G146" s="620"/>
      <c r="H146" s="620"/>
      <c r="I146" s="772"/>
      <c r="J146" s="866"/>
      <c r="K146" s="877"/>
      <c r="L146" s="854"/>
      <c r="M146" s="854"/>
      <c r="N146" s="860"/>
      <c r="O146" s="607"/>
      <c r="P146" s="607"/>
      <c r="Q146" s="607"/>
      <c r="R146" s="607"/>
      <c r="S146" s="954"/>
      <c r="T146" s="908"/>
      <c r="U146" s="803"/>
      <c r="V146" s="825"/>
      <c r="W146" s="809"/>
      <c r="X146" s="806"/>
      <c r="Y146" s="551"/>
      <c r="Z146" s="529"/>
      <c r="AA146" s="601"/>
      <c r="AB146" s="209" t="s">
        <v>475</v>
      </c>
      <c r="AC146" s="417" t="s">
        <v>461</v>
      </c>
      <c r="AD146" s="412">
        <v>17</v>
      </c>
      <c r="AE146" s="198">
        <v>48</v>
      </c>
      <c r="AF146" s="185">
        <v>45337</v>
      </c>
      <c r="AG146" s="185">
        <v>45473</v>
      </c>
      <c r="AH146" s="70">
        <v>136</v>
      </c>
      <c r="AI146" s="413" t="s">
        <v>805</v>
      </c>
      <c r="AJ146" s="424"/>
      <c r="AK146" s="675"/>
      <c r="AL146" s="526"/>
      <c r="AM146" s="526"/>
      <c r="AN146" s="678"/>
      <c r="AO146" s="526"/>
      <c r="AP146" s="526"/>
      <c r="AQ146" s="526"/>
      <c r="AR146" s="382" t="s">
        <v>736</v>
      </c>
      <c r="AS146" s="105" t="s">
        <v>719</v>
      </c>
      <c r="AT146" s="50" t="s">
        <v>719</v>
      </c>
      <c r="AU146" s="50" t="s">
        <v>719</v>
      </c>
      <c r="AV146" s="436" t="s">
        <v>719</v>
      </c>
      <c r="AW146" s="427"/>
      <c r="AX146" s="43"/>
      <c r="AY146" s="43"/>
    </row>
    <row r="147" spans="1:51" ht="47.25" customHeight="1" x14ac:dyDescent="0.4">
      <c r="A147" s="815"/>
      <c r="B147" s="672"/>
      <c r="C147" s="672"/>
      <c r="D147" s="547"/>
      <c r="E147" s="547"/>
      <c r="F147" s="547"/>
      <c r="G147" s="620"/>
      <c r="H147" s="620"/>
      <c r="I147" s="772"/>
      <c r="J147" s="866"/>
      <c r="K147" s="875" t="s">
        <v>476</v>
      </c>
      <c r="L147" s="852" t="s">
        <v>390</v>
      </c>
      <c r="M147" s="852" t="s">
        <v>477</v>
      </c>
      <c r="N147" s="852" t="s">
        <v>478</v>
      </c>
      <c r="O147" s="606"/>
      <c r="P147" s="606" t="s">
        <v>136</v>
      </c>
      <c r="Q147" s="606" t="s">
        <v>479</v>
      </c>
      <c r="R147" s="557">
        <v>57</v>
      </c>
      <c r="S147" s="952">
        <v>15</v>
      </c>
      <c r="T147" s="906">
        <v>78</v>
      </c>
      <c r="U147" s="803"/>
      <c r="V147" s="825"/>
      <c r="W147" s="809"/>
      <c r="X147" s="806"/>
      <c r="Y147" s="551"/>
      <c r="Z147" s="529"/>
      <c r="AA147" s="601"/>
      <c r="AB147" s="210" t="s">
        <v>480</v>
      </c>
      <c r="AC147" s="417" t="s">
        <v>461</v>
      </c>
      <c r="AD147" s="412">
        <v>7</v>
      </c>
      <c r="AE147" s="198">
        <v>48</v>
      </c>
      <c r="AF147" s="185">
        <v>45337</v>
      </c>
      <c r="AG147" s="185">
        <v>45473</v>
      </c>
      <c r="AH147" s="70">
        <v>136</v>
      </c>
      <c r="AI147" s="413" t="s">
        <v>805</v>
      </c>
      <c r="AJ147" s="424"/>
      <c r="AK147" s="675"/>
      <c r="AL147" s="526"/>
      <c r="AM147" s="526"/>
      <c r="AN147" s="678"/>
      <c r="AO147" s="526"/>
      <c r="AP147" s="526"/>
      <c r="AQ147" s="526"/>
      <c r="AR147" s="382" t="s">
        <v>736</v>
      </c>
      <c r="AS147" s="105" t="s">
        <v>719</v>
      </c>
      <c r="AT147" s="50" t="s">
        <v>719</v>
      </c>
      <c r="AU147" s="50" t="s">
        <v>719</v>
      </c>
      <c r="AV147" s="437" t="s">
        <v>719</v>
      </c>
      <c r="AW147" s="837"/>
      <c r="AX147" s="43"/>
      <c r="AY147" s="43"/>
    </row>
    <row r="148" spans="1:51" ht="42" customHeight="1" x14ac:dyDescent="0.4">
      <c r="A148" s="815"/>
      <c r="B148" s="672"/>
      <c r="C148" s="672"/>
      <c r="D148" s="547"/>
      <c r="E148" s="547"/>
      <c r="F148" s="547"/>
      <c r="G148" s="620"/>
      <c r="H148" s="620"/>
      <c r="I148" s="772"/>
      <c r="J148" s="866"/>
      <c r="K148" s="877"/>
      <c r="L148" s="854"/>
      <c r="M148" s="854"/>
      <c r="N148" s="854"/>
      <c r="O148" s="607"/>
      <c r="P148" s="607"/>
      <c r="Q148" s="607"/>
      <c r="R148" s="558"/>
      <c r="S148" s="954"/>
      <c r="T148" s="908"/>
      <c r="U148" s="803"/>
      <c r="V148" s="825"/>
      <c r="W148" s="809"/>
      <c r="X148" s="806"/>
      <c r="Y148" s="551"/>
      <c r="Z148" s="529"/>
      <c r="AA148" s="601"/>
      <c r="AB148" s="123" t="s">
        <v>481</v>
      </c>
      <c r="AC148" s="417" t="s">
        <v>482</v>
      </c>
      <c r="AD148" s="412">
        <v>7</v>
      </c>
      <c r="AE148" s="198">
        <v>48</v>
      </c>
      <c r="AF148" s="185">
        <v>45337</v>
      </c>
      <c r="AG148" s="185">
        <v>45473</v>
      </c>
      <c r="AH148" s="70">
        <v>136</v>
      </c>
      <c r="AI148" s="413" t="s">
        <v>805</v>
      </c>
      <c r="AJ148" s="424"/>
      <c r="AK148" s="675"/>
      <c r="AL148" s="526"/>
      <c r="AM148" s="526"/>
      <c r="AN148" s="678"/>
      <c r="AO148" s="526"/>
      <c r="AP148" s="526"/>
      <c r="AQ148" s="526"/>
      <c r="AR148" s="382" t="s">
        <v>731</v>
      </c>
      <c r="AS148" s="164" t="s">
        <v>832</v>
      </c>
      <c r="AT148" s="50" t="s">
        <v>819</v>
      </c>
      <c r="AU148" s="50" t="s">
        <v>734</v>
      </c>
      <c r="AV148" s="430">
        <v>45323</v>
      </c>
      <c r="AW148" s="838"/>
      <c r="AX148" s="43"/>
      <c r="AY148" s="43"/>
    </row>
    <row r="149" spans="1:51" ht="36.75" customHeight="1" x14ac:dyDescent="0.4">
      <c r="A149" s="815"/>
      <c r="B149" s="672"/>
      <c r="C149" s="672"/>
      <c r="D149" s="547"/>
      <c r="E149" s="547"/>
      <c r="F149" s="547"/>
      <c r="G149" s="620"/>
      <c r="H149" s="620"/>
      <c r="I149" s="772"/>
      <c r="J149" s="866"/>
      <c r="K149" s="875" t="s">
        <v>483</v>
      </c>
      <c r="L149" s="852" t="s">
        <v>390</v>
      </c>
      <c r="M149" s="852" t="s">
        <v>484</v>
      </c>
      <c r="N149" s="852" t="s">
        <v>485</v>
      </c>
      <c r="O149" s="557"/>
      <c r="P149" s="557" t="s">
        <v>136</v>
      </c>
      <c r="Q149" s="557" t="s">
        <v>486</v>
      </c>
      <c r="R149" s="557">
        <v>4</v>
      </c>
      <c r="S149" s="952">
        <v>1</v>
      </c>
      <c r="T149" s="906">
        <v>4</v>
      </c>
      <c r="U149" s="803"/>
      <c r="V149" s="825"/>
      <c r="W149" s="809"/>
      <c r="X149" s="806"/>
      <c r="Y149" s="551"/>
      <c r="Z149" s="529"/>
      <c r="AA149" s="601"/>
      <c r="AB149" s="211" t="s">
        <v>487</v>
      </c>
      <c r="AC149" s="212" t="s">
        <v>488</v>
      </c>
      <c r="AD149" s="412">
        <v>1</v>
      </c>
      <c r="AE149" s="198">
        <v>100</v>
      </c>
      <c r="AF149" s="185">
        <v>45337</v>
      </c>
      <c r="AG149" s="185">
        <v>45473</v>
      </c>
      <c r="AH149" s="70">
        <v>136</v>
      </c>
      <c r="AI149" s="421" t="s">
        <v>805</v>
      </c>
      <c r="AJ149" s="424"/>
      <c r="AK149" s="675"/>
      <c r="AL149" s="526"/>
      <c r="AM149" s="526"/>
      <c r="AN149" s="678"/>
      <c r="AO149" s="526"/>
      <c r="AP149" s="526"/>
      <c r="AQ149" s="526"/>
      <c r="AR149" s="382" t="s">
        <v>736</v>
      </c>
      <c r="AS149" s="105" t="s">
        <v>719</v>
      </c>
      <c r="AT149" s="213" t="s">
        <v>719</v>
      </c>
      <c r="AU149" s="50" t="s">
        <v>719</v>
      </c>
      <c r="AV149" s="436" t="s">
        <v>719</v>
      </c>
      <c r="AW149" s="425"/>
      <c r="AX149" s="43"/>
      <c r="AY149" s="43"/>
    </row>
    <row r="150" spans="1:51" ht="49.5" customHeight="1" thickBot="1" x14ac:dyDescent="0.45">
      <c r="A150" s="815"/>
      <c r="B150" s="672"/>
      <c r="C150" s="672"/>
      <c r="D150" s="547"/>
      <c r="E150" s="547"/>
      <c r="F150" s="547"/>
      <c r="G150" s="620"/>
      <c r="H150" s="620"/>
      <c r="I150" s="772"/>
      <c r="J150" s="866"/>
      <c r="K150" s="877"/>
      <c r="L150" s="854"/>
      <c r="M150" s="854"/>
      <c r="N150" s="854"/>
      <c r="O150" s="558"/>
      <c r="P150" s="558"/>
      <c r="Q150" s="558"/>
      <c r="R150" s="558"/>
      <c r="S150" s="954"/>
      <c r="T150" s="908"/>
      <c r="U150" s="803"/>
      <c r="V150" s="825"/>
      <c r="W150" s="809"/>
      <c r="X150" s="806"/>
      <c r="Y150" s="552"/>
      <c r="Z150" s="549"/>
      <c r="AA150" s="787"/>
      <c r="AB150" s="214" t="s">
        <v>489</v>
      </c>
      <c r="AC150" s="215" t="s">
        <v>490</v>
      </c>
      <c r="AD150" s="414">
        <v>1</v>
      </c>
      <c r="AE150" s="216">
        <v>100</v>
      </c>
      <c r="AF150" s="189">
        <v>45337</v>
      </c>
      <c r="AG150" s="189">
        <v>45473</v>
      </c>
      <c r="AH150" s="74">
        <v>136</v>
      </c>
      <c r="AI150" s="422" t="s">
        <v>805</v>
      </c>
      <c r="AJ150" s="424"/>
      <c r="AK150" s="676"/>
      <c r="AL150" s="527"/>
      <c r="AM150" s="527"/>
      <c r="AN150" s="678"/>
      <c r="AO150" s="527"/>
      <c r="AP150" s="527"/>
      <c r="AQ150" s="527"/>
      <c r="AR150" s="383" t="s">
        <v>731</v>
      </c>
      <c r="AS150" s="165" t="s">
        <v>833</v>
      </c>
      <c r="AT150" s="217" t="s">
        <v>819</v>
      </c>
      <c r="AU150" s="75" t="s">
        <v>734</v>
      </c>
      <c r="AV150" s="431">
        <v>44986</v>
      </c>
      <c r="AW150" s="435"/>
      <c r="AX150" s="43"/>
      <c r="AY150" s="43"/>
    </row>
    <row r="151" spans="1:51" ht="56.25" customHeight="1" x14ac:dyDescent="0.4">
      <c r="A151" s="815"/>
      <c r="B151" s="672"/>
      <c r="C151" s="672"/>
      <c r="D151" s="547"/>
      <c r="E151" s="547"/>
      <c r="F151" s="547"/>
      <c r="G151" s="620"/>
      <c r="H151" s="620"/>
      <c r="I151" s="772"/>
      <c r="J151" s="866"/>
      <c r="K151" s="875" t="s">
        <v>491</v>
      </c>
      <c r="L151" s="852" t="s">
        <v>390</v>
      </c>
      <c r="M151" s="852" t="s">
        <v>492</v>
      </c>
      <c r="N151" s="852" t="s">
        <v>493</v>
      </c>
      <c r="O151" s="557"/>
      <c r="P151" s="557" t="s">
        <v>136</v>
      </c>
      <c r="Q151" s="557" t="s">
        <v>494</v>
      </c>
      <c r="R151" s="557">
        <v>105</v>
      </c>
      <c r="S151" s="957">
        <v>35</v>
      </c>
      <c r="T151" s="906">
        <v>99</v>
      </c>
      <c r="U151" s="803"/>
      <c r="V151" s="825"/>
      <c r="W151" s="809"/>
      <c r="X151" s="806"/>
      <c r="Y151" s="550" t="s">
        <v>495</v>
      </c>
      <c r="Z151" s="573">
        <v>2020130010240</v>
      </c>
      <c r="AA151" s="577" t="s">
        <v>496</v>
      </c>
      <c r="AB151" s="39" t="s">
        <v>497</v>
      </c>
      <c r="AC151" s="416" t="s">
        <v>461</v>
      </c>
      <c r="AD151" s="410">
        <v>17</v>
      </c>
      <c r="AE151" s="196">
        <v>40</v>
      </c>
      <c r="AF151" s="181">
        <v>45337</v>
      </c>
      <c r="AG151" s="181">
        <v>45473</v>
      </c>
      <c r="AH151" s="113">
        <v>136</v>
      </c>
      <c r="AI151" s="411">
        <v>17</v>
      </c>
      <c r="AJ151" s="424"/>
      <c r="AK151" s="708" t="s">
        <v>400</v>
      </c>
      <c r="AL151" s="711"/>
      <c r="AM151" s="543" t="s">
        <v>834</v>
      </c>
      <c r="AN151" s="678"/>
      <c r="AO151" s="543" t="s">
        <v>743</v>
      </c>
      <c r="AP151" s="543" t="s">
        <v>835</v>
      </c>
      <c r="AQ151" s="543" t="s">
        <v>836</v>
      </c>
      <c r="AR151" s="834" t="s">
        <v>748</v>
      </c>
      <c r="AS151" s="706" t="s">
        <v>837</v>
      </c>
      <c r="AT151" s="543" t="s">
        <v>819</v>
      </c>
      <c r="AU151" s="543" t="s">
        <v>734</v>
      </c>
      <c r="AV151" s="741">
        <v>45323</v>
      </c>
      <c r="AW151" s="839"/>
      <c r="AX151" s="43"/>
      <c r="AY151" s="43"/>
    </row>
    <row r="152" spans="1:51" ht="48.75" customHeight="1" x14ac:dyDescent="0.4">
      <c r="A152" s="815"/>
      <c r="B152" s="672"/>
      <c r="C152" s="672"/>
      <c r="D152" s="547"/>
      <c r="E152" s="547"/>
      <c r="F152" s="547"/>
      <c r="G152" s="620"/>
      <c r="H152" s="620"/>
      <c r="I152" s="772"/>
      <c r="J152" s="866"/>
      <c r="K152" s="876"/>
      <c r="L152" s="853"/>
      <c r="M152" s="853"/>
      <c r="N152" s="853"/>
      <c r="O152" s="551"/>
      <c r="P152" s="551"/>
      <c r="Q152" s="551"/>
      <c r="R152" s="551"/>
      <c r="S152" s="958"/>
      <c r="T152" s="907"/>
      <c r="U152" s="803"/>
      <c r="V152" s="825"/>
      <c r="W152" s="809"/>
      <c r="X152" s="806"/>
      <c r="Y152" s="551"/>
      <c r="Z152" s="574"/>
      <c r="AA152" s="547"/>
      <c r="AB152" s="47" t="s">
        <v>498</v>
      </c>
      <c r="AC152" s="325" t="s">
        <v>499</v>
      </c>
      <c r="AD152" s="412">
        <v>17</v>
      </c>
      <c r="AE152" s="198">
        <v>30</v>
      </c>
      <c r="AF152" s="185">
        <v>45337</v>
      </c>
      <c r="AG152" s="185">
        <v>45473</v>
      </c>
      <c r="AH152" s="70">
        <v>136</v>
      </c>
      <c r="AI152" s="413">
        <v>17</v>
      </c>
      <c r="AJ152" s="424"/>
      <c r="AK152" s="709"/>
      <c r="AL152" s="712"/>
      <c r="AM152" s="526"/>
      <c r="AN152" s="678"/>
      <c r="AO152" s="526"/>
      <c r="AP152" s="526"/>
      <c r="AQ152" s="526"/>
      <c r="AR152" s="835"/>
      <c r="AS152" s="615"/>
      <c r="AT152" s="526"/>
      <c r="AU152" s="526"/>
      <c r="AV152" s="832"/>
      <c r="AW152" s="840"/>
      <c r="AX152" s="43"/>
      <c r="AY152" s="43"/>
    </row>
    <row r="153" spans="1:51" ht="193.5" customHeight="1" thickBot="1" x14ac:dyDescent="0.45">
      <c r="A153" s="815"/>
      <c r="B153" s="672"/>
      <c r="C153" s="672"/>
      <c r="D153" s="547"/>
      <c r="E153" s="547"/>
      <c r="F153" s="547"/>
      <c r="G153" s="620"/>
      <c r="H153" s="620"/>
      <c r="I153" s="772"/>
      <c r="J153" s="867"/>
      <c r="K153" s="877"/>
      <c r="L153" s="854"/>
      <c r="M153" s="854"/>
      <c r="N153" s="854"/>
      <c r="O153" s="558"/>
      <c r="P153" s="558"/>
      <c r="Q153" s="558"/>
      <c r="R153" s="558"/>
      <c r="S153" s="959"/>
      <c r="T153" s="908"/>
      <c r="U153" s="803"/>
      <c r="V153" s="825"/>
      <c r="W153" s="810"/>
      <c r="X153" s="807"/>
      <c r="Y153" s="551"/>
      <c r="Z153" s="574"/>
      <c r="AA153" s="547"/>
      <c r="AB153" s="128" t="s">
        <v>500</v>
      </c>
      <c r="AC153" s="423" t="s">
        <v>499</v>
      </c>
      <c r="AD153" s="414">
        <v>17</v>
      </c>
      <c r="AE153" s="216">
        <v>30</v>
      </c>
      <c r="AF153" s="189">
        <v>45337</v>
      </c>
      <c r="AG153" s="189">
        <v>45473</v>
      </c>
      <c r="AH153" s="74">
        <v>136</v>
      </c>
      <c r="AI153" s="415">
        <v>17</v>
      </c>
      <c r="AJ153" s="432"/>
      <c r="AK153" s="710"/>
      <c r="AL153" s="713"/>
      <c r="AM153" s="527"/>
      <c r="AN153" s="679"/>
      <c r="AO153" s="527"/>
      <c r="AP153" s="527"/>
      <c r="AQ153" s="527"/>
      <c r="AR153" s="836"/>
      <c r="AS153" s="707"/>
      <c r="AT153" s="527"/>
      <c r="AU153" s="527"/>
      <c r="AV153" s="833"/>
      <c r="AW153" s="840"/>
      <c r="AX153" s="43"/>
      <c r="AY153" s="43"/>
    </row>
    <row r="154" spans="1:51" ht="51" customHeight="1" x14ac:dyDescent="0.4">
      <c r="A154" s="815"/>
      <c r="B154" s="672"/>
      <c r="C154" s="672"/>
      <c r="D154" s="547"/>
      <c r="E154" s="547"/>
      <c r="F154" s="547"/>
      <c r="G154" s="620"/>
      <c r="H154" s="620"/>
      <c r="I154" s="772"/>
      <c r="J154" s="865" t="s">
        <v>501</v>
      </c>
      <c r="K154" s="875" t="s">
        <v>502</v>
      </c>
      <c r="L154" s="852" t="s">
        <v>271</v>
      </c>
      <c r="M154" s="852">
        <v>0</v>
      </c>
      <c r="N154" s="852" t="s">
        <v>503</v>
      </c>
      <c r="O154" s="557"/>
      <c r="P154" s="557" t="s">
        <v>136</v>
      </c>
      <c r="Q154" s="557" t="s">
        <v>504</v>
      </c>
      <c r="R154" s="557">
        <v>105</v>
      </c>
      <c r="S154" s="774">
        <v>105</v>
      </c>
      <c r="T154" s="913">
        <v>97</v>
      </c>
      <c r="U154" s="803"/>
      <c r="V154" s="825"/>
      <c r="W154" s="603" t="s">
        <v>505</v>
      </c>
      <c r="X154" s="556" t="s">
        <v>506</v>
      </c>
      <c r="Y154" s="551" t="s">
        <v>507</v>
      </c>
      <c r="Z154" s="574">
        <v>2021130010226</v>
      </c>
      <c r="AA154" s="547" t="s">
        <v>508</v>
      </c>
      <c r="AB154" s="241" t="s">
        <v>509</v>
      </c>
      <c r="AC154" s="241" t="s">
        <v>510</v>
      </c>
      <c r="AD154" s="57">
        <v>1</v>
      </c>
      <c r="AE154" s="339">
        <v>0.05</v>
      </c>
      <c r="AF154" s="221">
        <v>45334</v>
      </c>
      <c r="AG154" s="221">
        <v>45657</v>
      </c>
      <c r="AH154" s="337">
        <v>323</v>
      </c>
      <c r="AI154" s="337">
        <v>105</v>
      </c>
      <c r="AJ154" s="222"/>
      <c r="AK154" s="819" t="s">
        <v>511</v>
      </c>
      <c r="AL154" s="819" t="s">
        <v>742</v>
      </c>
      <c r="AM154" s="543" t="s">
        <v>734</v>
      </c>
      <c r="AN154" s="677">
        <f>'[2]2023 INV. PROYEC'!$H$24</f>
        <v>2510614573</v>
      </c>
      <c r="AO154" s="543" t="s">
        <v>743</v>
      </c>
      <c r="AP154" s="584" t="s">
        <v>744</v>
      </c>
      <c r="AQ154" s="584" t="s">
        <v>745</v>
      </c>
      <c r="AR154" s="94" t="s">
        <v>738</v>
      </c>
      <c r="AS154" s="94" t="s">
        <v>719</v>
      </c>
      <c r="AT154" s="77" t="s">
        <v>719</v>
      </c>
      <c r="AU154" s="94" t="s">
        <v>719</v>
      </c>
      <c r="AV154" s="94" t="s">
        <v>719</v>
      </c>
      <c r="AW154" s="152"/>
      <c r="AX154" s="43"/>
      <c r="AY154" s="43"/>
    </row>
    <row r="155" spans="1:51" ht="70.5" customHeight="1" x14ac:dyDescent="0.4">
      <c r="A155" s="815"/>
      <c r="B155" s="672"/>
      <c r="C155" s="672"/>
      <c r="D155" s="547"/>
      <c r="E155" s="547"/>
      <c r="F155" s="547"/>
      <c r="G155" s="620"/>
      <c r="H155" s="620"/>
      <c r="I155" s="772"/>
      <c r="J155" s="866"/>
      <c r="K155" s="876"/>
      <c r="L155" s="853"/>
      <c r="M155" s="853"/>
      <c r="N155" s="853"/>
      <c r="O155" s="551"/>
      <c r="P155" s="551"/>
      <c r="Q155" s="551"/>
      <c r="R155" s="551"/>
      <c r="S155" s="645"/>
      <c r="T155" s="914"/>
      <c r="U155" s="803"/>
      <c r="V155" s="825"/>
      <c r="W155" s="604"/>
      <c r="X155" s="599"/>
      <c r="Y155" s="551"/>
      <c r="Z155" s="574"/>
      <c r="AA155" s="547"/>
      <c r="AB155" s="47" t="s">
        <v>512</v>
      </c>
      <c r="AC155" s="47" t="s">
        <v>513</v>
      </c>
      <c r="AD155" s="89">
        <v>105</v>
      </c>
      <c r="AE155" s="326">
        <v>0.05</v>
      </c>
      <c r="AF155" s="221">
        <v>45334</v>
      </c>
      <c r="AG155" s="221">
        <v>45657</v>
      </c>
      <c r="AH155" s="337">
        <v>323</v>
      </c>
      <c r="AI155" s="114">
        <v>105</v>
      </c>
      <c r="AJ155" s="43"/>
      <c r="AK155" s="820"/>
      <c r="AL155" s="820"/>
      <c r="AM155" s="526"/>
      <c r="AN155" s="678"/>
      <c r="AO155" s="526"/>
      <c r="AP155" s="585"/>
      <c r="AQ155" s="585"/>
      <c r="AR155" s="89" t="s">
        <v>738</v>
      </c>
      <c r="AS155" s="89" t="s">
        <v>719</v>
      </c>
      <c r="AT155" s="82" t="s">
        <v>719</v>
      </c>
      <c r="AU155" s="89" t="s">
        <v>719</v>
      </c>
      <c r="AV155" s="89" t="s">
        <v>719</v>
      </c>
      <c r="AW155" s="158"/>
      <c r="AX155" s="43"/>
      <c r="AY155" s="43"/>
    </row>
    <row r="156" spans="1:51" ht="69" customHeight="1" x14ac:dyDescent="0.4">
      <c r="A156" s="815"/>
      <c r="B156" s="672"/>
      <c r="C156" s="672"/>
      <c r="D156" s="547"/>
      <c r="E156" s="547"/>
      <c r="F156" s="547"/>
      <c r="G156" s="620"/>
      <c r="H156" s="620"/>
      <c r="I156" s="772"/>
      <c r="J156" s="866"/>
      <c r="K156" s="876"/>
      <c r="L156" s="853"/>
      <c r="M156" s="853"/>
      <c r="N156" s="853"/>
      <c r="O156" s="551"/>
      <c r="P156" s="551"/>
      <c r="Q156" s="551"/>
      <c r="R156" s="551"/>
      <c r="S156" s="645"/>
      <c r="T156" s="914"/>
      <c r="U156" s="803"/>
      <c r="V156" s="825"/>
      <c r="W156" s="604"/>
      <c r="X156" s="599"/>
      <c r="Y156" s="551"/>
      <c r="Z156" s="574"/>
      <c r="AA156" s="547"/>
      <c r="AB156" s="47" t="s">
        <v>514</v>
      </c>
      <c r="AC156" s="47" t="s">
        <v>515</v>
      </c>
      <c r="AD156" s="89">
        <v>1</v>
      </c>
      <c r="AE156" s="326">
        <v>0.1</v>
      </c>
      <c r="AF156" s="221">
        <v>45334</v>
      </c>
      <c r="AG156" s="221">
        <v>45657</v>
      </c>
      <c r="AH156" s="337">
        <v>323</v>
      </c>
      <c r="AI156" s="114">
        <v>50</v>
      </c>
      <c r="AJ156" s="43"/>
      <c r="AK156" s="820"/>
      <c r="AL156" s="820"/>
      <c r="AM156" s="526"/>
      <c r="AN156" s="678"/>
      <c r="AO156" s="526"/>
      <c r="AP156" s="585"/>
      <c r="AQ156" s="585"/>
      <c r="AR156" s="89" t="s">
        <v>748</v>
      </c>
      <c r="AS156" s="47" t="s">
        <v>749</v>
      </c>
      <c r="AT156" s="82" t="s">
        <v>750</v>
      </c>
      <c r="AU156" s="89" t="s">
        <v>751</v>
      </c>
      <c r="AV156" s="223">
        <v>45449</v>
      </c>
      <c r="AW156" s="158"/>
      <c r="AX156" s="43"/>
      <c r="AY156" s="43"/>
    </row>
    <row r="157" spans="1:51" ht="47.25" customHeight="1" x14ac:dyDescent="0.4">
      <c r="A157" s="815"/>
      <c r="B157" s="672"/>
      <c r="C157" s="672"/>
      <c r="D157" s="547"/>
      <c r="E157" s="547"/>
      <c r="F157" s="547"/>
      <c r="G157" s="620"/>
      <c r="H157" s="620"/>
      <c r="I157" s="772"/>
      <c r="J157" s="866"/>
      <c r="K157" s="877"/>
      <c r="L157" s="854"/>
      <c r="M157" s="854"/>
      <c r="N157" s="854"/>
      <c r="O157" s="558"/>
      <c r="P157" s="558"/>
      <c r="Q157" s="551"/>
      <c r="R157" s="558"/>
      <c r="S157" s="630"/>
      <c r="T157" s="915"/>
      <c r="U157" s="803"/>
      <c r="V157" s="825"/>
      <c r="W157" s="604"/>
      <c r="X157" s="599"/>
      <c r="Y157" s="551"/>
      <c r="Z157" s="574"/>
      <c r="AA157" s="547"/>
      <c r="AB157" s="47" t="s">
        <v>516</v>
      </c>
      <c r="AC157" s="47" t="s">
        <v>517</v>
      </c>
      <c r="AD157" s="89">
        <v>1</v>
      </c>
      <c r="AE157" s="326">
        <v>0.15</v>
      </c>
      <c r="AF157" s="221">
        <v>45334</v>
      </c>
      <c r="AG157" s="221">
        <v>45657</v>
      </c>
      <c r="AH157" s="337">
        <v>323</v>
      </c>
      <c r="AI157" s="114">
        <v>105</v>
      </c>
      <c r="AJ157" s="43"/>
      <c r="AK157" s="820"/>
      <c r="AL157" s="820"/>
      <c r="AM157" s="526"/>
      <c r="AN157" s="678"/>
      <c r="AO157" s="526"/>
      <c r="AP157" s="585"/>
      <c r="AQ157" s="585"/>
      <c r="AR157" s="89" t="s">
        <v>738</v>
      </c>
      <c r="AS157" s="89" t="s">
        <v>719</v>
      </c>
      <c r="AT157" s="89" t="s">
        <v>719</v>
      </c>
      <c r="AU157" s="89" t="s">
        <v>719</v>
      </c>
      <c r="AV157" s="89" t="s">
        <v>719</v>
      </c>
      <c r="AW157" s="158"/>
      <c r="AX157" s="43"/>
      <c r="AY157" s="43"/>
    </row>
    <row r="158" spans="1:51" ht="54.75" customHeight="1" x14ac:dyDescent="0.4">
      <c r="A158" s="815"/>
      <c r="B158" s="672"/>
      <c r="C158" s="672"/>
      <c r="D158" s="547"/>
      <c r="E158" s="547"/>
      <c r="F158" s="547"/>
      <c r="G158" s="620"/>
      <c r="H158" s="620"/>
      <c r="I158" s="772"/>
      <c r="J158" s="866"/>
      <c r="K158" s="875" t="s">
        <v>518</v>
      </c>
      <c r="L158" s="852" t="s">
        <v>271</v>
      </c>
      <c r="M158" s="852" t="s">
        <v>519</v>
      </c>
      <c r="N158" s="852" t="s">
        <v>520</v>
      </c>
      <c r="O158" s="557"/>
      <c r="P158" s="557" t="s">
        <v>136</v>
      </c>
      <c r="Q158" s="551"/>
      <c r="R158" s="557">
        <v>50</v>
      </c>
      <c r="S158" s="952">
        <v>15</v>
      </c>
      <c r="T158" s="913">
        <v>221</v>
      </c>
      <c r="U158" s="803"/>
      <c r="V158" s="825"/>
      <c r="W158" s="604"/>
      <c r="X158" s="599"/>
      <c r="Y158" s="551"/>
      <c r="Z158" s="574"/>
      <c r="AA158" s="547"/>
      <c r="AB158" s="47" t="s">
        <v>521</v>
      </c>
      <c r="AC158" s="82" t="s">
        <v>522</v>
      </c>
      <c r="AD158" s="89">
        <v>1</v>
      </c>
      <c r="AE158" s="326">
        <v>0.1</v>
      </c>
      <c r="AF158" s="221">
        <v>45334</v>
      </c>
      <c r="AG158" s="221">
        <v>45657</v>
      </c>
      <c r="AH158" s="337">
        <v>323</v>
      </c>
      <c r="AI158" s="114">
        <v>15</v>
      </c>
      <c r="AJ158" s="43"/>
      <c r="AK158" s="820"/>
      <c r="AL158" s="820"/>
      <c r="AM158" s="526"/>
      <c r="AN158" s="678"/>
      <c r="AO158" s="526"/>
      <c r="AP158" s="585"/>
      <c r="AQ158" s="585"/>
      <c r="AR158" s="89" t="s">
        <v>748</v>
      </c>
      <c r="AS158" s="47" t="s">
        <v>752</v>
      </c>
      <c r="AT158" s="82" t="s">
        <v>753</v>
      </c>
      <c r="AU158" s="89" t="s">
        <v>740</v>
      </c>
      <c r="AV158" s="223">
        <v>45449</v>
      </c>
      <c r="AW158" s="158"/>
      <c r="AX158" s="43"/>
      <c r="AY158" s="43"/>
    </row>
    <row r="159" spans="1:51" ht="54" customHeight="1" x14ac:dyDescent="0.4">
      <c r="A159" s="815"/>
      <c r="B159" s="672"/>
      <c r="C159" s="672"/>
      <c r="D159" s="547"/>
      <c r="E159" s="547"/>
      <c r="F159" s="547"/>
      <c r="G159" s="620"/>
      <c r="H159" s="620"/>
      <c r="I159" s="772"/>
      <c r="J159" s="866"/>
      <c r="K159" s="876"/>
      <c r="L159" s="853"/>
      <c r="M159" s="853"/>
      <c r="N159" s="853"/>
      <c r="O159" s="551"/>
      <c r="P159" s="551"/>
      <c r="Q159" s="551"/>
      <c r="R159" s="551"/>
      <c r="S159" s="953"/>
      <c r="T159" s="914"/>
      <c r="U159" s="803"/>
      <c r="V159" s="825"/>
      <c r="W159" s="604"/>
      <c r="X159" s="599"/>
      <c r="Y159" s="551"/>
      <c r="Z159" s="574"/>
      <c r="AA159" s="547"/>
      <c r="AB159" s="47" t="s">
        <v>523</v>
      </c>
      <c r="AC159" s="82" t="s">
        <v>524</v>
      </c>
      <c r="AD159" s="89">
        <v>1</v>
      </c>
      <c r="AE159" s="326">
        <v>0.05</v>
      </c>
      <c r="AF159" s="221">
        <v>45334</v>
      </c>
      <c r="AG159" s="221">
        <v>45657</v>
      </c>
      <c r="AH159" s="337">
        <v>323</v>
      </c>
      <c r="AI159" s="114">
        <v>150</v>
      </c>
      <c r="AJ159" s="43"/>
      <c r="AK159" s="820"/>
      <c r="AL159" s="820"/>
      <c r="AM159" s="526"/>
      <c r="AN159" s="678"/>
      <c r="AO159" s="526"/>
      <c r="AP159" s="585"/>
      <c r="AQ159" s="585"/>
      <c r="AR159" s="89" t="s">
        <v>748</v>
      </c>
      <c r="AS159" s="47" t="s">
        <v>754</v>
      </c>
      <c r="AT159" s="82" t="s">
        <v>753</v>
      </c>
      <c r="AU159" s="89" t="s">
        <v>740</v>
      </c>
      <c r="AV159" s="223">
        <v>45328</v>
      </c>
      <c r="AW159" s="158"/>
      <c r="AX159" s="43"/>
      <c r="AY159" s="43"/>
    </row>
    <row r="160" spans="1:51" ht="48.75" customHeight="1" x14ac:dyDescent="0.4">
      <c r="A160" s="815"/>
      <c r="B160" s="672"/>
      <c r="C160" s="672"/>
      <c r="D160" s="547"/>
      <c r="E160" s="547"/>
      <c r="F160" s="547"/>
      <c r="G160" s="620"/>
      <c r="H160" s="620"/>
      <c r="I160" s="772"/>
      <c r="J160" s="866"/>
      <c r="K160" s="876"/>
      <c r="L160" s="853"/>
      <c r="M160" s="853"/>
      <c r="N160" s="853"/>
      <c r="O160" s="551"/>
      <c r="P160" s="551"/>
      <c r="Q160" s="551"/>
      <c r="R160" s="551"/>
      <c r="S160" s="953"/>
      <c r="T160" s="914"/>
      <c r="U160" s="803"/>
      <c r="V160" s="825"/>
      <c r="W160" s="604"/>
      <c r="X160" s="599"/>
      <c r="Y160" s="551"/>
      <c r="Z160" s="574"/>
      <c r="AA160" s="547"/>
      <c r="AB160" s="47" t="s">
        <v>525</v>
      </c>
      <c r="AC160" s="82" t="s">
        <v>526</v>
      </c>
      <c r="AD160" s="89">
        <v>1</v>
      </c>
      <c r="AE160" s="326">
        <v>0.1</v>
      </c>
      <c r="AF160" s="221">
        <v>45334</v>
      </c>
      <c r="AG160" s="221">
        <v>45657</v>
      </c>
      <c r="AH160" s="337">
        <v>323</v>
      </c>
      <c r="AI160" s="114">
        <v>1</v>
      </c>
      <c r="AJ160" s="43"/>
      <c r="AK160" s="820"/>
      <c r="AL160" s="820"/>
      <c r="AM160" s="526"/>
      <c r="AN160" s="678"/>
      <c r="AO160" s="526"/>
      <c r="AP160" s="585"/>
      <c r="AQ160" s="585"/>
      <c r="AR160" s="89" t="s">
        <v>748</v>
      </c>
      <c r="AS160" s="47" t="s">
        <v>755</v>
      </c>
      <c r="AT160" s="82" t="s">
        <v>756</v>
      </c>
      <c r="AU160" s="89" t="s">
        <v>751</v>
      </c>
      <c r="AV160" s="223">
        <v>45328</v>
      </c>
      <c r="AW160" s="158"/>
      <c r="AX160" s="43"/>
      <c r="AY160" s="43"/>
    </row>
    <row r="161" spans="1:51" ht="42" customHeight="1" x14ac:dyDescent="0.4">
      <c r="A161" s="815"/>
      <c r="B161" s="672"/>
      <c r="C161" s="672"/>
      <c r="D161" s="547"/>
      <c r="E161" s="547"/>
      <c r="F161" s="547"/>
      <c r="G161" s="620"/>
      <c r="H161" s="620"/>
      <c r="I161" s="772"/>
      <c r="J161" s="866"/>
      <c r="K161" s="876"/>
      <c r="L161" s="853"/>
      <c r="M161" s="853"/>
      <c r="N161" s="853"/>
      <c r="O161" s="551"/>
      <c r="P161" s="551"/>
      <c r="Q161" s="551"/>
      <c r="R161" s="551"/>
      <c r="S161" s="953"/>
      <c r="T161" s="914"/>
      <c r="U161" s="803"/>
      <c r="V161" s="825"/>
      <c r="W161" s="604"/>
      <c r="X161" s="599"/>
      <c r="Y161" s="551"/>
      <c r="Z161" s="574"/>
      <c r="AA161" s="547"/>
      <c r="AB161" s="47" t="s">
        <v>527</v>
      </c>
      <c r="AC161" s="82" t="s">
        <v>528</v>
      </c>
      <c r="AD161" s="89">
        <v>1</v>
      </c>
      <c r="AE161" s="326">
        <v>0.05</v>
      </c>
      <c r="AF161" s="221">
        <v>45397</v>
      </c>
      <c r="AG161" s="221">
        <v>45657</v>
      </c>
      <c r="AH161" s="337">
        <v>260</v>
      </c>
      <c r="AI161" s="114">
        <v>1000</v>
      </c>
      <c r="AJ161" s="43"/>
      <c r="AK161" s="820"/>
      <c r="AL161" s="820"/>
      <c r="AM161" s="691"/>
      <c r="AN161" s="678"/>
      <c r="AO161" s="691"/>
      <c r="AP161" s="585"/>
      <c r="AQ161" s="585"/>
      <c r="AR161" s="89" t="s">
        <v>738</v>
      </c>
      <c r="AS161" s="89" t="s">
        <v>719</v>
      </c>
      <c r="AT161" s="89" t="s">
        <v>719</v>
      </c>
      <c r="AU161" s="89" t="s">
        <v>719</v>
      </c>
      <c r="AV161" s="89" t="s">
        <v>719</v>
      </c>
      <c r="AW161" s="158"/>
      <c r="AX161" s="43"/>
      <c r="AY161" s="43"/>
    </row>
    <row r="162" spans="1:51" ht="47.25" customHeight="1" x14ac:dyDescent="0.4">
      <c r="A162" s="815"/>
      <c r="B162" s="672"/>
      <c r="C162" s="672"/>
      <c r="D162" s="547"/>
      <c r="E162" s="547"/>
      <c r="F162" s="547"/>
      <c r="G162" s="620"/>
      <c r="H162" s="620"/>
      <c r="I162" s="772"/>
      <c r="J162" s="866"/>
      <c r="K162" s="876"/>
      <c r="L162" s="853"/>
      <c r="M162" s="853"/>
      <c r="N162" s="853"/>
      <c r="O162" s="551"/>
      <c r="P162" s="551"/>
      <c r="Q162" s="551"/>
      <c r="R162" s="551"/>
      <c r="S162" s="953"/>
      <c r="T162" s="914"/>
      <c r="U162" s="803"/>
      <c r="V162" s="825"/>
      <c r="W162" s="604"/>
      <c r="X162" s="599"/>
      <c r="Y162" s="551"/>
      <c r="Z162" s="574"/>
      <c r="AA162" s="547"/>
      <c r="AB162" s="123" t="s">
        <v>529</v>
      </c>
      <c r="AC162" s="82" t="s">
        <v>530</v>
      </c>
      <c r="AD162" s="89">
        <v>1</v>
      </c>
      <c r="AE162" s="326">
        <v>0.1</v>
      </c>
      <c r="AF162" s="221">
        <v>45397</v>
      </c>
      <c r="AG162" s="221">
        <v>45657</v>
      </c>
      <c r="AH162" s="337">
        <v>260</v>
      </c>
      <c r="AI162" s="114">
        <v>1000</v>
      </c>
      <c r="AJ162" s="43"/>
      <c r="AK162" s="820"/>
      <c r="AL162" s="820"/>
      <c r="AM162" s="525" t="s">
        <v>746</v>
      </c>
      <c r="AN162" s="678"/>
      <c r="AO162" s="525" t="s">
        <v>747</v>
      </c>
      <c r="AP162" s="585"/>
      <c r="AQ162" s="585"/>
      <c r="AR162" s="89" t="s">
        <v>738</v>
      </c>
      <c r="AS162" s="89" t="s">
        <v>719</v>
      </c>
      <c r="AT162" s="89" t="s">
        <v>719</v>
      </c>
      <c r="AU162" s="89" t="s">
        <v>719</v>
      </c>
      <c r="AV162" s="89" t="s">
        <v>719</v>
      </c>
      <c r="AW162" s="158"/>
      <c r="AX162" s="43"/>
      <c r="AY162" s="43"/>
    </row>
    <row r="163" spans="1:51" ht="95.25" customHeight="1" x14ac:dyDescent="0.4">
      <c r="A163" s="815"/>
      <c r="B163" s="672"/>
      <c r="C163" s="672"/>
      <c r="D163" s="547"/>
      <c r="E163" s="547"/>
      <c r="F163" s="547"/>
      <c r="G163" s="620"/>
      <c r="H163" s="620"/>
      <c r="I163" s="772"/>
      <c r="J163" s="866"/>
      <c r="K163" s="877"/>
      <c r="L163" s="854"/>
      <c r="M163" s="854"/>
      <c r="N163" s="854"/>
      <c r="O163" s="558"/>
      <c r="P163" s="558"/>
      <c r="Q163" s="551"/>
      <c r="R163" s="558"/>
      <c r="S163" s="954"/>
      <c r="T163" s="915"/>
      <c r="U163" s="803"/>
      <c r="V163" s="825"/>
      <c r="W163" s="604"/>
      <c r="X163" s="599"/>
      <c r="Y163" s="551"/>
      <c r="Z163" s="574"/>
      <c r="AA163" s="547"/>
      <c r="AB163" s="123" t="s">
        <v>531</v>
      </c>
      <c r="AC163" s="82" t="s">
        <v>532</v>
      </c>
      <c r="AD163" s="30">
        <v>1</v>
      </c>
      <c r="AE163" s="326">
        <v>0.05</v>
      </c>
      <c r="AF163" s="221">
        <v>45334</v>
      </c>
      <c r="AG163" s="221">
        <v>45657</v>
      </c>
      <c r="AH163" s="337">
        <v>323</v>
      </c>
      <c r="AI163" s="114">
        <v>1</v>
      </c>
      <c r="AJ163" s="43"/>
      <c r="AK163" s="820"/>
      <c r="AL163" s="820"/>
      <c r="AM163" s="526"/>
      <c r="AN163" s="678"/>
      <c r="AO163" s="526"/>
      <c r="AP163" s="585"/>
      <c r="AQ163" s="585"/>
      <c r="AR163" s="89" t="s">
        <v>748</v>
      </c>
      <c r="AS163" s="47" t="s">
        <v>757</v>
      </c>
      <c r="AT163" s="82" t="s">
        <v>756</v>
      </c>
      <c r="AU163" s="89" t="s">
        <v>751</v>
      </c>
      <c r="AV163" s="223">
        <v>45328</v>
      </c>
      <c r="AW163" s="158"/>
      <c r="AX163" s="43"/>
      <c r="AY163" s="43"/>
    </row>
    <row r="164" spans="1:51" ht="60" customHeight="1" x14ac:dyDescent="0.4">
      <c r="A164" s="815"/>
      <c r="B164" s="672"/>
      <c r="C164" s="672"/>
      <c r="D164" s="547"/>
      <c r="E164" s="547"/>
      <c r="F164" s="547"/>
      <c r="G164" s="620"/>
      <c r="H164" s="620"/>
      <c r="I164" s="772"/>
      <c r="J164" s="866"/>
      <c r="K164" s="875" t="s">
        <v>533</v>
      </c>
      <c r="L164" s="852" t="s">
        <v>271</v>
      </c>
      <c r="M164" s="852" t="s">
        <v>534</v>
      </c>
      <c r="N164" s="852" t="s">
        <v>535</v>
      </c>
      <c r="O164" s="557"/>
      <c r="P164" s="557" t="s">
        <v>136</v>
      </c>
      <c r="Q164" s="551"/>
      <c r="R164" s="557">
        <v>856</v>
      </c>
      <c r="S164" s="774">
        <v>256</v>
      </c>
      <c r="T164" s="916">
        <v>886</v>
      </c>
      <c r="U164" s="803"/>
      <c r="V164" s="825"/>
      <c r="W164" s="604"/>
      <c r="X164" s="599"/>
      <c r="Y164" s="551"/>
      <c r="Z164" s="574"/>
      <c r="AA164" s="547"/>
      <c r="AB164" s="47" t="s">
        <v>536</v>
      </c>
      <c r="AC164" s="47" t="s">
        <v>537</v>
      </c>
      <c r="AD164" s="30">
        <v>1</v>
      </c>
      <c r="AE164" s="326">
        <v>0.05</v>
      </c>
      <c r="AF164" s="221">
        <v>45397</v>
      </c>
      <c r="AG164" s="221">
        <v>45657</v>
      </c>
      <c r="AH164" s="337">
        <v>260</v>
      </c>
      <c r="AI164" s="114">
        <v>200</v>
      </c>
      <c r="AJ164" s="43"/>
      <c r="AK164" s="820"/>
      <c r="AL164" s="820"/>
      <c r="AM164" s="526"/>
      <c r="AN164" s="678"/>
      <c r="AO164" s="526"/>
      <c r="AP164" s="585"/>
      <c r="AQ164" s="585"/>
      <c r="AR164" s="89" t="s">
        <v>738</v>
      </c>
      <c r="AS164" s="89" t="s">
        <v>719</v>
      </c>
      <c r="AT164" s="89" t="s">
        <v>719</v>
      </c>
      <c r="AU164" s="89" t="s">
        <v>719</v>
      </c>
      <c r="AV164" s="89" t="s">
        <v>719</v>
      </c>
      <c r="AW164" s="158"/>
      <c r="AX164" s="43"/>
      <c r="AY164" s="43"/>
    </row>
    <row r="165" spans="1:51" ht="79.5" customHeight="1" x14ac:dyDescent="0.4">
      <c r="A165" s="815"/>
      <c r="B165" s="672"/>
      <c r="C165" s="672"/>
      <c r="D165" s="547"/>
      <c r="E165" s="547"/>
      <c r="F165" s="547"/>
      <c r="G165" s="620"/>
      <c r="H165" s="620"/>
      <c r="I165" s="772"/>
      <c r="J165" s="866"/>
      <c r="K165" s="877"/>
      <c r="L165" s="854"/>
      <c r="M165" s="854"/>
      <c r="N165" s="854"/>
      <c r="O165" s="558"/>
      <c r="P165" s="558"/>
      <c r="Q165" s="551"/>
      <c r="R165" s="558"/>
      <c r="S165" s="630"/>
      <c r="T165" s="917"/>
      <c r="U165" s="803"/>
      <c r="V165" s="825"/>
      <c r="W165" s="604"/>
      <c r="X165" s="599"/>
      <c r="Y165" s="551"/>
      <c r="Z165" s="574"/>
      <c r="AA165" s="547"/>
      <c r="AB165" s="47" t="s">
        <v>538</v>
      </c>
      <c r="AC165" s="82" t="s">
        <v>539</v>
      </c>
      <c r="AD165" s="30">
        <v>1</v>
      </c>
      <c r="AE165" s="326">
        <v>0.05</v>
      </c>
      <c r="AF165" s="221">
        <v>45334</v>
      </c>
      <c r="AG165" s="221">
        <v>45657</v>
      </c>
      <c r="AH165" s="337">
        <v>323</v>
      </c>
      <c r="AI165" s="114">
        <v>165000</v>
      </c>
      <c r="AJ165" s="43"/>
      <c r="AK165" s="820"/>
      <c r="AL165" s="820"/>
      <c r="AM165" s="526"/>
      <c r="AN165" s="678"/>
      <c r="AO165" s="526"/>
      <c r="AP165" s="585"/>
      <c r="AQ165" s="585"/>
      <c r="AR165" s="89" t="s">
        <v>748</v>
      </c>
      <c r="AS165" s="47" t="s">
        <v>758</v>
      </c>
      <c r="AT165" s="82" t="s">
        <v>756</v>
      </c>
      <c r="AU165" s="89" t="s">
        <v>751</v>
      </c>
      <c r="AV165" s="223">
        <v>45328</v>
      </c>
      <c r="AW165" s="158"/>
      <c r="AX165" s="43"/>
      <c r="AY165" s="43"/>
    </row>
    <row r="166" spans="1:51" ht="52.5" customHeight="1" x14ac:dyDescent="0.4">
      <c r="A166" s="815"/>
      <c r="B166" s="672"/>
      <c r="C166" s="672"/>
      <c r="D166" s="547"/>
      <c r="E166" s="547"/>
      <c r="F166" s="547"/>
      <c r="G166" s="620"/>
      <c r="H166" s="620"/>
      <c r="I166" s="772"/>
      <c r="J166" s="866"/>
      <c r="K166" s="875" t="s">
        <v>540</v>
      </c>
      <c r="L166" s="852" t="s">
        <v>271</v>
      </c>
      <c r="M166" s="852" t="s">
        <v>541</v>
      </c>
      <c r="N166" s="852" t="s">
        <v>542</v>
      </c>
      <c r="O166" s="557"/>
      <c r="P166" s="557" t="s">
        <v>136</v>
      </c>
      <c r="Q166" s="551"/>
      <c r="R166" s="557">
        <v>27144</v>
      </c>
      <c r="S166" s="774">
        <v>7382</v>
      </c>
      <c r="T166" s="916">
        <v>34526</v>
      </c>
      <c r="U166" s="803"/>
      <c r="V166" s="825"/>
      <c r="W166" s="604"/>
      <c r="X166" s="599"/>
      <c r="Y166" s="551"/>
      <c r="Z166" s="574"/>
      <c r="AA166" s="547"/>
      <c r="AB166" s="47" t="s">
        <v>543</v>
      </c>
      <c r="AC166" s="82" t="s">
        <v>544</v>
      </c>
      <c r="AD166" s="30">
        <v>5</v>
      </c>
      <c r="AE166" s="326">
        <v>0.05</v>
      </c>
      <c r="AF166" s="221">
        <v>45334</v>
      </c>
      <c r="AG166" s="221">
        <v>45657</v>
      </c>
      <c r="AH166" s="337">
        <v>323</v>
      </c>
      <c r="AI166" s="114">
        <v>165000</v>
      </c>
      <c r="AJ166" s="43"/>
      <c r="AK166" s="820"/>
      <c r="AL166" s="820"/>
      <c r="AM166" s="526"/>
      <c r="AN166" s="678"/>
      <c r="AO166" s="526"/>
      <c r="AP166" s="585"/>
      <c r="AQ166" s="585"/>
      <c r="AR166" s="89" t="s">
        <v>748</v>
      </c>
      <c r="AS166" s="47" t="s">
        <v>758</v>
      </c>
      <c r="AT166" s="82" t="s">
        <v>756</v>
      </c>
      <c r="AU166" s="89" t="s">
        <v>751</v>
      </c>
      <c r="AV166" s="223">
        <v>45328</v>
      </c>
      <c r="AW166" s="158"/>
      <c r="AX166" s="43"/>
      <c r="AY166" s="43"/>
    </row>
    <row r="167" spans="1:51" ht="56.25" customHeight="1" thickBot="1" x14ac:dyDescent="0.45">
      <c r="A167" s="815"/>
      <c r="B167" s="672"/>
      <c r="C167" s="672"/>
      <c r="D167" s="548"/>
      <c r="E167" s="548"/>
      <c r="F167" s="548"/>
      <c r="G167" s="621"/>
      <c r="H167" s="621"/>
      <c r="I167" s="773"/>
      <c r="J167" s="867"/>
      <c r="K167" s="877"/>
      <c r="L167" s="854"/>
      <c r="M167" s="854"/>
      <c r="N167" s="854"/>
      <c r="O167" s="558"/>
      <c r="P167" s="558"/>
      <c r="Q167" s="558"/>
      <c r="R167" s="558"/>
      <c r="S167" s="630"/>
      <c r="T167" s="917"/>
      <c r="U167" s="803"/>
      <c r="V167" s="825"/>
      <c r="W167" s="605"/>
      <c r="X167" s="600"/>
      <c r="Y167" s="552"/>
      <c r="Z167" s="575"/>
      <c r="AA167" s="576"/>
      <c r="AB167" s="58" t="s">
        <v>545</v>
      </c>
      <c r="AC167" s="90" t="s">
        <v>546</v>
      </c>
      <c r="AD167" s="91">
        <v>5</v>
      </c>
      <c r="AE167" s="327">
        <v>0.05</v>
      </c>
      <c r="AF167" s="224">
        <v>45334</v>
      </c>
      <c r="AG167" s="224">
        <v>45657</v>
      </c>
      <c r="AH167" s="364">
        <v>323</v>
      </c>
      <c r="AI167" s="247">
        <v>200</v>
      </c>
      <c r="AJ167" s="273"/>
      <c r="AK167" s="821"/>
      <c r="AL167" s="821"/>
      <c r="AM167" s="527"/>
      <c r="AN167" s="679"/>
      <c r="AO167" s="527"/>
      <c r="AP167" s="586"/>
      <c r="AQ167" s="586"/>
      <c r="AR167" s="91" t="s">
        <v>738</v>
      </c>
      <c r="AS167" s="91" t="s">
        <v>719</v>
      </c>
      <c r="AT167" s="91" t="s">
        <v>719</v>
      </c>
      <c r="AU167" s="91" t="s">
        <v>719</v>
      </c>
      <c r="AV167" s="91" t="s">
        <v>719</v>
      </c>
      <c r="AW167" s="175"/>
      <c r="AX167" s="43"/>
      <c r="AY167" s="43"/>
    </row>
    <row r="168" spans="1:51" ht="54.75" customHeight="1" thickBot="1" x14ac:dyDescent="0.45">
      <c r="A168" s="815"/>
      <c r="B168" s="672"/>
      <c r="C168" s="672"/>
      <c r="D168" s="546" t="s">
        <v>547</v>
      </c>
      <c r="E168" s="546" t="s">
        <v>548</v>
      </c>
      <c r="F168" s="557" t="s">
        <v>549</v>
      </c>
      <c r="G168" s="622">
        <v>0.13</v>
      </c>
      <c r="H168" s="546" t="s">
        <v>133</v>
      </c>
      <c r="I168" s="845">
        <v>0.13</v>
      </c>
      <c r="J168" s="865" t="s">
        <v>550</v>
      </c>
      <c r="K168" s="887" t="s">
        <v>551</v>
      </c>
      <c r="L168" s="855" t="s">
        <v>271</v>
      </c>
      <c r="M168" s="855" t="s">
        <v>552</v>
      </c>
      <c r="N168" s="855" t="s">
        <v>553</v>
      </c>
      <c r="O168" s="561"/>
      <c r="P168" s="561" t="s">
        <v>136</v>
      </c>
      <c r="Q168" s="561" t="s">
        <v>554</v>
      </c>
      <c r="R168" s="537">
        <v>4141</v>
      </c>
      <c r="S168" s="960">
        <v>830</v>
      </c>
      <c r="T168" s="790">
        <v>4006</v>
      </c>
      <c r="U168" s="803"/>
      <c r="V168" s="825"/>
      <c r="W168" s="556" t="s">
        <v>555</v>
      </c>
      <c r="X168" s="553" t="s">
        <v>556</v>
      </c>
      <c r="Y168" s="578" t="s">
        <v>557</v>
      </c>
      <c r="Z168" s="573">
        <v>2020130010268</v>
      </c>
      <c r="AA168" s="706" t="s">
        <v>558</v>
      </c>
      <c r="AB168" s="39" t="s">
        <v>559</v>
      </c>
      <c r="AC168" s="94" t="s">
        <v>560</v>
      </c>
      <c r="AD168" s="343">
        <v>400</v>
      </c>
      <c r="AE168" s="328">
        <v>0.25</v>
      </c>
      <c r="AF168" s="225" t="s">
        <v>773</v>
      </c>
      <c r="AG168" s="226" t="s">
        <v>774</v>
      </c>
      <c r="AH168" s="114">
        <v>150</v>
      </c>
      <c r="AI168" s="114">
        <v>400</v>
      </c>
      <c r="AJ168" s="43"/>
      <c r="AK168" s="577" t="s">
        <v>561</v>
      </c>
      <c r="AL168" s="577"/>
      <c r="AM168" s="543" t="s">
        <v>734</v>
      </c>
      <c r="AN168" s="677">
        <f>'[1]2023 INV. PROYEC'!$H$27</f>
        <v>18212005971</v>
      </c>
      <c r="AO168" s="717" t="s">
        <v>792</v>
      </c>
      <c r="AP168" s="578" t="s">
        <v>557</v>
      </c>
      <c r="AQ168" s="543" t="s">
        <v>791</v>
      </c>
      <c r="AR168" s="61" t="s">
        <v>731</v>
      </c>
      <c r="AS168" s="52" t="s">
        <v>786</v>
      </c>
      <c r="AT168" s="60" t="s">
        <v>787</v>
      </c>
      <c r="AU168" s="94" t="s">
        <v>734</v>
      </c>
      <c r="AV168" s="94" t="s">
        <v>779</v>
      </c>
      <c r="AW168" s="296"/>
      <c r="AX168" s="43"/>
      <c r="AY168" s="43"/>
    </row>
    <row r="169" spans="1:51" ht="43.5" customHeight="1" x14ac:dyDescent="0.4">
      <c r="A169" s="815"/>
      <c r="B169" s="672"/>
      <c r="C169" s="672"/>
      <c r="D169" s="547"/>
      <c r="E169" s="547"/>
      <c r="F169" s="551"/>
      <c r="G169" s="623"/>
      <c r="H169" s="547"/>
      <c r="I169" s="846"/>
      <c r="J169" s="866"/>
      <c r="K169" s="888"/>
      <c r="L169" s="856"/>
      <c r="M169" s="856"/>
      <c r="N169" s="856"/>
      <c r="O169" s="670"/>
      <c r="P169" s="670"/>
      <c r="Q169" s="670"/>
      <c r="R169" s="538"/>
      <c r="S169" s="961"/>
      <c r="T169" s="791"/>
      <c r="U169" s="803"/>
      <c r="V169" s="825"/>
      <c r="W169" s="599"/>
      <c r="X169" s="554"/>
      <c r="Y169" s="579"/>
      <c r="Z169" s="574"/>
      <c r="AA169" s="615"/>
      <c r="AB169" s="47" t="s">
        <v>562</v>
      </c>
      <c r="AC169" s="89" t="s">
        <v>563</v>
      </c>
      <c r="AD169" s="30">
        <v>400</v>
      </c>
      <c r="AE169" s="310">
        <v>0.25</v>
      </c>
      <c r="AF169" s="227" t="s">
        <v>775</v>
      </c>
      <c r="AG169" s="228" t="s">
        <v>774</v>
      </c>
      <c r="AH169" s="114">
        <v>270</v>
      </c>
      <c r="AI169" s="114">
        <v>400</v>
      </c>
      <c r="AJ169" s="43"/>
      <c r="AK169" s="547"/>
      <c r="AL169" s="547"/>
      <c r="AM169" s="526"/>
      <c r="AN169" s="678"/>
      <c r="AO169" s="718"/>
      <c r="AP169" s="579"/>
      <c r="AQ169" s="526"/>
      <c r="AR169" s="371" t="s">
        <v>731</v>
      </c>
      <c r="AS169" s="371" t="s">
        <v>786</v>
      </c>
      <c r="AT169" s="341" t="s">
        <v>787</v>
      </c>
      <c r="AU169" s="94" t="s">
        <v>734</v>
      </c>
      <c r="AV169" s="89" t="s">
        <v>776</v>
      </c>
      <c r="AW169" s="291"/>
      <c r="AX169" s="43"/>
      <c r="AY169" s="43"/>
    </row>
    <row r="170" spans="1:51" ht="48.75" customHeight="1" thickBot="1" x14ac:dyDescent="0.45">
      <c r="A170" s="815"/>
      <c r="B170" s="672"/>
      <c r="C170" s="672"/>
      <c r="D170" s="547"/>
      <c r="E170" s="547"/>
      <c r="F170" s="551"/>
      <c r="G170" s="623"/>
      <c r="H170" s="547"/>
      <c r="I170" s="846"/>
      <c r="J170" s="866"/>
      <c r="K170" s="888"/>
      <c r="L170" s="856"/>
      <c r="M170" s="856"/>
      <c r="N170" s="856"/>
      <c r="O170" s="670"/>
      <c r="P170" s="670"/>
      <c r="Q170" s="670"/>
      <c r="R170" s="538"/>
      <c r="S170" s="961"/>
      <c r="T170" s="791"/>
      <c r="U170" s="803"/>
      <c r="V170" s="825"/>
      <c r="W170" s="599"/>
      <c r="X170" s="554"/>
      <c r="Y170" s="579"/>
      <c r="Z170" s="574"/>
      <c r="AA170" s="615"/>
      <c r="AB170" s="47" t="s">
        <v>564</v>
      </c>
      <c r="AC170" s="89" t="s">
        <v>565</v>
      </c>
      <c r="AD170" s="89" t="s">
        <v>303</v>
      </c>
      <c r="AE170" s="310">
        <v>0</v>
      </c>
      <c r="AF170" s="227" t="s">
        <v>303</v>
      </c>
      <c r="AG170" s="227" t="s">
        <v>303</v>
      </c>
      <c r="AH170" s="227" t="s">
        <v>303</v>
      </c>
      <c r="AI170" s="227" t="s">
        <v>303</v>
      </c>
      <c r="AJ170" s="43"/>
      <c r="AK170" s="547"/>
      <c r="AL170" s="547"/>
      <c r="AM170" s="526"/>
      <c r="AN170" s="678"/>
      <c r="AO170" s="718"/>
      <c r="AP170" s="579"/>
      <c r="AQ170" s="526"/>
      <c r="AR170" s="89" t="s">
        <v>303</v>
      </c>
      <c r="AS170" s="89" t="s">
        <v>303</v>
      </c>
      <c r="AT170" s="89" t="s">
        <v>303</v>
      </c>
      <c r="AU170" s="89" t="s">
        <v>303</v>
      </c>
      <c r="AV170" s="89" t="s">
        <v>303</v>
      </c>
      <c r="AW170" s="291"/>
      <c r="AX170" s="43"/>
      <c r="AY170" s="43"/>
    </row>
    <row r="171" spans="1:51" ht="43.5" customHeight="1" x14ac:dyDescent="0.4">
      <c r="A171" s="815"/>
      <c r="B171" s="672"/>
      <c r="C171" s="672"/>
      <c r="D171" s="547"/>
      <c r="E171" s="547"/>
      <c r="F171" s="551"/>
      <c r="G171" s="623"/>
      <c r="H171" s="547"/>
      <c r="I171" s="846"/>
      <c r="J171" s="866"/>
      <c r="K171" s="888"/>
      <c r="L171" s="856"/>
      <c r="M171" s="856"/>
      <c r="N171" s="856"/>
      <c r="O171" s="670"/>
      <c r="P171" s="670"/>
      <c r="Q171" s="670"/>
      <c r="R171" s="538"/>
      <c r="S171" s="961"/>
      <c r="T171" s="791"/>
      <c r="U171" s="803"/>
      <c r="V171" s="825"/>
      <c r="W171" s="599"/>
      <c r="X171" s="554"/>
      <c r="Y171" s="579"/>
      <c r="Z171" s="574"/>
      <c r="AA171" s="615"/>
      <c r="AB171" s="123" t="s">
        <v>566</v>
      </c>
      <c r="AC171" s="89" t="s">
        <v>560</v>
      </c>
      <c r="AD171" s="89">
        <v>30</v>
      </c>
      <c r="AE171" s="310">
        <v>0.25</v>
      </c>
      <c r="AF171" s="227" t="s">
        <v>776</v>
      </c>
      <c r="AG171" s="228" t="s">
        <v>774</v>
      </c>
      <c r="AH171" s="114">
        <v>30</v>
      </c>
      <c r="AI171" s="114">
        <v>90</v>
      </c>
      <c r="AJ171" s="43"/>
      <c r="AK171" s="547"/>
      <c r="AL171" s="547"/>
      <c r="AM171" s="526"/>
      <c r="AN171" s="678"/>
      <c r="AO171" s="718"/>
      <c r="AP171" s="579"/>
      <c r="AQ171" s="526"/>
      <c r="AR171" s="371" t="s">
        <v>731</v>
      </c>
      <c r="AS171" s="371" t="s">
        <v>786</v>
      </c>
      <c r="AT171" s="341" t="s">
        <v>787</v>
      </c>
      <c r="AU171" s="94" t="s">
        <v>734</v>
      </c>
      <c r="AV171" s="89" t="s">
        <v>776</v>
      </c>
      <c r="AW171" s="291"/>
      <c r="AX171" s="43"/>
      <c r="AY171" s="43"/>
    </row>
    <row r="172" spans="1:51" ht="45.75" customHeight="1" thickBot="1" x14ac:dyDescent="0.45">
      <c r="A172" s="815"/>
      <c r="B172" s="672"/>
      <c r="C172" s="672"/>
      <c r="D172" s="547"/>
      <c r="E172" s="547"/>
      <c r="F172" s="551"/>
      <c r="G172" s="623"/>
      <c r="H172" s="547"/>
      <c r="I172" s="846"/>
      <c r="J172" s="866"/>
      <c r="K172" s="889"/>
      <c r="L172" s="857"/>
      <c r="M172" s="857"/>
      <c r="N172" s="857"/>
      <c r="O172" s="562"/>
      <c r="P172" s="562"/>
      <c r="Q172" s="562"/>
      <c r="R172" s="539"/>
      <c r="S172" s="962"/>
      <c r="T172" s="792"/>
      <c r="U172" s="803"/>
      <c r="V172" s="825"/>
      <c r="W172" s="599"/>
      <c r="X172" s="554"/>
      <c r="Y172" s="579"/>
      <c r="Z172" s="574"/>
      <c r="AA172" s="615"/>
      <c r="AB172" s="47" t="s">
        <v>567</v>
      </c>
      <c r="AC172" s="89" t="s">
        <v>568</v>
      </c>
      <c r="AD172" s="89" t="s">
        <v>303</v>
      </c>
      <c r="AE172" s="310">
        <v>0</v>
      </c>
      <c r="AF172" s="227" t="s">
        <v>303</v>
      </c>
      <c r="AG172" s="227" t="s">
        <v>303</v>
      </c>
      <c r="AH172" s="227" t="s">
        <v>303</v>
      </c>
      <c r="AI172" s="227" t="s">
        <v>303</v>
      </c>
      <c r="AJ172" s="43"/>
      <c r="AK172" s="547"/>
      <c r="AL172" s="547"/>
      <c r="AM172" s="526"/>
      <c r="AN172" s="678"/>
      <c r="AO172" s="718"/>
      <c r="AP172" s="579"/>
      <c r="AQ172" s="526"/>
      <c r="AR172" s="89" t="s">
        <v>303</v>
      </c>
      <c r="AS172" s="89" t="s">
        <v>303</v>
      </c>
      <c r="AT172" s="89" t="s">
        <v>303</v>
      </c>
      <c r="AU172" s="89" t="s">
        <v>303</v>
      </c>
      <c r="AV172" s="89" t="s">
        <v>303</v>
      </c>
      <c r="AW172" s="297"/>
      <c r="AX172" s="43"/>
      <c r="AY172" s="43"/>
    </row>
    <row r="173" spans="1:51" ht="105.75" customHeight="1" thickBot="1" x14ac:dyDescent="0.45">
      <c r="A173" s="815"/>
      <c r="B173" s="672"/>
      <c r="C173" s="672"/>
      <c r="D173" s="547"/>
      <c r="E173" s="547"/>
      <c r="F173" s="551"/>
      <c r="G173" s="623"/>
      <c r="H173" s="547"/>
      <c r="I173" s="846"/>
      <c r="J173" s="866"/>
      <c r="K173" s="890" t="s">
        <v>569</v>
      </c>
      <c r="L173" s="891" t="s">
        <v>271</v>
      </c>
      <c r="M173" s="862" t="s">
        <v>570</v>
      </c>
      <c r="N173" s="862" t="s">
        <v>571</v>
      </c>
      <c r="O173" s="89"/>
      <c r="P173" s="89" t="s">
        <v>136</v>
      </c>
      <c r="Q173" s="89" t="s">
        <v>572</v>
      </c>
      <c r="R173" s="114">
        <v>228</v>
      </c>
      <c r="S173" s="385">
        <v>60</v>
      </c>
      <c r="T173" s="131">
        <v>277</v>
      </c>
      <c r="U173" s="803"/>
      <c r="V173" s="825"/>
      <c r="W173" s="599"/>
      <c r="X173" s="554"/>
      <c r="Y173" s="580"/>
      <c r="Z173" s="575"/>
      <c r="AA173" s="707"/>
      <c r="AB173" s="58" t="s">
        <v>573</v>
      </c>
      <c r="AC173" s="91" t="s">
        <v>560</v>
      </c>
      <c r="AD173" s="91">
        <v>60</v>
      </c>
      <c r="AE173" s="329">
        <v>0.25</v>
      </c>
      <c r="AF173" s="227" t="s">
        <v>776</v>
      </c>
      <c r="AG173" s="228" t="s">
        <v>774</v>
      </c>
      <c r="AH173" s="114">
        <v>90</v>
      </c>
      <c r="AI173" s="114">
        <v>60</v>
      </c>
      <c r="AJ173" s="43"/>
      <c r="AK173" s="576"/>
      <c r="AL173" s="576"/>
      <c r="AM173" s="527"/>
      <c r="AN173" s="679"/>
      <c r="AO173" s="719"/>
      <c r="AP173" s="580"/>
      <c r="AQ173" s="527"/>
      <c r="AR173" s="52" t="s">
        <v>731</v>
      </c>
      <c r="AS173" s="52" t="s">
        <v>786</v>
      </c>
      <c r="AT173" s="345" t="s">
        <v>787</v>
      </c>
      <c r="AU173" s="94" t="s">
        <v>734</v>
      </c>
      <c r="AV173" s="91" t="s">
        <v>776</v>
      </c>
      <c r="AW173" s="291"/>
      <c r="AX173" s="43"/>
      <c r="AY173" s="43"/>
    </row>
    <row r="174" spans="1:51" ht="47.25" customHeight="1" x14ac:dyDescent="0.4">
      <c r="A174" s="815"/>
      <c r="B174" s="672"/>
      <c r="C174" s="672"/>
      <c r="D174" s="547"/>
      <c r="E174" s="547"/>
      <c r="F174" s="551"/>
      <c r="G174" s="623"/>
      <c r="H174" s="547"/>
      <c r="I174" s="846"/>
      <c r="J174" s="866"/>
      <c r="K174" s="887" t="s">
        <v>574</v>
      </c>
      <c r="L174" s="855" t="s">
        <v>271</v>
      </c>
      <c r="M174" s="855">
        <v>0</v>
      </c>
      <c r="N174" s="855" t="s">
        <v>575</v>
      </c>
      <c r="O174" s="561"/>
      <c r="P174" s="561" t="s">
        <v>136</v>
      </c>
      <c r="Q174" s="561" t="s">
        <v>554</v>
      </c>
      <c r="R174" s="537">
        <v>1300</v>
      </c>
      <c r="S174" s="960">
        <v>50</v>
      </c>
      <c r="T174" s="906">
        <v>86</v>
      </c>
      <c r="U174" s="803"/>
      <c r="V174" s="825"/>
      <c r="W174" s="599"/>
      <c r="X174" s="554"/>
      <c r="Y174" s="578" t="s">
        <v>576</v>
      </c>
      <c r="Z174" s="567">
        <v>2020130010309</v>
      </c>
      <c r="AA174" s="706" t="s">
        <v>577</v>
      </c>
      <c r="AB174" s="234" t="s">
        <v>578</v>
      </c>
      <c r="AC174" s="94" t="s">
        <v>579</v>
      </c>
      <c r="AD174" s="94">
        <v>1</v>
      </c>
      <c r="AE174" s="328">
        <v>0.1</v>
      </c>
      <c r="AF174" s="225" t="s">
        <v>777</v>
      </c>
      <c r="AG174" s="225" t="s">
        <v>778</v>
      </c>
      <c r="AH174" s="114">
        <v>1</v>
      </c>
      <c r="AI174" s="537">
        <v>50</v>
      </c>
      <c r="AJ174" s="619"/>
      <c r="AK174" s="577" t="s">
        <v>561</v>
      </c>
      <c r="AL174" s="577"/>
      <c r="AM174" s="543" t="s">
        <v>734</v>
      </c>
      <c r="AN174" s="677">
        <f>'[1]2023 INV. PROYEC'!$H$28</f>
        <v>200000000</v>
      </c>
      <c r="AO174" s="717" t="s">
        <v>734</v>
      </c>
      <c r="AP174" s="578" t="s">
        <v>576</v>
      </c>
      <c r="AQ174" s="584" t="s">
        <v>793</v>
      </c>
      <c r="AR174" s="372" t="s">
        <v>788</v>
      </c>
      <c r="AS174" s="372" t="s">
        <v>789</v>
      </c>
      <c r="AT174" s="344" t="s">
        <v>787</v>
      </c>
      <c r="AU174" s="346" t="s">
        <v>734</v>
      </c>
      <c r="AV174" s="346" t="s">
        <v>777</v>
      </c>
      <c r="AW174" s="298"/>
      <c r="AX174" s="43"/>
      <c r="AY174" s="43"/>
    </row>
    <row r="175" spans="1:51" ht="51" customHeight="1" x14ac:dyDescent="0.4">
      <c r="A175" s="815"/>
      <c r="B175" s="672"/>
      <c r="C175" s="672"/>
      <c r="D175" s="547"/>
      <c r="E175" s="547"/>
      <c r="F175" s="551"/>
      <c r="G175" s="623"/>
      <c r="H175" s="547"/>
      <c r="I175" s="846"/>
      <c r="J175" s="866"/>
      <c r="K175" s="888"/>
      <c r="L175" s="856"/>
      <c r="M175" s="856"/>
      <c r="N175" s="856"/>
      <c r="O175" s="670"/>
      <c r="P175" s="670"/>
      <c r="Q175" s="670"/>
      <c r="R175" s="538"/>
      <c r="S175" s="961"/>
      <c r="T175" s="907"/>
      <c r="U175" s="803"/>
      <c r="V175" s="825"/>
      <c r="W175" s="599"/>
      <c r="X175" s="554"/>
      <c r="Y175" s="579"/>
      <c r="Z175" s="568"/>
      <c r="AA175" s="615"/>
      <c r="AB175" s="123" t="s">
        <v>580</v>
      </c>
      <c r="AC175" s="89" t="s">
        <v>581</v>
      </c>
      <c r="AD175" s="89" t="s">
        <v>303</v>
      </c>
      <c r="AE175" s="310">
        <v>0</v>
      </c>
      <c r="AF175" s="89" t="s">
        <v>303</v>
      </c>
      <c r="AG175" s="89" t="s">
        <v>303</v>
      </c>
      <c r="AH175" s="89" t="s">
        <v>303</v>
      </c>
      <c r="AI175" s="538"/>
      <c r="AJ175" s="620"/>
      <c r="AK175" s="547"/>
      <c r="AL175" s="547"/>
      <c r="AM175" s="526"/>
      <c r="AN175" s="678"/>
      <c r="AO175" s="718"/>
      <c r="AP175" s="579"/>
      <c r="AQ175" s="585"/>
      <c r="AR175" s="52" t="s">
        <v>303</v>
      </c>
      <c r="AS175" s="52" t="s">
        <v>303</v>
      </c>
      <c r="AT175" s="52" t="s">
        <v>303</v>
      </c>
      <c r="AU175" s="52" t="s">
        <v>303</v>
      </c>
      <c r="AV175" s="52" t="s">
        <v>303</v>
      </c>
      <c r="AW175" s="297"/>
      <c r="AX175" s="43"/>
      <c r="AY175" s="43"/>
    </row>
    <row r="176" spans="1:51" ht="36.75" customHeight="1" x14ac:dyDescent="0.4">
      <c r="A176" s="815"/>
      <c r="B176" s="672"/>
      <c r="C176" s="672"/>
      <c r="D176" s="547"/>
      <c r="E176" s="547"/>
      <c r="F176" s="551"/>
      <c r="G176" s="623"/>
      <c r="H176" s="547"/>
      <c r="I176" s="846"/>
      <c r="J176" s="866"/>
      <c r="K176" s="888"/>
      <c r="L176" s="856"/>
      <c r="M176" s="856"/>
      <c r="N176" s="856"/>
      <c r="O176" s="670"/>
      <c r="P176" s="670"/>
      <c r="Q176" s="670"/>
      <c r="R176" s="538"/>
      <c r="S176" s="961"/>
      <c r="T176" s="907"/>
      <c r="U176" s="803"/>
      <c r="V176" s="825"/>
      <c r="W176" s="599"/>
      <c r="X176" s="554"/>
      <c r="Y176" s="579"/>
      <c r="Z176" s="568"/>
      <c r="AA176" s="615"/>
      <c r="AB176" s="123" t="s">
        <v>582</v>
      </c>
      <c r="AC176" s="89" t="s">
        <v>333</v>
      </c>
      <c r="AD176" s="89" t="s">
        <v>303</v>
      </c>
      <c r="AE176" s="310">
        <v>0</v>
      </c>
      <c r="AF176" s="89" t="s">
        <v>303</v>
      </c>
      <c r="AG176" s="89" t="s">
        <v>303</v>
      </c>
      <c r="AH176" s="89" t="s">
        <v>303</v>
      </c>
      <c r="AI176" s="538"/>
      <c r="AJ176" s="620"/>
      <c r="AK176" s="547"/>
      <c r="AL176" s="547"/>
      <c r="AM176" s="526"/>
      <c r="AN176" s="678"/>
      <c r="AO176" s="718"/>
      <c r="AP176" s="579"/>
      <c r="AQ176" s="585"/>
      <c r="AR176" s="52" t="s">
        <v>303</v>
      </c>
      <c r="AS176" s="89" t="s">
        <v>303</v>
      </c>
      <c r="AT176" s="89" t="s">
        <v>303</v>
      </c>
      <c r="AU176" s="89" t="s">
        <v>303</v>
      </c>
      <c r="AV176" s="89" t="s">
        <v>303</v>
      </c>
      <c r="AW176" s="297"/>
      <c r="AX176" s="43"/>
      <c r="AY176" s="43"/>
    </row>
    <row r="177" spans="1:51" ht="45.75" customHeight="1" x14ac:dyDescent="0.4">
      <c r="A177" s="815"/>
      <c r="B177" s="672"/>
      <c r="C177" s="672"/>
      <c r="D177" s="547"/>
      <c r="E177" s="547"/>
      <c r="F177" s="551"/>
      <c r="G177" s="623"/>
      <c r="H177" s="547"/>
      <c r="I177" s="846"/>
      <c r="J177" s="866"/>
      <c r="K177" s="888"/>
      <c r="L177" s="856"/>
      <c r="M177" s="856"/>
      <c r="N177" s="856"/>
      <c r="O177" s="670"/>
      <c r="P177" s="670"/>
      <c r="Q177" s="670"/>
      <c r="R177" s="538"/>
      <c r="S177" s="961"/>
      <c r="T177" s="907"/>
      <c r="U177" s="803"/>
      <c r="V177" s="825"/>
      <c r="W177" s="599"/>
      <c r="X177" s="554"/>
      <c r="Y177" s="579"/>
      <c r="Z177" s="568"/>
      <c r="AA177" s="615"/>
      <c r="AB177" s="123" t="s">
        <v>583</v>
      </c>
      <c r="AC177" s="89" t="s">
        <v>584</v>
      </c>
      <c r="AD177" s="229">
        <v>5</v>
      </c>
      <c r="AE177" s="310">
        <v>0.3</v>
      </c>
      <c r="AF177" s="227" t="s">
        <v>779</v>
      </c>
      <c r="AG177" s="227" t="s">
        <v>780</v>
      </c>
      <c r="AH177" s="114"/>
      <c r="AI177" s="538"/>
      <c r="AJ177" s="620"/>
      <c r="AK177" s="547"/>
      <c r="AL177" s="547"/>
      <c r="AM177" s="526"/>
      <c r="AN177" s="678"/>
      <c r="AO177" s="718"/>
      <c r="AP177" s="579"/>
      <c r="AQ177" s="585"/>
      <c r="AR177" s="375" t="s">
        <v>738</v>
      </c>
      <c r="AS177" s="375" t="s">
        <v>738</v>
      </c>
      <c r="AT177" s="375" t="s">
        <v>738</v>
      </c>
      <c r="AU177" s="375" t="s">
        <v>738</v>
      </c>
      <c r="AV177" s="375" t="s">
        <v>738</v>
      </c>
      <c r="AW177" s="297"/>
      <c r="AX177" s="43"/>
      <c r="AY177" s="43"/>
    </row>
    <row r="178" spans="1:51" ht="48.75" customHeight="1" thickBot="1" x14ac:dyDescent="0.45">
      <c r="A178" s="815"/>
      <c r="B178" s="672"/>
      <c r="C178" s="672"/>
      <c r="D178" s="547"/>
      <c r="E178" s="547"/>
      <c r="F178" s="551"/>
      <c r="G178" s="623"/>
      <c r="H178" s="547"/>
      <c r="I178" s="846"/>
      <c r="J178" s="866"/>
      <c r="K178" s="889"/>
      <c r="L178" s="857"/>
      <c r="M178" s="857"/>
      <c r="N178" s="857"/>
      <c r="O178" s="562"/>
      <c r="P178" s="562"/>
      <c r="Q178" s="562"/>
      <c r="R178" s="539"/>
      <c r="S178" s="962"/>
      <c r="T178" s="908"/>
      <c r="U178" s="803"/>
      <c r="V178" s="825"/>
      <c r="W178" s="599"/>
      <c r="X178" s="554"/>
      <c r="Y178" s="580"/>
      <c r="Z178" s="569"/>
      <c r="AA178" s="707"/>
      <c r="AB178" s="235" t="s">
        <v>585</v>
      </c>
      <c r="AC178" s="91" t="s">
        <v>560</v>
      </c>
      <c r="AD178" s="232">
        <v>2</v>
      </c>
      <c r="AE178" s="329">
        <v>0.6</v>
      </c>
      <c r="AF178" s="233" t="s">
        <v>777</v>
      </c>
      <c r="AG178" s="233" t="s">
        <v>780</v>
      </c>
      <c r="AH178" s="247">
        <v>50</v>
      </c>
      <c r="AI178" s="775"/>
      <c r="AJ178" s="621"/>
      <c r="AK178" s="576"/>
      <c r="AL178" s="576"/>
      <c r="AM178" s="527"/>
      <c r="AN178" s="679"/>
      <c r="AO178" s="719"/>
      <c r="AP178" s="580"/>
      <c r="AQ178" s="586"/>
      <c r="AR178" s="61" t="s">
        <v>731</v>
      </c>
      <c r="AS178" s="52" t="s">
        <v>786</v>
      </c>
      <c r="AT178" s="60" t="s">
        <v>787</v>
      </c>
      <c r="AU178" s="60" t="s">
        <v>734</v>
      </c>
      <c r="AV178" s="345" t="s">
        <v>777</v>
      </c>
      <c r="AW178" s="299"/>
      <c r="AX178" s="43"/>
      <c r="AY178" s="43"/>
    </row>
    <row r="179" spans="1:51" ht="66.75" customHeight="1" thickBot="1" x14ac:dyDescent="0.45">
      <c r="A179" s="815"/>
      <c r="B179" s="672"/>
      <c r="C179" s="672"/>
      <c r="D179" s="547"/>
      <c r="E179" s="547"/>
      <c r="F179" s="551"/>
      <c r="G179" s="623"/>
      <c r="H179" s="547"/>
      <c r="I179" s="846"/>
      <c r="J179" s="866"/>
      <c r="K179" s="892" t="s">
        <v>586</v>
      </c>
      <c r="L179" s="855" t="s">
        <v>271</v>
      </c>
      <c r="M179" s="852" t="s">
        <v>208</v>
      </c>
      <c r="N179" s="852" t="s">
        <v>587</v>
      </c>
      <c r="O179" s="546"/>
      <c r="P179" s="546" t="s">
        <v>136</v>
      </c>
      <c r="Q179" s="546" t="s">
        <v>554</v>
      </c>
      <c r="R179" s="559">
        <v>9000</v>
      </c>
      <c r="S179" s="963">
        <v>1800</v>
      </c>
      <c r="T179" s="906">
        <v>10485</v>
      </c>
      <c r="U179" s="803"/>
      <c r="V179" s="825"/>
      <c r="W179" s="599"/>
      <c r="X179" s="554"/>
      <c r="Y179" s="578" t="s">
        <v>794</v>
      </c>
      <c r="Z179" s="573">
        <v>2020130010162</v>
      </c>
      <c r="AA179" s="577" t="s">
        <v>588</v>
      </c>
      <c r="AB179" s="39" t="s">
        <v>589</v>
      </c>
      <c r="AC179" s="94" t="s">
        <v>590</v>
      </c>
      <c r="AD179" s="94">
        <v>6</v>
      </c>
      <c r="AE179" s="330">
        <v>0.3</v>
      </c>
      <c r="AF179" s="236" t="s">
        <v>781</v>
      </c>
      <c r="AG179" s="226" t="s">
        <v>776</v>
      </c>
      <c r="AH179" s="268">
        <v>210</v>
      </c>
      <c r="AI179" s="337">
        <v>2200</v>
      </c>
      <c r="AJ179" s="461"/>
      <c r="AK179" s="701" t="s">
        <v>561</v>
      </c>
      <c r="AL179" s="704"/>
      <c r="AM179" s="543" t="s">
        <v>734</v>
      </c>
      <c r="AN179" s="677">
        <f>'[1]2023 INV. PROYEC'!$H$26</f>
        <v>500000000</v>
      </c>
      <c r="AO179" s="543" t="s">
        <v>734</v>
      </c>
      <c r="AP179" s="543" t="s">
        <v>794</v>
      </c>
      <c r="AQ179" s="543" t="s">
        <v>795</v>
      </c>
      <c r="AR179" s="386" t="s">
        <v>748</v>
      </c>
      <c r="AS179" s="64" t="s">
        <v>790</v>
      </c>
      <c r="AT179" s="462" t="s">
        <v>787</v>
      </c>
      <c r="AU179" s="379" t="s">
        <v>734</v>
      </c>
      <c r="AV179" s="132" t="s">
        <v>775</v>
      </c>
      <c r="AW179" s="463"/>
      <c r="AX179" s="205"/>
      <c r="AY179" s="43"/>
    </row>
    <row r="180" spans="1:51" ht="52.5" customHeight="1" x14ac:dyDescent="0.4">
      <c r="A180" s="815"/>
      <c r="B180" s="672"/>
      <c r="C180" s="672"/>
      <c r="D180" s="547"/>
      <c r="E180" s="547"/>
      <c r="F180" s="551"/>
      <c r="G180" s="623"/>
      <c r="H180" s="547"/>
      <c r="I180" s="846"/>
      <c r="J180" s="866"/>
      <c r="K180" s="893"/>
      <c r="L180" s="857"/>
      <c r="M180" s="854"/>
      <c r="N180" s="854"/>
      <c r="O180" s="548"/>
      <c r="P180" s="548"/>
      <c r="Q180" s="548"/>
      <c r="R180" s="560"/>
      <c r="S180" s="964"/>
      <c r="T180" s="908"/>
      <c r="U180" s="803"/>
      <c r="V180" s="825"/>
      <c r="W180" s="599"/>
      <c r="X180" s="554"/>
      <c r="Y180" s="579"/>
      <c r="Z180" s="574"/>
      <c r="AA180" s="547"/>
      <c r="AB180" s="47" t="s">
        <v>591</v>
      </c>
      <c r="AC180" s="57" t="s">
        <v>592</v>
      </c>
      <c r="AD180" s="57">
        <v>1000</v>
      </c>
      <c r="AE180" s="237">
        <v>0.1</v>
      </c>
      <c r="AF180" s="238" t="s">
        <v>777</v>
      </c>
      <c r="AG180" s="228" t="s">
        <v>774</v>
      </c>
      <c r="AH180" s="114">
        <v>330</v>
      </c>
      <c r="AI180" s="114">
        <v>1000</v>
      </c>
      <c r="AJ180" s="461"/>
      <c r="AK180" s="702"/>
      <c r="AL180" s="566"/>
      <c r="AM180" s="526"/>
      <c r="AN180" s="678"/>
      <c r="AO180" s="526"/>
      <c r="AP180" s="526"/>
      <c r="AQ180" s="526"/>
      <c r="AR180" s="375" t="s">
        <v>738</v>
      </c>
      <c r="AS180" s="375" t="s">
        <v>738</v>
      </c>
      <c r="AT180" s="375" t="s">
        <v>738</v>
      </c>
      <c r="AU180" s="375" t="s">
        <v>738</v>
      </c>
      <c r="AV180" s="375" t="s">
        <v>738</v>
      </c>
      <c r="AW180" s="464"/>
      <c r="AX180" s="205"/>
      <c r="AY180" s="43"/>
    </row>
    <row r="181" spans="1:51" ht="101.25" customHeight="1" thickBot="1" x14ac:dyDescent="0.45">
      <c r="A181" s="815"/>
      <c r="B181" s="672"/>
      <c r="C181" s="672"/>
      <c r="D181" s="547"/>
      <c r="E181" s="547"/>
      <c r="F181" s="551"/>
      <c r="G181" s="623"/>
      <c r="H181" s="547"/>
      <c r="I181" s="846"/>
      <c r="J181" s="866"/>
      <c r="K181" s="887" t="s">
        <v>593</v>
      </c>
      <c r="L181" s="855" t="s">
        <v>133</v>
      </c>
      <c r="M181" s="894">
        <v>0</v>
      </c>
      <c r="N181" s="855" t="s">
        <v>594</v>
      </c>
      <c r="O181" s="614"/>
      <c r="P181" s="614" t="s">
        <v>136</v>
      </c>
      <c r="Q181" s="614" t="s">
        <v>554</v>
      </c>
      <c r="R181" s="606" t="s">
        <v>595</v>
      </c>
      <c r="S181" s="965" t="s">
        <v>596</v>
      </c>
      <c r="T181" s="903" t="s">
        <v>935</v>
      </c>
      <c r="U181" s="803"/>
      <c r="V181" s="825"/>
      <c r="W181" s="599"/>
      <c r="X181" s="554"/>
      <c r="Y181" s="579"/>
      <c r="Z181" s="574"/>
      <c r="AA181" s="547"/>
      <c r="AB181" s="47" t="s">
        <v>597</v>
      </c>
      <c r="AC181" s="192" t="s">
        <v>598</v>
      </c>
      <c r="AD181" s="192" t="s">
        <v>782</v>
      </c>
      <c r="AE181" s="237">
        <v>0.1</v>
      </c>
      <c r="AF181" s="238" t="s">
        <v>783</v>
      </c>
      <c r="AG181" s="228" t="s">
        <v>774</v>
      </c>
      <c r="AH181" s="114">
        <v>330</v>
      </c>
      <c r="AI181" s="114" t="s">
        <v>782</v>
      </c>
      <c r="AJ181" s="461"/>
      <c r="AK181" s="702"/>
      <c r="AL181" s="566"/>
      <c r="AM181" s="526"/>
      <c r="AN181" s="678"/>
      <c r="AO181" s="526"/>
      <c r="AP181" s="526"/>
      <c r="AQ181" s="526"/>
      <c r="AR181" s="50" t="s">
        <v>748</v>
      </c>
      <c r="AS181" s="50" t="s">
        <v>804</v>
      </c>
      <c r="AT181" s="50" t="s">
        <v>787</v>
      </c>
      <c r="AU181" s="50" t="s">
        <v>734</v>
      </c>
      <c r="AV181" s="142" t="s">
        <v>775</v>
      </c>
      <c r="AW181" s="464"/>
      <c r="AX181" s="205"/>
      <c r="AY181" s="43"/>
    </row>
    <row r="182" spans="1:51" ht="90" customHeight="1" x14ac:dyDescent="0.4">
      <c r="A182" s="815"/>
      <c r="B182" s="672"/>
      <c r="C182" s="672"/>
      <c r="D182" s="547"/>
      <c r="E182" s="547"/>
      <c r="F182" s="551"/>
      <c r="G182" s="623"/>
      <c r="H182" s="547"/>
      <c r="I182" s="846"/>
      <c r="J182" s="866"/>
      <c r="K182" s="888"/>
      <c r="L182" s="856"/>
      <c r="M182" s="895"/>
      <c r="N182" s="856"/>
      <c r="O182" s="615"/>
      <c r="P182" s="615"/>
      <c r="Q182" s="615"/>
      <c r="R182" s="582"/>
      <c r="S182" s="966"/>
      <c r="T182" s="904"/>
      <c r="U182" s="803"/>
      <c r="V182" s="825"/>
      <c r="W182" s="599"/>
      <c r="X182" s="554"/>
      <c r="Y182" s="579"/>
      <c r="Z182" s="574"/>
      <c r="AA182" s="547"/>
      <c r="AB182" s="47" t="s">
        <v>599</v>
      </c>
      <c r="AC182" s="30" t="s">
        <v>565</v>
      </c>
      <c r="AD182" s="192">
        <v>7</v>
      </c>
      <c r="AE182" s="237">
        <v>0.3</v>
      </c>
      <c r="AF182" s="238" t="s">
        <v>783</v>
      </c>
      <c r="AG182" s="228" t="s">
        <v>774</v>
      </c>
      <c r="AH182" s="114">
        <v>330</v>
      </c>
      <c r="AI182" s="114">
        <v>7</v>
      </c>
      <c r="AJ182" s="461"/>
      <c r="AK182" s="702"/>
      <c r="AL182" s="566"/>
      <c r="AM182" s="526"/>
      <c r="AN182" s="678"/>
      <c r="AO182" s="526"/>
      <c r="AP182" s="526"/>
      <c r="AQ182" s="526"/>
      <c r="AR182" s="50" t="s">
        <v>748</v>
      </c>
      <c r="AS182" s="372" t="s">
        <v>789</v>
      </c>
      <c r="AT182" s="344" t="s">
        <v>787</v>
      </c>
      <c r="AU182" s="346" t="s">
        <v>734</v>
      </c>
      <c r="AV182" s="346" t="s">
        <v>777</v>
      </c>
      <c r="AW182" s="464"/>
      <c r="AX182" s="205"/>
      <c r="AY182" s="43"/>
    </row>
    <row r="183" spans="1:51" ht="58.5" customHeight="1" x14ac:dyDescent="0.4">
      <c r="A183" s="815"/>
      <c r="B183" s="672"/>
      <c r="C183" s="672"/>
      <c r="D183" s="547"/>
      <c r="E183" s="547"/>
      <c r="F183" s="551"/>
      <c r="G183" s="623"/>
      <c r="H183" s="547"/>
      <c r="I183" s="846"/>
      <c r="J183" s="866"/>
      <c r="K183" s="888"/>
      <c r="L183" s="856"/>
      <c r="M183" s="895"/>
      <c r="N183" s="856"/>
      <c r="O183" s="615"/>
      <c r="P183" s="615"/>
      <c r="Q183" s="615"/>
      <c r="R183" s="582"/>
      <c r="S183" s="966"/>
      <c r="T183" s="904"/>
      <c r="U183" s="803"/>
      <c r="V183" s="825"/>
      <c r="W183" s="599"/>
      <c r="X183" s="554"/>
      <c r="Y183" s="579"/>
      <c r="Z183" s="574"/>
      <c r="AA183" s="547"/>
      <c r="AB183" s="47" t="s">
        <v>600</v>
      </c>
      <c r="AC183" s="30" t="s">
        <v>601</v>
      </c>
      <c r="AD183" s="192" t="s">
        <v>784</v>
      </c>
      <c r="AE183" s="237">
        <v>0.15</v>
      </c>
      <c r="AF183" s="238" t="s">
        <v>783</v>
      </c>
      <c r="AG183" s="228" t="s">
        <v>774</v>
      </c>
      <c r="AH183" s="114">
        <v>330</v>
      </c>
      <c r="AI183" s="114" t="s">
        <v>785</v>
      </c>
      <c r="AJ183" s="461"/>
      <c r="AK183" s="702"/>
      <c r="AL183" s="566"/>
      <c r="AM183" s="526"/>
      <c r="AN183" s="678"/>
      <c r="AO183" s="526"/>
      <c r="AP183" s="526"/>
      <c r="AQ183" s="526"/>
      <c r="AR183" s="375" t="s">
        <v>738</v>
      </c>
      <c r="AS183" s="375" t="s">
        <v>738</v>
      </c>
      <c r="AT183" s="375" t="s">
        <v>738</v>
      </c>
      <c r="AU183" s="375" t="s">
        <v>738</v>
      </c>
      <c r="AV183" s="375" t="s">
        <v>738</v>
      </c>
      <c r="AW183" s="464"/>
      <c r="AX183" s="205"/>
      <c r="AY183" s="43"/>
    </row>
    <row r="184" spans="1:51" ht="91.5" customHeight="1" thickBot="1" x14ac:dyDescent="0.45">
      <c r="A184" s="815"/>
      <c r="B184" s="672"/>
      <c r="C184" s="672"/>
      <c r="D184" s="548"/>
      <c r="E184" s="548"/>
      <c r="F184" s="558"/>
      <c r="G184" s="624"/>
      <c r="H184" s="548"/>
      <c r="I184" s="847"/>
      <c r="J184" s="867"/>
      <c r="K184" s="889"/>
      <c r="L184" s="857"/>
      <c r="M184" s="896"/>
      <c r="N184" s="857"/>
      <c r="O184" s="616"/>
      <c r="P184" s="616"/>
      <c r="Q184" s="616"/>
      <c r="R184" s="607"/>
      <c r="S184" s="967"/>
      <c r="T184" s="905"/>
      <c r="U184" s="803"/>
      <c r="V184" s="825"/>
      <c r="W184" s="600"/>
      <c r="X184" s="555"/>
      <c r="Y184" s="580"/>
      <c r="Z184" s="575"/>
      <c r="AA184" s="576"/>
      <c r="AB184" s="239" t="s">
        <v>602</v>
      </c>
      <c r="AC184" s="31" t="s">
        <v>603</v>
      </c>
      <c r="AD184" s="31">
        <v>1</v>
      </c>
      <c r="AE184" s="331">
        <v>0.05</v>
      </c>
      <c r="AF184" s="453" t="s">
        <v>783</v>
      </c>
      <c r="AG184" s="454" t="s">
        <v>774</v>
      </c>
      <c r="AH184" s="247">
        <v>330</v>
      </c>
      <c r="AI184" s="247">
        <v>1</v>
      </c>
      <c r="AJ184" s="461"/>
      <c r="AK184" s="703"/>
      <c r="AL184" s="705"/>
      <c r="AM184" s="527"/>
      <c r="AN184" s="679"/>
      <c r="AO184" s="527"/>
      <c r="AP184" s="527"/>
      <c r="AQ184" s="527"/>
      <c r="AR184" s="75" t="s">
        <v>738</v>
      </c>
      <c r="AS184" s="75" t="s">
        <v>738</v>
      </c>
      <c r="AT184" s="75" t="s">
        <v>738</v>
      </c>
      <c r="AU184" s="75" t="s">
        <v>738</v>
      </c>
      <c r="AV184" s="75" t="s">
        <v>738</v>
      </c>
      <c r="AW184" s="465"/>
      <c r="AX184" s="205"/>
      <c r="AY184" s="43"/>
    </row>
    <row r="185" spans="1:51" ht="60" customHeight="1" x14ac:dyDescent="0.4">
      <c r="A185" s="815"/>
      <c r="B185" s="672"/>
      <c r="C185" s="672"/>
      <c r="D185" s="546" t="s">
        <v>604</v>
      </c>
      <c r="E185" s="546">
        <v>0</v>
      </c>
      <c r="F185" s="546" t="s">
        <v>605</v>
      </c>
      <c r="G185" s="546">
        <v>0.8</v>
      </c>
      <c r="H185" s="546" t="s">
        <v>606</v>
      </c>
      <c r="I185" s="848">
        <v>0.8</v>
      </c>
      <c r="J185" s="865" t="s">
        <v>607</v>
      </c>
      <c r="K185" s="892" t="s">
        <v>608</v>
      </c>
      <c r="L185" s="852" t="s">
        <v>356</v>
      </c>
      <c r="M185" s="852" t="s">
        <v>609</v>
      </c>
      <c r="N185" s="852" t="s">
        <v>610</v>
      </c>
      <c r="O185" s="546"/>
      <c r="P185" s="546" t="s">
        <v>136</v>
      </c>
      <c r="Q185" s="546" t="s">
        <v>611</v>
      </c>
      <c r="R185" s="557" t="s">
        <v>612</v>
      </c>
      <c r="S185" s="774" t="s">
        <v>612</v>
      </c>
      <c r="T185" s="918">
        <v>1</v>
      </c>
      <c r="U185" s="803"/>
      <c r="V185" s="825"/>
      <c r="W185" s="556" t="s">
        <v>613</v>
      </c>
      <c r="X185" s="553" t="s">
        <v>614</v>
      </c>
      <c r="Y185" s="563" t="s">
        <v>615</v>
      </c>
      <c r="Z185" s="573">
        <v>2020130010139</v>
      </c>
      <c r="AA185" s="577" t="s">
        <v>616</v>
      </c>
      <c r="AB185" s="39" t="s">
        <v>617</v>
      </c>
      <c r="AC185" s="39" t="s">
        <v>618</v>
      </c>
      <c r="AD185" s="98">
        <v>3</v>
      </c>
      <c r="AE185" s="196">
        <v>5</v>
      </c>
      <c r="AF185" s="460">
        <v>45382</v>
      </c>
      <c r="AG185" s="460">
        <v>45656</v>
      </c>
      <c r="AH185" s="243">
        <v>270</v>
      </c>
      <c r="AI185" s="243">
        <v>150</v>
      </c>
      <c r="AJ185" s="368"/>
      <c r="AK185" s="714" t="s">
        <v>619</v>
      </c>
      <c r="AL185" s="714" t="s">
        <v>765</v>
      </c>
      <c r="AM185" s="704" t="s">
        <v>762</v>
      </c>
      <c r="AN185" s="727">
        <v>450000000</v>
      </c>
      <c r="AO185" s="704" t="s">
        <v>762</v>
      </c>
      <c r="AP185" s="704" t="s">
        <v>615</v>
      </c>
      <c r="AQ185" s="704" t="s">
        <v>766</v>
      </c>
      <c r="AR185" s="65" t="s">
        <v>736</v>
      </c>
      <c r="AS185" s="65" t="s">
        <v>719</v>
      </c>
      <c r="AT185" s="64" t="s">
        <v>719</v>
      </c>
      <c r="AU185" s="64" t="s">
        <v>719</v>
      </c>
      <c r="AV185" s="451" t="s">
        <v>719</v>
      </c>
      <c r="AW185" s="449"/>
      <c r="AX185" s="43"/>
      <c r="AY185" s="43"/>
    </row>
    <row r="186" spans="1:51" ht="54.75" customHeight="1" x14ac:dyDescent="0.4">
      <c r="A186" s="815"/>
      <c r="B186" s="672"/>
      <c r="C186" s="672"/>
      <c r="D186" s="547"/>
      <c r="E186" s="547"/>
      <c r="F186" s="547"/>
      <c r="G186" s="547"/>
      <c r="H186" s="547"/>
      <c r="I186" s="849"/>
      <c r="J186" s="866"/>
      <c r="K186" s="897"/>
      <c r="L186" s="853"/>
      <c r="M186" s="853"/>
      <c r="N186" s="853"/>
      <c r="O186" s="547"/>
      <c r="P186" s="547"/>
      <c r="Q186" s="547"/>
      <c r="R186" s="551"/>
      <c r="S186" s="645"/>
      <c r="T186" s="919"/>
      <c r="U186" s="803"/>
      <c r="V186" s="825"/>
      <c r="W186" s="599"/>
      <c r="X186" s="554"/>
      <c r="Y186" s="564"/>
      <c r="Z186" s="574"/>
      <c r="AA186" s="547"/>
      <c r="AB186" s="244" t="s">
        <v>620</v>
      </c>
      <c r="AC186" s="47" t="s">
        <v>621</v>
      </c>
      <c r="AD186" s="72">
        <v>165</v>
      </c>
      <c r="AE186" s="198">
        <v>15</v>
      </c>
      <c r="AF186" s="201">
        <v>45323</v>
      </c>
      <c r="AG186" s="201">
        <v>45657</v>
      </c>
      <c r="AH186" s="114">
        <v>330</v>
      </c>
      <c r="AI186" s="114">
        <v>150</v>
      </c>
      <c r="AJ186" s="43"/>
      <c r="AK186" s="715"/>
      <c r="AL186" s="715"/>
      <c r="AM186" s="566"/>
      <c r="AN186" s="725"/>
      <c r="AO186" s="566"/>
      <c r="AP186" s="566"/>
      <c r="AQ186" s="566"/>
      <c r="AR186" s="68" t="s">
        <v>767</v>
      </c>
      <c r="AS186" s="68" t="s">
        <v>768</v>
      </c>
      <c r="AT186" s="245" t="s">
        <v>769</v>
      </c>
      <c r="AU186" s="50" t="s">
        <v>734</v>
      </c>
      <c r="AV186" s="430">
        <v>45311</v>
      </c>
      <c r="AW186" s="450"/>
      <c r="AX186" s="43"/>
      <c r="AY186" s="43"/>
    </row>
    <row r="187" spans="1:51" ht="33" customHeight="1" x14ac:dyDescent="0.4">
      <c r="A187" s="815"/>
      <c r="B187" s="672"/>
      <c r="C187" s="672"/>
      <c r="D187" s="547"/>
      <c r="E187" s="547"/>
      <c r="F187" s="547"/>
      <c r="G187" s="547"/>
      <c r="H187" s="547"/>
      <c r="I187" s="849"/>
      <c r="J187" s="866"/>
      <c r="K187" s="893"/>
      <c r="L187" s="854"/>
      <c r="M187" s="854"/>
      <c r="N187" s="854"/>
      <c r="O187" s="548"/>
      <c r="P187" s="548"/>
      <c r="Q187" s="547"/>
      <c r="R187" s="558"/>
      <c r="S187" s="630"/>
      <c r="T187" s="920"/>
      <c r="U187" s="803"/>
      <c r="V187" s="825"/>
      <c r="W187" s="599"/>
      <c r="X187" s="554"/>
      <c r="Y187" s="564"/>
      <c r="Z187" s="574"/>
      <c r="AA187" s="547"/>
      <c r="AB187" s="244" t="s">
        <v>622</v>
      </c>
      <c r="AC187" s="89" t="s">
        <v>623</v>
      </c>
      <c r="AD187" s="72">
        <v>1</v>
      </c>
      <c r="AE187" s="198">
        <v>5</v>
      </c>
      <c r="AF187" s="201">
        <v>45322</v>
      </c>
      <c r="AG187" s="201">
        <v>45656</v>
      </c>
      <c r="AH187" s="114">
        <v>330</v>
      </c>
      <c r="AI187" s="114">
        <v>150</v>
      </c>
      <c r="AJ187" s="43"/>
      <c r="AK187" s="715"/>
      <c r="AL187" s="715"/>
      <c r="AM187" s="566"/>
      <c r="AN187" s="725"/>
      <c r="AO187" s="566"/>
      <c r="AP187" s="566"/>
      <c r="AQ187" s="566"/>
      <c r="AR187" s="783" t="s">
        <v>770</v>
      </c>
      <c r="AS187" s="784"/>
      <c r="AT187" s="784"/>
      <c r="AU187" s="784"/>
      <c r="AV187" s="785"/>
      <c r="AW187" s="450"/>
      <c r="AX187" s="43"/>
      <c r="AY187" s="43"/>
    </row>
    <row r="188" spans="1:51" ht="47.25" customHeight="1" x14ac:dyDescent="0.4">
      <c r="A188" s="815"/>
      <c r="B188" s="672"/>
      <c r="C188" s="672"/>
      <c r="D188" s="547"/>
      <c r="E188" s="547"/>
      <c r="F188" s="547"/>
      <c r="G188" s="547"/>
      <c r="H188" s="547"/>
      <c r="I188" s="849"/>
      <c r="J188" s="866"/>
      <c r="K188" s="892" t="s">
        <v>624</v>
      </c>
      <c r="L188" s="852" t="s">
        <v>133</v>
      </c>
      <c r="M188" s="852">
        <v>1</v>
      </c>
      <c r="N188" s="852" t="s">
        <v>625</v>
      </c>
      <c r="O188" s="546"/>
      <c r="P188" s="546" t="s">
        <v>136</v>
      </c>
      <c r="Q188" s="547"/>
      <c r="R188" s="557">
        <v>1</v>
      </c>
      <c r="S188" s="774">
        <v>1</v>
      </c>
      <c r="T188" s="921">
        <v>0.95</v>
      </c>
      <c r="U188" s="803"/>
      <c r="V188" s="825"/>
      <c r="W188" s="599"/>
      <c r="X188" s="554"/>
      <c r="Y188" s="564"/>
      <c r="Z188" s="574"/>
      <c r="AA188" s="547"/>
      <c r="AB188" s="241" t="s">
        <v>626</v>
      </c>
      <c r="AC188" s="108" t="s">
        <v>303</v>
      </c>
      <c r="AD188" s="108" t="s">
        <v>303</v>
      </c>
      <c r="AE188" s="108" t="s">
        <v>303</v>
      </c>
      <c r="AF188" s="108" t="s">
        <v>303</v>
      </c>
      <c r="AG188" s="108" t="s">
        <v>303</v>
      </c>
      <c r="AH188" s="114" t="s">
        <v>303</v>
      </c>
      <c r="AI188" s="114" t="s">
        <v>303</v>
      </c>
      <c r="AJ188" s="43"/>
      <c r="AK188" s="715"/>
      <c r="AL188" s="715"/>
      <c r="AM188" s="566"/>
      <c r="AN188" s="725"/>
      <c r="AO188" s="566"/>
      <c r="AP188" s="566"/>
      <c r="AQ188" s="566"/>
      <c r="AR188" s="68" t="s">
        <v>736</v>
      </c>
      <c r="AS188" s="68" t="s">
        <v>719</v>
      </c>
      <c r="AT188" s="50" t="s">
        <v>719</v>
      </c>
      <c r="AU188" s="50" t="s">
        <v>719</v>
      </c>
      <c r="AV188" s="452" t="s">
        <v>719</v>
      </c>
      <c r="AW188" s="450"/>
      <c r="AX188" s="43"/>
      <c r="AY188" s="43"/>
    </row>
    <row r="189" spans="1:51" ht="57.75" customHeight="1" x14ac:dyDescent="0.4">
      <c r="A189" s="815"/>
      <c r="B189" s="672"/>
      <c r="C189" s="672"/>
      <c r="D189" s="547"/>
      <c r="E189" s="547"/>
      <c r="F189" s="547"/>
      <c r="G189" s="547"/>
      <c r="H189" s="547"/>
      <c r="I189" s="849"/>
      <c r="J189" s="866"/>
      <c r="K189" s="897"/>
      <c r="L189" s="853"/>
      <c r="M189" s="853"/>
      <c r="N189" s="853"/>
      <c r="O189" s="547"/>
      <c r="P189" s="547"/>
      <c r="Q189" s="547"/>
      <c r="R189" s="551"/>
      <c r="S189" s="645"/>
      <c r="T189" s="922"/>
      <c r="U189" s="803"/>
      <c r="V189" s="825"/>
      <c r="W189" s="599"/>
      <c r="X189" s="554"/>
      <c r="Y189" s="564"/>
      <c r="Z189" s="574"/>
      <c r="AA189" s="547"/>
      <c r="AB189" s="47" t="s">
        <v>627</v>
      </c>
      <c r="AC189" s="72" t="s">
        <v>628</v>
      </c>
      <c r="AD189" s="72">
        <v>1</v>
      </c>
      <c r="AE189" s="198">
        <v>5</v>
      </c>
      <c r="AF189" s="201">
        <v>45323</v>
      </c>
      <c r="AG189" s="201">
        <v>45473</v>
      </c>
      <c r="AH189" s="114">
        <v>120</v>
      </c>
      <c r="AI189" s="114">
        <v>5800</v>
      </c>
      <c r="AJ189" s="43"/>
      <c r="AK189" s="715"/>
      <c r="AL189" s="715"/>
      <c r="AM189" s="566"/>
      <c r="AN189" s="725"/>
      <c r="AO189" s="566"/>
      <c r="AP189" s="566"/>
      <c r="AQ189" s="566"/>
      <c r="AR189" s="68" t="s">
        <v>767</v>
      </c>
      <c r="AS189" s="68" t="s">
        <v>771</v>
      </c>
      <c r="AT189" s="50" t="s">
        <v>769</v>
      </c>
      <c r="AU189" s="50" t="s">
        <v>734</v>
      </c>
      <c r="AV189" s="430">
        <v>45311</v>
      </c>
      <c r="AW189" s="450"/>
      <c r="AX189" s="43"/>
      <c r="AY189" s="43"/>
    </row>
    <row r="190" spans="1:51" ht="48.75" customHeight="1" x14ac:dyDescent="0.4">
      <c r="A190" s="815"/>
      <c r="B190" s="672"/>
      <c r="C190" s="672"/>
      <c r="D190" s="547"/>
      <c r="E190" s="547"/>
      <c r="F190" s="547"/>
      <c r="G190" s="547"/>
      <c r="H190" s="547"/>
      <c r="I190" s="849"/>
      <c r="J190" s="866"/>
      <c r="K190" s="893"/>
      <c r="L190" s="854"/>
      <c r="M190" s="854"/>
      <c r="N190" s="854"/>
      <c r="O190" s="548"/>
      <c r="P190" s="548"/>
      <c r="Q190" s="547"/>
      <c r="R190" s="558"/>
      <c r="S190" s="630"/>
      <c r="T190" s="923"/>
      <c r="U190" s="803"/>
      <c r="V190" s="825"/>
      <c r="W190" s="599"/>
      <c r="X190" s="554"/>
      <c r="Y190" s="564"/>
      <c r="Z190" s="574"/>
      <c r="AA190" s="547"/>
      <c r="AB190" s="47" t="s">
        <v>629</v>
      </c>
      <c r="AC190" s="105" t="s">
        <v>630</v>
      </c>
      <c r="AD190" s="72">
        <v>1</v>
      </c>
      <c r="AE190" s="198">
        <v>5</v>
      </c>
      <c r="AF190" s="201">
        <v>45473</v>
      </c>
      <c r="AG190" s="201">
        <v>45626</v>
      </c>
      <c r="AH190" s="114">
        <v>150</v>
      </c>
      <c r="AI190" s="114">
        <v>5800</v>
      </c>
      <c r="AJ190" s="43"/>
      <c r="AK190" s="715"/>
      <c r="AL190" s="715"/>
      <c r="AM190" s="566"/>
      <c r="AN190" s="725"/>
      <c r="AO190" s="566"/>
      <c r="AP190" s="566"/>
      <c r="AQ190" s="566"/>
      <c r="AR190" s="68" t="s">
        <v>736</v>
      </c>
      <c r="AS190" s="68" t="s">
        <v>719</v>
      </c>
      <c r="AT190" s="50" t="s">
        <v>719</v>
      </c>
      <c r="AU190" s="50" t="s">
        <v>719</v>
      </c>
      <c r="AV190" s="452" t="s">
        <v>719</v>
      </c>
      <c r="AW190" s="450"/>
      <c r="AX190" s="43"/>
      <c r="AY190" s="43"/>
    </row>
    <row r="191" spans="1:51" ht="43.5" customHeight="1" x14ac:dyDescent="0.4">
      <c r="A191" s="815"/>
      <c r="B191" s="672"/>
      <c r="C191" s="672"/>
      <c r="D191" s="547"/>
      <c r="E191" s="547"/>
      <c r="F191" s="547"/>
      <c r="G191" s="547"/>
      <c r="H191" s="547"/>
      <c r="I191" s="849"/>
      <c r="J191" s="866"/>
      <c r="K191" s="892" t="s">
        <v>631</v>
      </c>
      <c r="L191" s="852" t="s">
        <v>271</v>
      </c>
      <c r="M191" s="864">
        <v>28</v>
      </c>
      <c r="N191" s="852" t="s">
        <v>632</v>
      </c>
      <c r="O191" s="546"/>
      <c r="P191" s="546" t="s">
        <v>136</v>
      </c>
      <c r="Q191" s="547"/>
      <c r="R191" s="557">
        <f>42-28</f>
        <v>14</v>
      </c>
      <c r="S191" s="774">
        <v>1</v>
      </c>
      <c r="T191" s="909">
        <v>14</v>
      </c>
      <c r="U191" s="803"/>
      <c r="V191" s="825"/>
      <c r="W191" s="599"/>
      <c r="X191" s="554"/>
      <c r="Y191" s="564"/>
      <c r="Z191" s="574"/>
      <c r="AA191" s="547"/>
      <c r="AB191" s="47" t="s">
        <v>633</v>
      </c>
      <c r="AC191" s="72" t="s">
        <v>634</v>
      </c>
      <c r="AD191" s="72">
        <v>6</v>
      </c>
      <c r="AE191" s="198">
        <v>15</v>
      </c>
      <c r="AF191" s="201">
        <v>45337</v>
      </c>
      <c r="AG191" s="201">
        <v>45656</v>
      </c>
      <c r="AH191" s="114">
        <v>320</v>
      </c>
      <c r="AI191" s="114">
        <v>150</v>
      </c>
      <c r="AJ191" s="43"/>
      <c r="AK191" s="715"/>
      <c r="AL191" s="715"/>
      <c r="AM191" s="566"/>
      <c r="AN191" s="725"/>
      <c r="AO191" s="566"/>
      <c r="AP191" s="566"/>
      <c r="AQ191" s="566"/>
      <c r="AR191" s="68" t="s">
        <v>767</v>
      </c>
      <c r="AS191" s="68" t="s">
        <v>771</v>
      </c>
      <c r="AT191" s="50" t="s">
        <v>769</v>
      </c>
      <c r="AU191" s="50" t="s">
        <v>734</v>
      </c>
      <c r="AV191" s="430">
        <v>45311</v>
      </c>
      <c r="AW191" s="450"/>
      <c r="AX191" s="43"/>
      <c r="AY191" s="43"/>
    </row>
    <row r="192" spans="1:51" ht="38.25" customHeight="1" x14ac:dyDescent="0.4">
      <c r="A192" s="815"/>
      <c r="B192" s="672"/>
      <c r="C192" s="672"/>
      <c r="D192" s="547"/>
      <c r="E192" s="547"/>
      <c r="F192" s="547"/>
      <c r="G192" s="547"/>
      <c r="H192" s="547"/>
      <c r="I192" s="849"/>
      <c r="J192" s="866"/>
      <c r="K192" s="897"/>
      <c r="L192" s="853"/>
      <c r="M192" s="898"/>
      <c r="N192" s="853"/>
      <c r="O192" s="547"/>
      <c r="P192" s="547"/>
      <c r="Q192" s="547"/>
      <c r="R192" s="551"/>
      <c r="S192" s="645"/>
      <c r="T192" s="910"/>
      <c r="U192" s="803"/>
      <c r="V192" s="825"/>
      <c r="W192" s="599"/>
      <c r="X192" s="554"/>
      <c r="Y192" s="564"/>
      <c r="Z192" s="574"/>
      <c r="AA192" s="547"/>
      <c r="AB192" s="47" t="s">
        <v>635</v>
      </c>
      <c r="AC192" s="72" t="s">
        <v>636</v>
      </c>
      <c r="AD192" s="72">
        <v>6</v>
      </c>
      <c r="AE192" s="198">
        <v>20</v>
      </c>
      <c r="AF192" s="201">
        <v>45337</v>
      </c>
      <c r="AG192" s="201">
        <v>45656</v>
      </c>
      <c r="AH192" s="114">
        <v>320</v>
      </c>
      <c r="AI192" s="114">
        <v>150</v>
      </c>
      <c r="AJ192" s="43"/>
      <c r="AK192" s="715"/>
      <c r="AL192" s="715"/>
      <c r="AM192" s="566"/>
      <c r="AN192" s="725"/>
      <c r="AO192" s="566"/>
      <c r="AP192" s="566"/>
      <c r="AQ192" s="566"/>
      <c r="AR192" s="68" t="s">
        <v>767</v>
      </c>
      <c r="AS192" s="68" t="s">
        <v>771</v>
      </c>
      <c r="AT192" s="245" t="s">
        <v>769</v>
      </c>
      <c r="AU192" s="50" t="s">
        <v>734</v>
      </c>
      <c r="AV192" s="430">
        <v>45311</v>
      </c>
      <c r="AW192" s="450"/>
      <c r="AX192" s="43"/>
      <c r="AY192" s="43"/>
    </row>
    <row r="193" spans="1:51" ht="56.25" customHeight="1" x14ac:dyDescent="0.4">
      <c r="A193" s="815"/>
      <c r="B193" s="672"/>
      <c r="C193" s="672"/>
      <c r="D193" s="547"/>
      <c r="E193" s="547"/>
      <c r="F193" s="547"/>
      <c r="G193" s="547"/>
      <c r="H193" s="547"/>
      <c r="I193" s="849"/>
      <c r="J193" s="866"/>
      <c r="K193" s="897"/>
      <c r="L193" s="853"/>
      <c r="M193" s="898"/>
      <c r="N193" s="853"/>
      <c r="O193" s="547"/>
      <c r="P193" s="547"/>
      <c r="Q193" s="547"/>
      <c r="R193" s="551"/>
      <c r="S193" s="645"/>
      <c r="T193" s="910"/>
      <c r="U193" s="803"/>
      <c r="V193" s="825"/>
      <c r="W193" s="599"/>
      <c r="X193" s="554"/>
      <c r="Y193" s="564"/>
      <c r="Z193" s="574"/>
      <c r="AA193" s="547"/>
      <c r="AB193" s="47" t="s">
        <v>637</v>
      </c>
      <c r="AC193" s="72" t="s">
        <v>636</v>
      </c>
      <c r="AD193" s="72">
        <v>6</v>
      </c>
      <c r="AE193" s="198">
        <v>20</v>
      </c>
      <c r="AF193" s="201">
        <v>45306</v>
      </c>
      <c r="AG193" s="201">
        <v>45656</v>
      </c>
      <c r="AH193" s="114">
        <v>345</v>
      </c>
      <c r="AI193" s="114">
        <v>150</v>
      </c>
      <c r="AJ193" s="43"/>
      <c r="AK193" s="715"/>
      <c r="AL193" s="715"/>
      <c r="AM193" s="566"/>
      <c r="AN193" s="725"/>
      <c r="AO193" s="566"/>
      <c r="AP193" s="566"/>
      <c r="AQ193" s="566"/>
      <c r="AR193" s="68" t="s">
        <v>767</v>
      </c>
      <c r="AS193" s="68" t="s">
        <v>771</v>
      </c>
      <c r="AT193" s="245" t="s">
        <v>769</v>
      </c>
      <c r="AU193" s="50" t="s">
        <v>734</v>
      </c>
      <c r="AV193" s="430">
        <v>45311</v>
      </c>
      <c r="AW193" s="450"/>
      <c r="AX193" s="43"/>
      <c r="AY193" s="43"/>
    </row>
    <row r="194" spans="1:51" ht="65.25" customHeight="1" thickBot="1" x14ac:dyDescent="0.45">
      <c r="A194" s="815"/>
      <c r="B194" s="672"/>
      <c r="C194" s="672"/>
      <c r="D194" s="547"/>
      <c r="E194" s="547"/>
      <c r="F194" s="547"/>
      <c r="G194" s="547"/>
      <c r="H194" s="547"/>
      <c r="I194" s="849"/>
      <c r="J194" s="866"/>
      <c r="K194" s="893"/>
      <c r="L194" s="854"/>
      <c r="M194" s="850"/>
      <c r="N194" s="854"/>
      <c r="O194" s="548"/>
      <c r="P194" s="548"/>
      <c r="Q194" s="548"/>
      <c r="R194" s="558"/>
      <c r="S194" s="630"/>
      <c r="T194" s="911"/>
      <c r="U194" s="803"/>
      <c r="V194" s="825"/>
      <c r="W194" s="600"/>
      <c r="X194" s="555"/>
      <c r="Y194" s="565"/>
      <c r="Z194" s="575"/>
      <c r="AA194" s="576"/>
      <c r="AB194" s="58" t="s">
        <v>638</v>
      </c>
      <c r="AC194" s="73" t="s">
        <v>639</v>
      </c>
      <c r="AD194" s="73">
        <v>6</v>
      </c>
      <c r="AE194" s="216">
        <v>10</v>
      </c>
      <c r="AF194" s="246">
        <v>45352</v>
      </c>
      <c r="AG194" s="246">
        <v>45656</v>
      </c>
      <c r="AH194" s="247">
        <v>270</v>
      </c>
      <c r="AI194" s="247">
        <v>12000</v>
      </c>
      <c r="AJ194" s="273"/>
      <c r="AK194" s="716"/>
      <c r="AL194" s="716"/>
      <c r="AM194" s="705"/>
      <c r="AN194" s="726"/>
      <c r="AO194" s="705"/>
      <c r="AP194" s="705"/>
      <c r="AQ194" s="705"/>
      <c r="AR194" s="76" t="s">
        <v>767</v>
      </c>
      <c r="AS194" s="76" t="s">
        <v>771</v>
      </c>
      <c r="AT194" s="369" t="s">
        <v>772</v>
      </c>
      <c r="AU194" s="75" t="s">
        <v>734</v>
      </c>
      <c r="AV194" s="431">
        <v>45337</v>
      </c>
      <c r="AW194" s="450"/>
      <c r="AX194" s="43"/>
      <c r="AY194" s="43"/>
    </row>
    <row r="195" spans="1:51" ht="63.75" customHeight="1" x14ac:dyDescent="0.4">
      <c r="A195" s="815"/>
      <c r="B195" s="672"/>
      <c r="C195" s="672"/>
      <c r="D195" s="547"/>
      <c r="E195" s="547"/>
      <c r="F195" s="547"/>
      <c r="G195" s="547"/>
      <c r="H195" s="547"/>
      <c r="I195" s="849"/>
      <c r="J195" s="866"/>
      <c r="K195" s="892" t="s">
        <v>640</v>
      </c>
      <c r="L195" s="852" t="s">
        <v>390</v>
      </c>
      <c r="M195" s="852">
        <v>0</v>
      </c>
      <c r="N195" s="852" t="s">
        <v>641</v>
      </c>
      <c r="O195" s="37"/>
      <c r="P195" s="546" t="s">
        <v>136</v>
      </c>
      <c r="Q195" s="546" t="s">
        <v>642</v>
      </c>
      <c r="R195" s="557">
        <v>1</v>
      </c>
      <c r="S195" s="774"/>
      <c r="T195" s="924">
        <v>1</v>
      </c>
      <c r="U195" s="803"/>
      <c r="V195" s="825"/>
      <c r="W195" s="556" t="s">
        <v>643</v>
      </c>
      <c r="X195" s="553" t="s">
        <v>644</v>
      </c>
      <c r="Y195" s="563" t="s">
        <v>645</v>
      </c>
      <c r="Z195" s="528">
        <v>2020130010165</v>
      </c>
      <c r="AA195" s="577" t="s">
        <v>646</v>
      </c>
      <c r="AB195" s="241" t="s">
        <v>647</v>
      </c>
      <c r="AC195" s="242" t="s">
        <v>648</v>
      </c>
      <c r="AD195" s="242">
        <v>4</v>
      </c>
      <c r="AE195" s="455">
        <v>20</v>
      </c>
      <c r="AF195" s="456">
        <v>45413</v>
      </c>
      <c r="AG195" s="445">
        <v>45657</v>
      </c>
      <c r="AH195" s="337">
        <v>244</v>
      </c>
      <c r="AI195" s="337">
        <v>2500</v>
      </c>
      <c r="AJ195" s="222"/>
      <c r="AK195" s="822" t="s">
        <v>649</v>
      </c>
      <c r="AL195" s="822" t="s">
        <v>838</v>
      </c>
      <c r="AM195" s="704" t="s">
        <v>734</v>
      </c>
      <c r="AN195" s="727">
        <v>2000000000</v>
      </c>
      <c r="AO195" s="543" t="s">
        <v>743</v>
      </c>
      <c r="AP195" s="550" t="s">
        <v>645</v>
      </c>
      <c r="AQ195" s="543" t="s">
        <v>854</v>
      </c>
      <c r="AR195" s="457" t="s">
        <v>767</v>
      </c>
      <c r="AS195" s="458" t="s">
        <v>850</v>
      </c>
      <c r="AT195" s="190" t="s">
        <v>851</v>
      </c>
      <c r="AU195" s="190" t="s">
        <v>734</v>
      </c>
      <c r="AV195" s="459" t="s">
        <v>779</v>
      </c>
      <c r="AW195" s="300"/>
      <c r="AX195" s="43"/>
      <c r="AY195" s="43"/>
    </row>
    <row r="196" spans="1:51" ht="43.5" customHeight="1" x14ac:dyDescent="0.4">
      <c r="A196" s="815"/>
      <c r="B196" s="672"/>
      <c r="C196" s="672"/>
      <c r="D196" s="547"/>
      <c r="E196" s="547"/>
      <c r="F196" s="547"/>
      <c r="G196" s="547"/>
      <c r="H196" s="547"/>
      <c r="I196" s="849"/>
      <c r="J196" s="866"/>
      <c r="K196" s="897"/>
      <c r="L196" s="853"/>
      <c r="M196" s="853"/>
      <c r="N196" s="853"/>
      <c r="O196" s="46"/>
      <c r="P196" s="547"/>
      <c r="Q196" s="547"/>
      <c r="R196" s="551"/>
      <c r="S196" s="645"/>
      <c r="T196" s="925"/>
      <c r="U196" s="803"/>
      <c r="V196" s="825"/>
      <c r="W196" s="599"/>
      <c r="X196" s="554"/>
      <c r="Y196" s="564"/>
      <c r="Z196" s="529"/>
      <c r="AA196" s="547"/>
      <c r="AB196" s="47" t="s">
        <v>650</v>
      </c>
      <c r="AC196" s="105" t="s">
        <v>651</v>
      </c>
      <c r="AD196" s="198">
        <v>20</v>
      </c>
      <c r="AE196" s="332">
        <v>10</v>
      </c>
      <c r="AF196" s="248">
        <v>45292</v>
      </c>
      <c r="AG196" s="107">
        <v>45657</v>
      </c>
      <c r="AH196" s="114">
        <v>364</v>
      </c>
      <c r="AI196" s="114">
        <v>30</v>
      </c>
      <c r="AJ196" s="43"/>
      <c r="AK196" s="722"/>
      <c r="AL196" s="722"/>
      <c r="AM196" s="566"/>
      <c r="AN196" s="725"/>
      <c r="AO196" s="526"/>
      <c r="AP196" s="551"/>
      <c r="AQ196" s="526"/>
      <c r="AR196" s="68" t="s">
        <v>736</v>
      </c>
      <c r="AS196" s="249" t="s">
        <v>719</v>
      </c>
      <c r="AT196" s="105" t="s">
        <v>719</v>
      </c>
      <c r="AU196" s="105" t="s">
        <v>719</v>
      </c>
      <c r="AV196" s="250" t="s">
        <v>719</v>
      </c>
      <c r="AW196" s="301"/>
      <c r="AX196" s="43"/>
      <c r="AY196" s="43"/>
    </row>
    <row r="197" spans="1:51" ht="61.5" customHeight="1" x14ac:dyDescent="0.4">
      <c r="A197" s="815"/>
      <c r="B197" s="672"/>
      <c r="C197" s="672"/>
      <c r="D197" s="547"/>
      <c r="E197" s="547"/>
      <c r="F197" s="547"/>
      <c r="G197" s="547"/>
      <c r="H197" s="547"/>
      <c r="I197" s="849"/>
      <c r="J197" s="866"/>
      <c r="K197" s="897"/>
      <c r="L197" s="853"/>
      <c r="M197" s="853"/>
      <c r="N197" s="853"/>
      <c r="O197" s="46"/>
      <c r="P197" s="547"/>
      <c r="Q197" s="547"/>
      <c r="R197" s="551"/>
      <c r="S197" s="645"/>
      <c r="T197" s="925"/>
      <c r="U197" s="803"/>
      <c r="V197" s="825"/>
      <c r="W197" s="599"/>
      <c r="X197" s="554"/>
      <c r="Y197" s="564"/>
      <c r="Z197" s="529"/>
      <c r="AA197" s="547"/>
      <c r="AB197" s="158" t="s">
        <v>652</v>
      </c>
      <c r="AC197" s="105" t="s">
        <v>653</v>
      </c>
      <c r="AD197" s="198">
        <v>15</v>
      </c>
      <c r="AE197" s="332">
        <v>10</v>
      </c>
      <c r="AF197" s="248">
        <v>45292</v>
      </c>
      <c r="AG197" s="107">
        <v>45657</v>
      </c>
      <c r="AH197" s="114">
        <v>364</v>
      </c>
      <c r="AI197" s="114">
        <v>5914</v>
      </c>
      <c r="AJ197" s="43"/>
      <c r="AK197" s="722"/>
      <c r="AL197" s="722"/>
      <c r="AM197" s="566"/>
      <c r="AN197" s="725"/>
      <c r="AO197" s="526"/>
      <c r="AP197" s="551"/>
      <c r="AQ197" s="526"/>
      <c r="AR197" s="68" t="s">
        <v>736</v>
      </c>
      <c r="AS197" s="249" t="s">
        <v>719</v>
      </c>
      <c r="AT197" s="105" t="s">
        <v>719</v>
      </c>
      <c r="AU197" s="105" t="s">
        <v>719</v>
      </c>
      <c r="AV197" s="250" t="s">
        <v>719</v>
      </c>
      <c r="AW197" s="301"/>
      <c r="AX197" s="43"/>
      <c r="AY197" s="43"/>
    </row>
    <row r="198" spans="1:51" ht="73.5" customHeight="1" x14ac:dyDescent="0.4">
      <c r="A198" s="815"/>
      <c r="B198" s="672"/>
      <c r="C198" s="672"/>
      <c r="D198" s="547"/>
      <c r="E198" s="547"/>
      <c r="F198" s="547"/>
      <c r="G198" s="547"/>
      <c r="H198" s="547"/>
      <c r="I198" s="849"/>
      <c r="J198" s="866"/>
      <c r="K198" s="897"/>
      <c r="L198" s="853"/>
      <c r="M198" s="853"/>
      <c r="N198" s="853"/>
      <c r="O198" s="46"/>
      <c r="P198" s="547"/>
      <c r="Q198" s="547"/>
      <c r="R198" s="551"/>
      <c r="S198" s="645"/>
      <c r="T198" s="925"/>
      <c r="U198" s="803"/>
      <c r="V198" s="825"/>
      <c r="W198" s="599"/>
      <c r="X198" s="554"/>
      <c r="Y198" s="564"/>
      <c r="Z198" s="529"/>
      <c r="AA198" s="547"/>
      <c r="AB198" s="158" t="s">
        <v>654</v>
      </c>
      <c r="AC198" s="105" t="s">
        <v>655</v>
      </c>
      <c r="AD198" s="198">
        <v>17</v>
      </c>
      <c r="AE198" s="332">
        <v>5</v>
      </c>
      <c r="AF198" s="248">
        <v>45292</v>
      </c>
      <c r="AG198" s="107">
        <v>45657</v>
      </c>
      <c r="AH198" s="114">
        <v>364</v>
      </c>
      <c r="AI198" s="114">
        <v>5914</v>
      </c>
      <c r="AJ198" s="43"/>
      <c r="AK198" s="722"/>
      <c r="AL198" s="722"/>
      <c r="AM198" s="566"/>
      <c r="AN198" s="725"/>
      <c r="AO198" s="526"/>
      <c r="AP198" s="551"/>
      <c r="AQ198" s="526"/>
      <c r="AR198" s="68" t="s">
        <v>736</v>
      </c>
      <c r="AS198" s="249" t="s">
        <v>719</v>
      </c>
      <c r="AT198" s="105" t="s">
        <v>719</v>
      </c>
      <c r="AU198" s="105" t="s">
        <v>719</v>
      </c>
      <c r="AV198" s="250" t="s">
        <v>719</v>
      </c>
      <c r="AW198" s="301"/>
      <c r="AX198" s="43"/>
      <c r="AY198" s="43"/>
    </row>
    <row r="199" spans="1:51" ht="81" customHeight="1" x14ac:dyDescent="0.4">
      <c r="A199" s="815"/>
      <c r="B199" s="672"/>
      <c r="C199" s="672"/>
      <c r="D199" s="547"/>
      <c r="E199" s="547"/>
      <c r="F199" s="547"/>
      <c r="G199" s="547"/>
      <c r="H199" s="547"/>
      <c r="I199" s="849"/>
      <c r="J199" s="866"/>
      <c r="K199" s="897"/>
      <c r="L199" s="853"/>
      <c r="M199" s="853"/>
      <c r="N199" s="853"/>
      <c r="O199" s="46"/>
      <c r="P199" s="547"/>
      <c r="Q199" s="547"/>
      <c r="R199" s="551"/>
      <c r="S199" s="645"/>
      <c r="T199" s="925"/>
      <c r="U199" s="803"/>
      <c r="V199" s="825"/>
      <c r="W199" s="599"/>
      <c r="X199" s="554"/>
      <c r="Y199" s="564"/>
      <c r="Z199" s="529"/>
      <c r="AA199" s="547"/>
      <c r="AB199" s="158" t="s">
        <v>656</v>
      </c>
      <c r="AC199" s="105" t="s">
        <v>655</v>
      </c>
      <c r="AD199" s="198">
        <v>9</v>
      </c>
      <c r="AE199" s="332">
        <v>5</v>
      </c>
      <c r="AF199" s="248">
        <v>45292</v>
      </c>
      <c r="AG199" s="107">
        <v>45657</v>
      </c>
      <c r="AH199" s="114">
        <v>364</v>
      </c>
      <c r="AI199" s="114">
        <v>5914</v>
      </c>
      <c r="AJ199" s="43"/>
      <c r="AK199" s="722"/>
      <c r="AL199" s="722"/>
      <c r="AM199" s="566"/>
      <c r="AN199" s="725"/>
      <c r="AO199" s="526"/>
      <c r="AP199" s="551"/>
      <c r="AQ199" s="526"/>
      <c r="AR199" s="68" t="s">
        <v>736</v>
      </c>
      <c r="AS199" s="249" t="s">
        <v>719</v>
      </c>
      <c r="AT199" s="105" t="s">
        <v>719</v>
      </c>
      <c r="AU199" s="105" t="s">
        <v>719</v>
      </c>
      <c r="AV199" s="250" t="s">
        <v>719</v>
      </c>
      <c r="AW199" s="301"/>
      <c r="AX199" s="43"/>
      <c r="AY199" s="43"/>
    </row>
    <row r="200" spans="1:51" ht="77.25" customHeight="1" thickBot="1" x14ac:dyDescent="0.45">
      <c r="A200" s="815"/>
      <c r="B200" s="672"/>
      <c r="C200" s="672"/>
      <c r="D200" s="547"/>
      <c r="E200" s="547"/>
      <c r="F200" s="547"/>
      <c r="G200" s="547"/>
      <c r="H200" s="547"/>
      <c r="I200" s="849"/>
      <c r="J200" s="866"/>
      <c r="K200" s="893"/>
      <c r="L200" s="854"/>
      <c r="M200" s="854"/>
      <c r="N200" s="854"/>
      <c r="O200" s="46"/>
      <c r="P200" s="548"/>
      <c r="Q200" s="548"/>
      <c r="R200" s="558"/>
      <c r="S200" s="630"/>
      <c r="T200" s="926"/>
      <c r="U200" s="803"/>
      <c r="V200" s="825"/>
      <c r="W200" s="600"/>
      <c r="X200" s="555"/>
      <c r="Y200" s="565"/>
      <c r="Z200" s="549"/>
      <c r="AA200" s="576"/>
      <c r="AB200" s="235" t="s">
        <v>657</v>
      </c>
      <c r="AC200" s="111" t="s">
        <v>658</v>
      </c>
      <c r="AD200" s="216">
        <v>10</v>
      </c>
      <c r="AE200" s="333">
        <v>50</v>
      </c>
      <c r="AF200" s="248">
        <v>45292</v>
      </c>
      <c r="AG200" s="107">
        <v>45657</v>
      </c>
      <c r="AH200" s="247">
        <v>364</v>
      </c>
      <c r="AI200" s="114">
        <v>5914</v>
      </c>
      <c r="AJ200" s="273"/>
      <c r="AK200" s="823"/>
      <c r="AL200" s="723"/>
      <c r="AM200" s="705"/>
      <c r="AN200" s="726"/>
      <c r="AO200" s="691"/>
      <c r="AP200" s="552"/>
      <c r="AQ200" s="527"/>
      <c r="AR200" s="76" t="s">
        <v>767</v>
      </c>
      <c r="AS200" s="447" t="s">
        <v>852</v>
      </c>
      <c r="AT200" s="111" t="s">
        <v>851</v>
      </c>
      <c r="AU200" s="111" t="s">
        <v>734</v>
      </c>
      <c r="AV200" s="448" t="s">
        <v>853</v>
      </c>
      <c r="AW200" s="302"/>
      <c r="AX200" s="43"/>
      <c r="AY200" s="43"/>
    </row>
    <row r="201" spans="1:51" ht="83.25" customHeight="1" x14ac:dyDescent="0.4">
      <c r="A201" s="815"/>
      <c r="B201" s="672"/>
      <c r="C201" s="672"/>
      <c r="D201" s="547"/>
      <c r="E201" s="547"/>
      <c r="F201" s="547"/>
      <c r="G201" s="547"/>
      <c r="H201" s="547"/>
      <c r="I201" s="849"/>
      <c r="J201" s="866"/>
      <c r="K201" s="892" t="s">
        <v>659</v>
      </c>
      <c r="L201" s="852" t="s">
        <v>660</v>
      </c>
      <c r="M201" s="852">
        <v>0</v>
      </c>
      <c r="N201" s="852" t="s">
        <v>661</v>
      </c>
      <c r="O201" s="557"/>
      <c r="P201" s="557" t="s">
        <v>136</v>
      </c>
      <c r="Q201" s="557" t="s">
        <v>642</v>
      </c>
      <c r="R201" s="557">
        <v>1</v>
      </c>
      <c r="S201" s="968">
        <v>0.4</v>
      </c>
      <c r="T201" s="927">
        <v>0.96009999999999995</v>
      </c>
      <c r="U201" s="803"/>
      <c r="V201" s="825"/>
      <c r="W201" s="556" t="s">
        <v>662</v>
      </c>
      <c r="X201" s="553" t="s">
        <v>663</v>
      </c>
      <c r="Y201" s="563" t="s">
        <v>664</v>
      </c>
      <c r="Z201" s="573">
        <v>2021130010039</v>
      </c>
      <c r="AA201" s="550" t="s">
        <v>616</v>
      </c>
      <c r="AB201" s="39" t="s">
        <v>665</v>
      </c>
      <c r="AC201" s="94" t="s">
        <v>303</v>
      </c>
      <c r="AD201" s="94"/>
      <c r="AE201" s="94" t="s">
        <v>303</v>
      </c>
      <c r="AF201" s="251" t="s">
        <v>303</v>
      </c>
      <c r="AG201" s="251" t="s">
        <v>303</v>
      </c>
      <c r="AH201" s="243" t="s">
        <v>303</v>
      </c>
      <c r="AI201" s="243" t="s">
        <v>303</v>
      </c>
      <c r="AJ201" s="368"/>
      <c r="AK201" s="724" t="s">
        <v>619</v>
      </c>
      <c r="AL201" s="683"/>
      <c r="AM201" s="581" t="s">
        <v>762</v>
      </c>
      <c r="AN201" s="540">
        <v>112000000</v>
      </c>
      <c r="AO201" s="606" t="s">
        <v>762</v>
      </c>
      <c r="AP201" s="581" t="s">
        <v>763</v>
      </c>
      <c r="AQ201" s="581" t="s">
        <v>764</v>
      </c>
      <c r="AR201" s="337" t="s">
        <v>303</v>
      </c>
      <c r="AS201" s="114" t="s">
        <v>303</v>
      </c>
      <c r="AT201" s="114" t="s">
        <v>303</v>
      </c>
      <c r="AU201" s="114" t="s">
        <v>303</v>
      </c>
      <c r="AV201" s="114" t="s">
        <v>303</v>
      </c>
      <c r="AW201" s="303"/>
      <c r="AX201" s="43"/>
      <c r="AY201" s="43"/>
    </row>
    <row r="202" spans="1:51" ht="57.75" customHeight="1" x14ac:dyDescent="0.4">
      <c r="A202" s="815"/>
      <c r="B202" s="672"/>
      <c r="C202" s="672"/>
      <c r="D202" s="547"/>
      <c r="E202" s="547"/>
      <c r="F202" s="547"/>
      <c r="G202" s="547"/>
      <c r="H202" s="547"/>
      <c r="I202" s="849"/>
      <c r="J202" s="866"/>
      <c r="K202" s="897"/>
      <c r="L202" s="853"/>
      <c r="M202" s="853"/>
      <c r="N202" s="853"/>
      <c r="O202" s="551"/>
      <c r="P202" s="551"/>
      <c r="Q202" s="551"/>
      <c r="R202" s="551"/>
      <c r="S202" s="969"/>
      <c r="T202" s="928"/>
      <c r="U202" s="803"/>
      <c r="V202" s="825"/>
      <c r="W202" s="599"/>
      <c r="X202" s="554"/>
      <c r="Y202" s="564"/>
      <c r="Z202" s="574"/>
      <c r="AA202" s="551"/>
      <c r="AB202" s="47" t="s">
        <v>666</v>
      </c>
      <c r="AC202" s="89" t="s">
        <v>303</v>
      </c>
      <c r="AD202" s="89"/>
      <c r="AE202" s="89" t="s">
        <v>303</v>
      </c>
      <c r="AF202" s="334" t="s">
        <v>303</v>
      </c>
      <c r="AG202" s="334" t="s">
        <v>303</v>
      </c>
      <c r="AH202" s="334" t="s">
        <v>303</v>
      </c>
      <c r="AI202" s="334" t="s">
        <v>303</v>
      </c>
      <c r="AJ202" s="43"/>
      <c r="AK202" s="684"/>
      <c r="AL202" s="684"/>
      <c r="AM202" s="582"/>
      <c r="AN202" s="541"/>
      <c r="AO202" s="582"/>
      <c r="AP202" s="582"/>
      <c r="AQ202" s="582"/>
      <c r="AR202" s="334" t="s">
        <v>303</v>
      </c>
      <c r="AS202" s="334" t="s">
        <v>303</v>
      </c>
      <c r="AT202" s="334" t="s">
        <v>303</v>
      </c>
      <c r="AU202" s="334" t="s">
        <v>303</v>
      </c>
      <c r="AV202" s="334" t="s">
        <v>303</v>
      </c>
      <c r="AW202" s="304"/>
      <c r="AX202" s="43"/>
      <c r="AY202" s="43"/>
    </row>
    <row r="203" spans="1:51" ht="87.75" customHeight="1" x14ac:dyDescent="0.4">
      <c r="A203" s="815"/>
      <c r="B203" s="672"/>
      <c r="C203" s="672"/>
      <c r="D203" s="547"/>
      <c r="E203" s="547"/>
      <c r="F203" s="547"/>
      <c r="G203" s="547"/>
      <c r="H203" s="547"/>
      <c r="I203" s="849"/>
      <c r="J203" s="866"/>
      <c r="K203" s="897"/>
      <c r="L203" s="853"/>
      <c r="M203" s="853"/>
      <c r="N203" s="853"/>
      <c r="O203" s="551"/>
      <c r="P203" s="551"/>
      <c r="Q203" s="551"/>
      <c r="R203" s="551"/>
      <c r="S203" s="969"/>
      <c r="T203" s="928"/>
      <c r="U203" s="803"/>
      <c r="V203" s="825"/>
      <c r="W203" s="599"/>
      <c r="X203" s="554"/>
      <c r="Y203" s="564"/>
      <c r="Z203" s="574"/>
      <c r="AA203" s="551"/>
      <c r="AB203" s="158" t="s">
        <v>667</v>
      </c>
      <c r="AC203" s="89" t="s">
        <v>668</v>
      </c>
      <c r="AD203" s="89"/>
      <c r="AE203" s="334" t="s">
        <v>303</v>
      </c>
      <c r="AF203" s="334" t="s">
        <v>303</v>
      </c>
      <c r="AG203" s="334" t="s">
        <v>303</v>
      </c>
      <c r="AH203" s="334" t="s">
        <v>303</v>
      </c>
      <c r="AI203" s="334" t="s">
        <v>303</v>
      </c>
      <c r="AJ203" s="43"/>
      <c r="AK203" s="684"/>
      <c r="AL203" s="684"/>
      <c r="AM203" s="582"/>
      <c r="AN203" s="541"/>
      <c r="AO203" s="582"/>
      <c r="AP203" s="582"/>
      <c r="AQ203" s="582"/>
      <c r="AR203" s="334" t="s">
        <v>303</v>
      </c>
      <c r="AS203" s="334" t="s">
        <v>303</v>
      </c>
      <c r="AT203" s="334" t="s">
        <v>303</v>
      </c>
      <c r="AU203" s="334" t="s">
        <v>303</v>
      </c>
      <c r="AV203" s="334" t="s">
        <v>303</v>
      </c>
      <c r="AW203" s="304"/>
      <c r="AX203" s="43"/>
      <c r="AY203" s="43"/>
    </row>
    <row r="204" spans="1:51" ht="65.25" customHeight="1" x14ac:dyDescent="0.4">
      <c r="A204" s="815"/>
      <c r="B204" s="672"/>
      <c r="C204" s="672"/>
      <c r="D204" s="547"/>
      <c r="E204" s="547"/>
      <c r="F204" s="547"/>
      <c r="G204" s="547"/>
      <c r="H204" s="547"/>
      <c r="I204" s="849"/>
      <c r="J204" s="866"/>
      <c r="K204" s="897"/>
      <c r="L204" s="853"/>
      <c r="M204" s="853"/>
      <c r="N204" s="853"/>
      <c r="O204" s="551"/>
      <c r="P204" s="551"/>
      <c r="Q204" s="551"/>
      <c r="R204" s="551"/>
      <c r="S204" s="969"/>
      <c r="T204" s="928"/>
      <c r="U204" s="803"/>
      <c r="V204" s="825"/>
      <c r="W204" s="599"/>
      <c r="X204" s="554"/>
      <c r="Y204" s="564"/>
      <c r="Z204" s="574"/>
      <c r="AA204" s="551"/>
      <c r="AB204" s="47" t="s">
        <v>669</v>
      </c>
      <c r="AC204" s="89" t="s">
        <v>303</v>
      </c>
      <c r="AD204" s="89"/>
      <c r="AE204" s="89" t="s">
        <v>303</v>
      </c>
      <c r="AF204" s="334" t="s">
        <v>303</v>
      </c>
      <c r="AG204" s="334" t="s">
        <v>303</v>
      </c>
      <c r="AH204" s="334" t="s">
        <v>303</v>
      </c>
      <c r="AI204" s="334" t="s">
        <v>303</v>
      </c>
      <c r="AJ204" s="43"/>
      <c r="AK204" s="684"/>
      <c r="AL204" s="684"/>
      <c r="AM204" s="582"/>
      <c r="AN204" s="541"/>
      <c r="AO204" s="582"/>
      <c r="AP204" s="582"/>
      <c r="AQ204" s="582"/>
      <c r="AR204" s="334" t="s">
        <v>303</v>
      </c>
      <c r="AS204" s="334" t="s">
        <v>303</v>
      </c>
      <c r="AT204" s="334" t="s">
        <v>303</v>
      </c>
      <c r="AU204" s="334" t="s">
        <v>303</v>
      </c>
      <c r="AV204" s="334" t="s">
        <v>303</v>
      </c>
      <c r="AW204" s="304"/>
      <c r="AX204" s="43"/>
      <c r="AY204" s="43"/>
    </row>
    <row r="205" spans="1:51" ht="54.75" customHeight="1" x14ac:dyDescent="0.4">
      <c r="A205" s="815"/>
      <c r="B205" s="672"/>
      <c r="C205" s="672"/>
      <c r="D205" s="547"/>
      <c r="E205" s="547"/>
      <c r="F205" s="547"/>
      <c r="G205" s="547"/>
      <c r="H205" s="547"/>
      <c r="I205" s="849"/>
      <c r="J205" s="866"/>
      <c r="K205" s="897"/>
      <c r="L205" s="853"/>
      <c r="M205" s="853"/>
      <c r="N205" s="853"/>
      <c r="O205" s="551"/>
      <c r="P205" s="551"/>
      <c r="Q205" s="551"/>
      <c r="R205" s="551"/>
      <c r="S205" s="969"/>
      <c r="T205" s="928"/>
      <c r="U205" s="803"/>
      <c r="V205" s="825"/>
      <c r="W205" s="599"/>
      <c r="X205" s="554"/>
      <c r="Y205" s="564"/>
      <c r="Z205" s="574"/>
      <c r="AA205" s="551"/>
      <c r="AB205" s="47" t="s">
        <v>670</v>
      </c>
      <c r="AC205" s="89" t="s">
        <v>303</v>
      </c>
      <c r="AD205" s="89"/>
      <c r="AE205" s="89" t="s">
        <v>303</v>
      </c>
      <c r="AF205" s="334" t="s">
        <v>303</v>
      </c>
      <c r="AG205" s="334" t="s">
        <v>303</v>
      </c>
      <c r="AH205" s="334" t="s">
        <v>303</v>
      </c>
      <c r="AI205" s="334" t="s">
        <v>303</v>
      </c>
      <c r="AJ205" s="43"/>
      <c r="AK205" s="684"/>
      <c r="AL205" s="684"/>
      <c r="AM205" s="582"/>
      <c r="AN205" s="541"/>
      <c r="AO205" s="582"/>
      <c r="AP205" s="582"/>
      <c r="AQ205" s="582"/>
      <c r="AR205" s="334" t="s">
        <v>303</v>
      </c>
      <c r="AS205" s="334" t="s">
        <v>303</v>
      </c>
      <c r="AT205" s="334" t="s">
        <v>303</v>
      </c>
      <c r="AU205" s="334" t="s">
        <v>303</v>
      </c>
      <c r="AV205" s="334" t="s">
        <v>303</v>
      </c>
      <c r="AW205" s="304"/>
      <c r="AX205" s="43"/>
      <c r="AY205" s="43"/>
    </row>
    <row r="206" spans="1:51" ht="73.5" customHeight="1" x14ac:dyDescent="0.4">
      <c r="A206" s="815"/>
      <c r="B206" s="672"/>
      <c r="C206" s="672"/>
      <c r="D206" s="547"/>
      <c r="E206" s="547"/>
      <c r="F206" s="547"/>
      <c r="G206" s="547"/>
      <c r="H206" s="547"/>
      <c r="I206" s="849"/>
      <c r="J206" s="866"/>
      <c r="K206" s="897"/>
      <c r="L206" s="853"/>
      <c r="M206" s="853"/>
      <c r="N206" s="853"/>
      <c r="O206" s="551"/>
      <c r="P206" s="551"/>
      <c r="Q206" s="551"/>
      <c r="R206" s="551"/>
      <c r="S206" s="969"/>
      <c r="T206" s="928"/>
      <c r="U206" s="803"/>
      <c r="V206" s="825"/>
      <c r="W206" s="599"/>
      <c r="X206" s="554"/>
      <c r="Y206" s="564"/>
      <c r="Z206" s="574"/>
      <c r="AA206" s="551"/>
      <c r="AB206" s="47" t="s">
        <v>671</v>
      </c>
      <c r="AC206" s="89" t="s">
        <v>303</v>
      </c>
      <c r="AD206" s="89"/>
      <c r="AE206" s="89" t="s">
        <v>303</v>
      </c>
      <c r="AF206" s="334" t="s">
        <v>303</v>
      </c>
      <c r="AG206" s="334" t="s">
        <v>303</v>
      </c>
      <c r="AH206" s="334" t="s">
        <v>303</v>
      </c>
      <c r="AI206" s="334" t="s">
        <v>303</v>
      </c>
      <c r="AJ206" s="43"/>
      <c r="AK206" s="684"/>
      <c r="AL206" s="684"/>
      <c r="AM206" s="582"/>
      <c r="AN206" s="541"/>
      <c r="AO206" s="582"/>
      <c r="AP206" s="582"/>
      <c r="AQ206" s="582"/>
      <c r="AR206" s="334" t="s">
        <v>303</v>
      </c>
      <c r="AS206" s="334" t="s">
        <v>303</v>
      </c>
      <c r="AT206" s="334" t="s">
        <v>303</v>
      </c>
      <c r="AU206" s="334" t="s">
        <v>303</v>
      </c>
      <c r="AV206" s="334" t="s">
        <v>303</v>
      </c>
      <c r="AW206" s="304"/>
      <c r="AX206" s="43"/>
      <c r="AY206" s="43"/>
    </row>
    <row r="207" spans="1:51" ht="65.25" customHeight="1" x14ac:dyDescent="0.4">
      <c r="A207" s="815"/>
      <c r="B207" s="672"/>
      <c r="C207" s="672"/>
      <c r="D207" s="547"/>
      <c r="E207" s="547"/>
      <c r="F207" s="547"/>
      <c r="G207" s="547"/>
      <c r="H207" s="547"/>
      <c r="I207" s="849"/>
      <c r="J207" s="866"/>
      <c r="K207" s="897"/>
      <c r="L207" s="853"/>
      <c r="M207" s="853"/>
      <c r="N207" s="853"/>
      <c r="O207" s="551"/>
      <c r="P207" s="551"/>
      <c r="Q207" s="551"/>
      <c r="R207" s="551"/>
      <c r="S207" s="969"/>
      <c r="T207" s="928"/>
      <c r="U207" s="803"/>
      <c r="V207" s="825"/>
      <c r="W207" s="599"/>
      <c r="X207" s="554"/>
      <c r="Y207" s="564"/>
      <c r="Z207" s="574"/>
      <c r="AA207" s="551"/>
      <c r="AB207" s="47" t="s">
        <v>672</v>
      </c>
      <c r="AC207" s="89" t="s">
        <v>673</v>
      </c>
      <c r="AD207" s="89"/>
      <c r="AE207" s="334" t="s">
        <v>303</v>
      </c>
      <c r="AF207" s="334" t="s">
        <v>303</v>
      </c>
      <c r="AG207" s="334" t="s">
        <v>303</v>
      </c>
      <c r="AH207" s="334" t="s">
        <v>303</v>
      </c>
      <c r="AI207" s="334" t="s">
        <v>303</v>
      </c>
      <c r="AJ207" s="43"/>
      <c r="AK207" s="684"/>
      <c r="AL207" s="684"/>
      <c r="AM207" s="582"/>
      <c r="AN207" s="541"/>
      <c r="AO207" s="582"/>
      <c r="AP207" s="582"/>
      <c r="AQ207" s="582"/>
      <c r="AR207" s="334" t="s">
        <v>303</v>
      </c>
      <c r="AS207" s="334" t="s">
        <v>303</v>
      </c>
      <c r="AT207" s="334" t="s">
        <v>303</v>
      </c>
      <c r="AU207" s="334" t="s">
        <v>303</v>
      </c>
      <c r="AV207" s="334" t="s">
        <v>303</v>
      </c>
      <c r="AW207" s="304"/>
      <c r="AX207" s="43"/>
      <c r="AY207" s="43"/>
    </row>
    <row r="208" spans="1:51" ht="43.5" customHeight="1" x14ac:dyDescent="0.4">
      <c r="A208" s="815"/>
      <c r="B208" s="672"/>
      <c r="C208" s="672"/>
      <c r="D208" s="547"/>
      <c r="E208" s="547"/>
      <c r="F208" s="547"/>
      <c r="G208" s="547"/>
      <c r="H208" s="547"/>
      <c r="I208" s="849"/>
      <c r="J208" s="866"/>
      <c r="K208" s="897"/>
      <c r="L208" s="853"/>
      <c r="M208" s="853"/>
      <c r="N208" s="853"/>
      <c r="O208" s="551"/>
      <c r="P208" s="551"/>
      <c r="Q208" s="551"/>
      <c r="R208" s="551"/>
      <c r="S208" s="969"/>
      <c r="T208" s="928"/>
      <c r="U208" s="803"/>
      <c r="V208" s="825"/>
      <c r="W208" s="599"/>
      <c r="X208" s="554"/>
      <c r="Y208" s="564"/>
      <c r="Z208" s="574"/>
      <c r="AA208" s="551"/>
      <c r="AB208" s="47" t="s">
        <v>674</v>
      </c>
      <c r="AC208" s="89" t="s">
        <v>634</v>
      </c>
      <c r="AD208" s="89"/>
      <c r="AE208" s="334" t="s">
        <v>303</v>
      </c>
      <c r="AF208" s="334" t="s">
        <v>303</v>
      </c>
      <c r="AG208" s="334" t="s">
        <v>303</v>
      </c>
      <c r="AH208" s="334" t="s">
        <v>303</v>
      </c>
      <c r="AI208" s="334" t="s">
        <v>303</v>
      </c>
      <c r="AJ208" s="43"/>
      <c r="AK208" s="684"/>
      <c r="AL208" s="684"/>
      <c r="AM208" s="582"/>
      <c r="AN208" s="541"/>
      <c r="AO208" s="582"/>
      <c r="AP208" s="582"/>
      <c r="AQ208" s="582"/>
      <c r="AR208" s="334" t="s">
        <v>303</v>
      </c>
      <c r="AS208" s="334" t="s">
        <v>303</v>
      </c>
      <c r="AT208" s="334" t="s">
        <v>303</v>
      </c>
      <c r="AU208" s="334" t="s">
        <v>303</v>
      </c>
      <c r="AV208" s="334" t="s">
        <v>303</v>
      </c>
      <c r="AW208" s="304"/>
      <c r="AX208" s="43"/>
      <c r="AY208" s="43"/>
    </row>
    <row r="209" spans="1:51" ht="43.5" customHeight="1" thickBot="1" x14ac:dyDescent="0.45">
      <c r="A209" s="815"/>
      <c r="B209" s="672"/>
      <c r="C209" s="672"/>
      <c r="D209" s="547"/>
      <c r="E209" s="547"/>
      <c r="F209" s="547"/>
      <c r="G209" s="547"/>
      <c r="H209" s="547"/>
      <c r="I209" s="849"/>
      <c r="J209" s="866"/>
      <c r="K209" s="897"/>
      <c r="L209" s="853"/>
      <c r="M209" s="853"/>
      <c r="N209" s="853"/>
      <c r="O209" s="551"/>
      <c r="P209" s="551"/>
      <c r="Q209" s="551"/>
      <c r="R209" s="551"/>
      <c r="S209" s="969"/>
      <c r="T209" s="928"/>
      <c r="U209" s="803"/>
      <c r="V209" s="825"/>
      <c r="W209" s="599"/>
      <c r="X209" s="554"/>
      <c r="Y209" s="564"/>
      <c r="Z209" s="574"/>
      <c r="AA209" s="551"/>
      <c r="AB209" s="58" t="s">
        <v>675</v>
      </c>
      <c r="AC209" s="91" t="s">
        <v>676</v>
      </c>
      <c r="AD209" s="340">
        <v>4.0000000000000002E-4</v>
      </c>
      <c r="AE209" s="365">
        <v>10</v>
      </c>
      <c r="AF209" s="272">
        <v>45352</v>
      </c>
      <c r="AG209" s="252">
        <v>45442</v>
      </c>
      <c r="AH209" s="336">
        <v>90</v>
      </c>
      <c r="AI209" s="336"/>
      <c r="AJ209" s="220"/>
      <c r="AK209" s="684"/>
      <c r="AL209" s="684"/>
      <c r="AM209" s="582"/>
      <c r="AN209" s="541"/>
      <c r="AO209" s="582"/>
      <c r="AP209" s="582"/>
      <c r="AQ209" s="582"/>
      <c r="AR209" s="254" t="s">
        <v>736</v>
      </c>
      <c r="AS209" s="254" t="s">
        <v>719</v>
      </c>
      <c r="AT209" s="338" t="s">
        <v>719</v>
      </c>
      <c r="AU209" s="341" t="s">
        <v>719</v>
      </c>
      <c r="AV209" s="370" t="s">
        <v>719</v>
      </c>
      <c r="AW209" s="306"/>
      <c r="AX209" s="43"/>
      <c r="AY209" s="43"/>
    </row>
    <row r="210" spans="1:51" ht="72" customHeight="1" thickBot="1" x14ac:dyDescent="0.45">
      <c r="A210" s="815"/>
      <c r="B210" s="672"/>
      <c r="C210" s="672"/>
      <c r="D210" s="547"/>
      <c r="E210" s="547"/>
      <c r="F210" s="547"/>
      <c r="G210" s="547"/>
      <c r="H210" s="547"/>
      <c r="I210" s="849"/>
      <c r="J210" s="867"/>
      <c r="K210" s="893"/>
      <c r="L210" s="854"/>
      <c r="M210" s="854"/>
      <c r="N210" s="854"/>
      <c r="O210" s="558"/>
      <c r="P210" s="558"/>
      <c r="Q210" s="558"/>
      <c r="R210" s="558"/>
      <c r="S210" s="970"/>
      <c r="T210" s="929"/>
      <c r="U210" s="803"/>
      <c r="V210" s="825"/>
      <c r="W210" s="600"/>
      <c r="X210" s="555"/>
      <c r="Y210" s="565"/>
      <c r="Z210" s="575"/>
      <c r="AA210" s="552"/>
      <c r="AB210" s="58" t="s">
        <v>759</v>
      </c>
      <c r="AC210" s="91" t="s">
        <v>760</v>
      </c>
      <c r="AD210" s="91" t="s">
        <v>761</v>
      </c>
      <c r="AE210" s="342">
        <v>90</v>
      </c>
      <c r="AF210" s="366">
        <v>45323</v>
      </c>
      <c r="AG210" s="367">
        <v>45656</v>
      </c>
      <c r="AH210" s="247">
        <v>330</v>
      </c>
      <c r="AI210" s="247"/>
      <c r="AJ210" s="273"/>
      <c r="AK210" s="685"/>
      <c r="AL210" s="685"/>
      <c r="AM210" s="583"/>
      <c r="AN210" s="542"/>
      <c r="AO210" s="583"/>
      <c r="AP210" s="583"/>
      <c r="AQ210" s="583"/>
      <c r="AR210" s="253" t="s">
        <v>767</v>
      </c>
      <c r="AS210" s="253" t="s">
        <v>771</v>
      </c>
      <c r="AT210" s="31" t="s">
        <v>769</v>
      </c>
      <c r="AU210" s="60" t="s">
        <v>734</v>
      </c>
      <c r="AV210" s="93">
        <v>45311</v>
      </c>
      <c r="AW210" s="305"/>
      <c r="AX210" s="43"/>
      <c r="AY210" s="43"/>
    </row>
    <row r="211" spans="1:51" ht="157.5" customHeight="1" thickBot="1" x14ac:dyDescent="0.45">
      <c r="B211" s="546" t="s">
        <v>677</v>
      </c>
      <c r="C211" s="546" t="s">
        <v>678</v>
      </c>
      <c r="D211" s="546" t="s">
        <v>679</v>
      </c>
      <c r="E211" s="546" t="s">
        <v>208</v>
      </c>
      <c r="F211" s="546" t="s">
        <v>680</v>
      </c>
      <c r="G211" s="619"/>
      <c r="H211" s="619"/>
      <c r="I211" s="771"/>
      <c r="J211" s="871" t="s">
        <v>681</v>
      </c>
      <c r="K211" s="899" t="s">
        <v>682</v>
      </c>
      <c r="L211" s="861" t="s">
        <v>271</v>
      </c>
      <c r="M211" s="861">
        <v>0</v>
      </c>
      <c r="N211" s="861" t="s">
        <v>683</v>
      </c>
      <c r="O211" s="38"/>
      <c r="P211" s="38" t="s">
        <v>136</v>
      </c>
      <c r="Q211" s="255" t="s">
        <v>572</v>
      </c>
      <c r="R211" s="38">
        <v>24</v>
      </c>
      <c r="S211" s="971">
        <v>30</v>
      </c>
      <c r="T211" s="256">
        <v>196</v>
      </c>
      <c r="U211" s="803"/>
      <c r="V211" s="825"/>
      <c r="W211" s="556" t="s">
        <v>684</v>
      </c>
      <c r="X211" s="788" t="s">
        <v>556</v>
      </c>
      <c r="Y211" s="781" t="s">
        <v>557</v>
      </c>
      <c r="Z211" s="570">
        <v>2020130010268</v>
      </c>
      <c r="AA211" s="704" t="s">
        <v>558</v>
      </c>
      <c r="AB211" s="492" t="s">
        <v>685</v>
      </c>
      <c r="AC211" s="37" t="s">
        <v>560</v>
      </c>
      <c r="AD211" s="494">
        <v>8</v>
      </c>
      <c r="AE211" s="323">
        <v>0.5</v>
      </c>
      <c r="AF211" s="533" t="s">
        <v>776</v>
      </c>
      <c r="AG211" s="535" t="s">
        <v>774</v>
      </c>
      <c r="AH211" s="537">
        <v>90</v>
      </c>
      <c r="AI211" s="537">
        <v>20</v>
      </c>
      <c r="AJ211" s="222"/>
      <c r="AK211" s="545" t="s">
        <v>561</v>
      </c>
      <c r="AL211" s="545"/>
      <c r="AM211" s="721"/>
      <c r="AN211" s="721"/>
      <c r="AO211" s="721"/>
      <c r="AP211" s="721"/>
      <c r="AQ211" s="721"/>
      <c r="AR211" s="87"/>
      <c r="AS211" s="90"/>
      <c r="AT211" s="60"/>
      <c r="AU211" s="90"/>
      <c r="AV211" s="91"/>
      <c r="AW211" s="145"/>
      <c r="AX211" s="43"/>
      <c r="AY211" s="43"/>
    </row>
    <row r="212" spans="1:51" ht="195" customHeight="1" thickBot="1" x14ac:dyDescent="0.45">
      <c r="B212" s="547"/>
      <c r="C212" s="547"/>
      <c r="D212" s="547"/>
      <c r="E212" s="547"/>
      <c r="F212" s="547"/>
      <c r="G212" s="620"/>
      <c r="H212" s="620"/>
      <c r="I212" s="772"/>
      <c r="J212" s="872" t="s">
        <v>686</v>
      </c>
      <c r="K212" s="890" t="s">
        <v>687</v>
      </c>
      <c r="L212" s="862" t="s">
        <v>271</v>
      </c>
      <c r="M212" s="900">
        <v>0</v>
      </c>
      <c r="N212" s="862" t="s">
        <v>688</v>
      </c>
      <c r="O212" s="89"/>
      <c r="P212" s="89" t="s">
        <v>136</v>
      </c>
      <c r="Q212" s="255" t="s">
        <v>572</v>
      </c>
      <c r="R212" s="114">
        <v>36</v>
      </c>
      <c r="S212" s="972">
        <v>9</v>
      </c>
      <c r="T212" s="269">
        <v>10</v>
      </c>
      <c r="U212" s="803"/>
      <c r="V212" s="825"/>
      <c r="W212" s="600"/>
      <c r="X212" s="789"/>
      <c r="Y212" s="782"/>
      <c r="Z212" s="572"/>
      <c r="AA212" s="705"/>
      <c r="AB212" s="257" t="s">
        <v>689</v>
      </c>
      <c r="AC212" s="231" t="s">
        <v>560</v>
      </c>
      <c r="AD212" s="219">
        <v>12</v>
      </c>
      <c r="AE212" s="321">
        <v>0.5</v>
      </c>
      <c r="AF212" s="534"/>
      <c r="AG212" s="536"/>
      <c r="AH212" s="539"/>
      <c r="AI212" s="539"/>
      <c r="AJ212" s="146"/>
      <c r="AK212" s="544"/>
      <c r="AL212" s="544"/>
      <c r="AM212" s="720"/>
      <c r="AN212" s="720"/>
      <c r="AO212" s="720"/>
      <c r="AP212" s="720"/>
      <c r="AQ212" s="720"/>
      <c r="AR212" s="271"/>
      <c r="AS212" s="255"/>
      <c r="AT212" s="60"/>
      <c r="AU212" s="90"/>
      <c r="AV212" s="91"/>
      <c r="AW212" s="145"/>
      <c r="AX212" s="43"/>
      <c r="AY212" s="43"/>
    </row>
    <row r="213" spans="1:51" ht="234.75" customHeight="1" thickBot="1" x14ac:dyDescent="0.45">
      <c r="B213" s="548"/>
      <c r="C213" s="548"/>
      <c r="D213" s="548"/>
      <c r="E213" s="548"/>
      <c r="F213" s="548"/>
      <c r="G213" s="621"/>
      <c r="H213" s="621"/>
      <c r="I213" s="773"/>
      <c r="J213" s="873"/>
      <c r="K213" s="890" t="s">
        <v>690</v>
      </c>
      <c r="L213" s="862" t="s">
        <v>133</v>
      </c>
      <c r="M213" s="900">
        <v>0</v>
      </c>
      <c r="N213" s="862" t="s">
        <v>691</v>
      </c>
      <c r="O213" s="89"/>
      <c r="P213" s="89" t="s">
        <v>136</v>
      </c>
      <c r="Q213" s="89" t="s">
        <v>692</v>
      </c>
      <c r="R213" s="114">
        <v>1</v>
      </c>
      <c r="S213" s="973" t="s">
        <v>303</v>
      </c>
      <c r="T213" s="258">
        <v>0.15</v>
      </c>
      <c r="U213" s="804"/>
      <c r="V213" s="826"/>
      <c r="W213" s="259" t="s">
        <v>394</v>
      </c>
      <c r="X213" s="179" t="s">
        <v>693</v>
      </c>
      <c r="Y213" s="260" t="s">
        <v>416</v>
      </c>
      <c r="Z213" s="218">
        <v>2020130010257</v>
      </c>
      <c r="AA213" s="108" t="s">
        <v>417</v>
      </c>
      <c r="AB213" s="190" t="s">
        <v>694</v>
      </c>
      <c r="AC213" s="108" t="s">
        <v>695</v>
      </c>
      <c r="AD213" s="230" t="s">
        <v>303</v>
      </c>
      <c r="AE213" s="335">
        <v>1</v>
      </c>
      <c r="AF213" s="230" t="s">
        <v>303</v>
      </c>
      <c r="AG213" s="230" t="s">
        <v>303</v>
      </c>
      <c r="AH213" s="230" t="s">
        <v>303</v>
      </c>
      <c r="AI213" s="230" t="s">
        <v>303</v>
      </c>
      <c r="AJ213" s="43"/>
      <c r="AK213" s="122" t="s">
        <v>400</v>
      </c>
      <c r="AL213" s="50"/>
      <c r="AM213" s="261"/>
      <c r="AN213" s="261"/>
      <c r="AO213" s="261"/>
      <c r="AP213" s="261"/>
      <c r="AQ213" s="261"/>
      <c r="AR213" s="43"/>
      <c r="AS213" s="43"/>
      <c r="AT213" s="43"/>
      <c r="AU213" s="43"/>
      <c r="AV213" s="43"/>
      <c r="AW213" s="178"/>
      <c r="AX213" s="43"/>
      <c r="AY213" s="43"/>
    </row>
    <row r="215" spans="1:51" ht="361.5" customHeight="1" x14ac:dyDescent="0.4"/>
    <row r="216" spans="1:51" ht="81" customHeight="1" x14ac:dyDescent="0.4">
      <c r="K216" s="863"/>
      <c r="L216" s="863"/>
      <c r="M216" s="863"/>
      <c r="S216" s="975"/>
      <c r="X216" s="266"/>
      <c r="Y216" s="266"/>
      <c r="AC216" s="267"/>
      <c r="AD216" s="267"/>
      <c r="AE216" s="267"/>
      <c r="AN216" s="270"/>
      <c r="AO216" s="270"/>
      <c r="AP216" s="270"/>
      <c r="AQ216" s="28"/>
    </row>
    <row r="217" spans="1:51" ht="81" customHeight="1" x14ac:dyDescent="0.4">
      <c r="K217" s="863"/>
      <c r="L217" s="863"/>
      <c r="M217" s="863"/>
      <c r="R217" s="29"/>
      <c r="S217" s="29"/>
      <c r="T217" s="29"/>
      <c r="W217" s="28"/>
      <c r="X217" s="28"/>
      <c r="Y217" s="29"/>
      <c r="Z217" s="29"/>
      <c r="AA217" s="28"/>
      <c r="AB217" s="267"/>
      <c r="AC217" s="267"/>
      <c r="AD217" s="267"/>
      <c r="AE217" s="267"/>
      <c r="AM217" s="28"/>
      <c r="AN217" s="28"/>
      <c r="AO217" s="28"/>
      <c r="AP217" s="28"/>
      <c r="AQ217" s="28"/>
    </row>
    <row r="218" spans="1:51" ht="132" customHeight="1" x14ac:dyDescent="0.4">
      <c r="AB218" s="267"/>
      <c r="AC218" s="267"/>
      <c r="AD218" s="267"/>
      <c r="AE218" s="267"/>
      <c r="AN218" s="270"/>
      <c r="AO218" s="270"/>
      <c r="AP218" s="270"/>
      <c r="AQ218" s="28"/>
    </row>
    <row r="219" spans="1:51" ht="120" customHeight="1" x14ac:dyDescent="0.4">
      <c r="AN219" s="270"/>
      <c r="AO219" s="270"/>
      <c r="AP219" s="270"/>
      <c r="AQ219" s="28"/>
    </row>
    <row r="220" spans="1:51" ht="32.25" customHeight="1" x14ac:dyDescent="0.4"/>
    <row r="221" spans="1:51" ht="32.25" customHeight="1" x14ac:dyDescent="0.4"/>
  </sheetData>
  <mergeCells count="781">
    <mergeCell ref="AV130:AV134"/>
    <mergeCell ref="AT144:AT145"/>
    <mergeCell ref="AU144:AU145"/>
    <mergeCell ref="AS144:AS145"/>
    <mergeCell ref="AW151:AW153"/>
    <mergeCell ref="AR140:AR143"/>
    <mergeCell ref="AS140:AS143"/>
    <mergeCell ref="AS130:AS134"/>
    <mergeCell ref="AW147:AW148"/>
    <mergeCell ref="AP89:AP101"/>
    <mergeCell ref="AQ89:AQ101"/>
    <mergeCell ref="AP80:AP88"/>
    <mergeCell ref="AQ80:AQ88"/>
    <mergeCell ref="AN130:AN134"/>
    <mergeCell ref="AO130:AO134"/>
    <mergeCell ref="AU140:AU143"/>
    <mergeCell ref="AV140:AV143"/>
    <mergeCell ref="AP151:AP153"/>
    <mergeCell ref="AQ151:AQ153"/>
    <mergeCell ref="AV144:AV145"/>
    <mergeCell ref="AR151:AR153"/>
    <mergeCell ref="AT140:AT143"/>
    <mergeCell ref="AV151:AV153"/>
    <mergeCell ref="AU151:AU153"/>
    <mergeCell ref="AS151:AS153"/>
    <mergeCell ref="AT151:AT153"/>
    <mergeCell ref="AR144:AR145"/>
    <mergeCell ref="AT130:AT134"/>
    <mergeCell ref="AP125:AP129"/>
    <mergeCell ref="AQ125:AQ129"/>
    <mergeCell ref="AR130:AR134"/>
    <mergeCell ref="AQ140:AQ143"/>
    <mergeCell ref="AU130:AU134"/>
    <mergeCell ref="X185:X194"/>
    <mergeCell ref="W168:W184"/>
    <mergeCell ref="X168:X184"/>
    <mergeCell ref="V9:V213"/>
    <mergeCell ref="AO36:AO37"/>
    <mergeCell ref="AM38:AM43"/>
    <mergeCell ref="AN9:AN21"/>
    <mergeCell ref="AN80:AN88"/>
    <mergeCell ref="AN89:AN101"/>
    <mergeCell ref="AN102:AN124"/>
    <mergeCell ref="AN125:AN129"/>
    <mergeCell ref="AN144:AN153"/>
    <mergeCell ref="AN154:AN167"/>
    <mergeCell ref="AO125:AO126"/>
    <mergeCell ref="AM144:AM150"/>
    <mergeCell ref="AA44:AA49"/>
    <mergeCell ref="AM168:AM173"/>
    <mergeCell ref="AN168:AN173"/>
    <mergeCell ref="AO68:AO79"/>
    <mergeCell ref="AM89:AM91"/>
    <mergeCell ref="AL32:AL43"/>
    <mergeCell ref="AO38:AO43"/>
    <mergeCell ref="AN44:AN49"/>
    <mergeCell ref="AN57:AN67"/>
    <mergeCell ref="AP168:AP173"/>
    <mergeCell ref="AP154:AP167"/>
    <mergeCell ref="AQ154:AQ167"/>
    <mergeCell ref="AM154:AM161"/>
    <mergeCell ref="AQ144:AQ150"/>
    <mergeCell ref="AN179:AN184"/>
    <mergeCell ref="AO179:AO184"/>
    <mergeCell ref="AP50:AP56"/>
    <mergeCell ref="AQ50:AQ56"/>
    <mergeCell ref="AP57:AP67"/>
    <mergeCell ref="AQ57:AQ67"/>
    <mergeCell ref="AM50:AM56"/>
    <mergeCell ref="AN50:AN56"/>
    <mergeCell ref="AO50:AO56"/>
    <mergeCell ref="AM68:AM79"/>
    <mergeCell ref="AN68:AN79"/>
    <mergeCell ref="AO127:AO129"/>
    <mergeCell ref="AO57:AO62"/>
    <mergeCell ref="AM63:AM67"/>
    <mergeCell ref="AM92:AM101"/>
    <mergeCell ref="AO63:AO67"/>
    <mergeCell ref="AP174:AP178"/>
    <mergeCell ref="AO118:AO124"/>
    <mergeCell ref="AP118:AP124"/>
    <mergeCell ref="AQ44:AQ49"/>
    <mergeCell ref="AN22:AN31"/>
    <mergeCell ref="AQ22:AQ31"/>
    <mergeCell ref="AP22:AP31"/>
    <mergeCell ref="AQ32:AQ43"/>
    <mergeCell ref="AO33:AO35"/>
    <mergeCell ref="AN32:AN43"/>
    <mergeCell ref="AP32:AP43"/>
    <mergeCell ref="AP44:AP49"/>
    <mergeCell ref="AO22:AO27"/>
    <mergeCell ref="AO44:AO46"/>
    <mergeCell ref="AQ201:AQ210"/>
    <mergeCell ref="AM211:AM212"/>
    <mergeCell ref="AP185:AP194"/>
    <mergeCell ref="AQ185:AQ194"/>
    <mergeCell ref="AP135:AP139"/>
    <mergeCell ref="AO174:AO178"/>
    <mergeCell ref="AM179:AM184"/>
    <mergeCell ref="AP179:AP184"/>
    <mergeCell ref="AP144:AP150"/>
    <mergeCell ref="AP211:AP212"/>
    <mergeCell ref="AP195:AP200"/>
    <mergeCell ref="AQ195:AQ200"/>
    <mergeCell ref="AM174:AM178"/>
    <mergeCell ref="AM195:AM200"/>
    <mergeCell ref="AN195:AN200"/>
    <mergeCell ref="AO195:AO200"/>
    <mergeCell ref="AN185:AN194"/>
    <mergeCell ref="AO185:AO194"/>
    <mergeCell ref="AQ179:AQ184"/>
    <mergeCell ref="AO201:AO210"/>
    <mergeCell ref="AQ211:AQ212"/>
    <mergeCell ref="AO154:AO161"/>
    <mergeCell ref="AQ168:AQ173"/>
    <mergeCell ref="AQ174:AQ178"/>
    <mergeCell ref="K195:K200"/>
    <mergeCell ref="L195:L200"/>
    <mergeCell ref="L158:L163"/>
    <mergeCell ref="L188:L190"/>
    <mergeCell ref="K188:K190"/>
    <mergeCell ref="AM185:AM194"/>
    <mergeCell ref="AK168:AK173"/>
    <mergeCell ref="L185:L187"/>
    <mergeCell ref="P181:P184"/>
    <mergeCell ref="P185:P187"/>
    <mergeCell ref="O185:O187"/>
    <mergeCell ref="P168:P172"/>
    <mergeCell ref="O174:O178"/>
    <mergeCell ref="P179:P180"/>
    <mergeCell ref="R185:R187"/>
    <mergeCell ref="S185:S187"/>
    <mergeCell ref="T185:T187"/>
    <mergeCell ref="AK195:AK200"/>
    <mergeCell ref="AL154:AL167"/>
    <mergeCell ref="AL174:AL178"/>
    <mergeCell ref="AL168:AL173"/>
    <mergeCell ref="T174:T178"/>
    <mergeCell ref="Q168:Q172"/>
    <mergeCell ref="Q179:Q180"/>
    <mergeCell ref="AP201:AP210"/>
    <mergeCell ref="AO144:AO150"/>
    <mergeCell ref="AM151:AM153"/>
    <mergeCell ref="AO151:AO153"/>
    <mergeCell ref="AK151:AK153"/>
    <mergeCell ref="AL151:AL153"/>
    <mergeCell ref="AN174:AN178"/>
    <mergeCell ref="AK185:AK194"/>
    <mergeCell ref="AL185:AL194"/>
    <mergeCell ref="AM162:AM167"/>
    <mergeCell ref="AO168:AO173"/>
    <mergeCell ref="K201:K210"/>
    <mergeCell ref="AN211:AN212"/>
    <mergeCell ref="AO211:AO212"/>
    <mergeCell ref="Z211:Z212"/>
    <mergeCell ref="AL201:AL210"/>
    <mergeCell ref="AK211:AK212"/>
    <mergeCell ref="AL195:AL200"/>
    <mergeCell ref="AK201:AK210"/>
    <mergeCell ref="AJ174:AJ178"/>
    <mergeCell ref="AK154:AK167"/>
    <mergeCell ref="AK174:AK178"/>
    <mergeCell ref="T68:T88"/>
    <mergeCell ref="R89:R91"/>
    <mergeCell ref="Z154:Z167"/>
    <mergeCell ref="AA168:AA173"/>
    <mergeCell ref="Z174:Z178"/>
    <mergeCell ref="AA174:AA178"/>
    <mergeCell ref="AA131:AA134"/>
    <mergeCell ref="AA135:AA139"/>
    <mergeCell ref="AA140:AA143"/>
    <mergeCell ref="R130:R132"/>
    <mergeCell ref="S130:S132"/>
    <mergeCell ref="T130:T132"/>
    <mergeCell ref="O188:O190"/>
    <mergeCell ref="K174:K178"/>
    <mergeCell ref="K179:K180"/>
    <mergeCell ref="W185:W194"/>
    <mergeCell ref="K185:K187"/>
    <mergeCell ref="R168:R172"/>
    <mergeCell ref="Q130:Q132"/>
    <mergeCell ref="P149:P150"/>
    <mergeCell ref="A9:A210"/>
    <mergeCell ref="C211:C213"/>
    <mergeCell ref="B211:B213"/>
    <mergeCell ref="D211:D213"/>
    <mergeCell ref="E211:E213"/>
    <mergeCell ref="F211:F213"/>
    <mergeCell ref="G211:G213"/>
    <mergeCell ref="H211:H213"/>
    <mergeCell ref="I211:I213"/>
    <mergeCell ref="B9:B210"/>
    <mergeCell ref="G125:G167"/>
    <mergeCell ref="I125:I167"/>
    <mergeCell ref="E9:E101"/>
    <mergeCell ref="F9:F124"/>
    <mergeCell ref="F125:F167"/>
    <mergeCell ref="F168:F184"/>
    <mergeCell ref="D185:D210"/>
    <mergeCell ref="F185:F210"/>
    <mergeCell ref="G185:G210"/>
    <mergeCell ref="H185:H210"/>
    <mergeCell ref="I185:I210"/>
    <mergeCell ref="Y89:Y101"/>
    <mergeCell ref="AK179:AK184"/>
    <mergeCell ref="AL179:AL184"/>
    <mergeCell ref="AL144:AL150"/>
    <mergeCell ref="AL125:AL129"/>
    <mergeCell ref="P174:P178"/>
    <mergeCell ref="Q174:Q178"/>
    <mergeCell ref="P144:P146"/>
    <mergeCell ref="AM118:AM124"/>
    <mergeCell ref="R112:R117"/>
    <mergeCell ref="P154:P157"/>
    <mergeCell ref="Q201:Q210"/>
    <mergeCell ref="Q154:Q167"/>
    <mergeCell ref="R188:R190"/>
    <mergeCell ref="T179:T180"/>
    <mergeCell ref="R181:R184"/>
    <mergeCell ref="S181:S184"/>
    <mergeCell ref="T188:T190"/>
    <mergeCell ref="R179:R180"/>
    <mergeCell ref="S179:S180"/>
    <mergeCell ref="S168:S172"/>
    <mergeCell ref="T168:T172"/>
    <mergeCell ref="R174:R178"/>
    <mergeCell ref="T166:T167"/>
    <mergeCell ref="S164:S165"/>
    <mergeCell ref="T164:T165"/>
    <mergeCell ref="Q181:Q184"/>
    <mergeCell ref="Q185:Q194"/>
    <mergeCell ref="R151:R153"/>
    <mergeCell ref="AP102:AP108"/>
    <mergeCell ref="AQ102:AQ108"/>
    <mergeCell ref="AM109:AM117"/>
    <mergeCell ref="AO109:AO117"/>
    <mergeCell ref="AP109:AP117"/>
    <mergeCell ref="AO162:AO167"/>
    <mergeCell ref="AK140:AK143"/>
    <mergeCell ref="AL118:AL124"/>
    <mergeCell ref="AK125:AK129"/>
    <mergeCell ref="AO135:AO139"/>
    <mergeCell ref="AM140:AM143"/>
    <mergeCell ref="AN140:AN143"/>
    <mergeCell ref="AO140:AO143"/>
    <mergeCell ref="L50:L56"/>
    <mergeCell ref="K50:K56"/>
    <mergeCell ref="S9:S49"/>
    <mergeCell ref="R9:R49"/>
    <mergeCell ref="N9:N49"/>
    <mergeCell ref="M9:M49"/>
    <mergeCell ref="L9:L49"/>
    <mergeCell ref="K9:K49"/>
    <mergeCell ref="S68:S88"/>
    <mergeCell ref="R68:R88"/>
    <mergeCell ref="M68:M88"/>
    <mergeCell ref="L68:L88"/>
    <mergeCell ref="K68:K88"/>
    <mergeCell ref="N68:N88"/>
    <mergeCell ref="O32:O43"/>
    <mergeCell ref="O44:O49"/>
    <mergeCell ref="O68:O79"/>
    <mergeCell ref="P68:P79"/>
    <mergeCell ref="Q68:Q88"/>
    <mergeCell ref="O80:O88"/>
    <mergeCell ref="P80:P88"/>
    <mergeCell ref="Q44:Q49"/>
    <mergeCell ref="AM9:AM14"/>
    <mergeCell ref="AO9:AO14"/>
    <mergeCell ref="AM15:AM21"/>
    <mergeCell ref="AO15:AO21"/>
    <mergeCell ref="AM47:AM49"/>
    <mergeCell ref="AO47:AO49"/>
    <mergeCell ref="AO89:AO91"/>
    <mergeCell ref="N50:N56"/>
    <mergeCell ref="M50:M56"/>
    <mergeCell ref="AM33:AM35"/>
    <mergeCell ref="AI32:AI43"/>
    <mergeCell ref="AM36:AM37"/>
    <mergeCell ref="AM44:AM46"/>
    <mergeCell ref="O89:O101"/>
    <mergeCell ref="N92:N94"/>
    <mergeCell ref="AO92:AO101"/>
    <mergeCell ref="Y44:Y49"/>
    <mergeCell ref="Y32:Y43"/>
    <mergeCell ref="Y22:Y31"/>
    <mergeCell ref="R50:R56"/>
    <mergeCell ref="S50:S56"/>
    <mergeCell ref="T50:T56"/>
    <mergeCell ref="AM22:AM27"/>
    <mergeCell ref="AO28:AO31"/>
    <mergeCell ref="AQ135:AQ139"/>
    <mergeCell ref="AK130:AK134"/>
    <mergeCell ref="Y109:Y117"/>
    <mergeCell ref="K57:K67"/>
    <mergeCell ref="S89:S91"/>
    <mergeCell ref="AQ118:AQ124"/>
    <mergeCell ref="AP68:AP79"/>
    <mergeCell ref="AQ68:AQ79"/>
    <mergeCell ref="AQ109:AQ117"/>
    <mergeCell ref="Y80:Y88"/>
    <mergeCell ref="Y68:Y79"/>
    <mergeCell ref="Y130:Y134"/>
    <mergeCell ref="Y135:Y139"/>
    <mergeCell ref="AM125:AM126"/>
    <mergeCell ref="AM130:AM134"/>
    <mergeCell ref="AL130:AL134"/>
    <mergeCell ref="AL135:AL139"/>
    <mergeCell ref="AP130:AP134"/>
    <mergeCell ref="AQ130:AQ134"/>
    <mergeCell ref="N89:N91"/>
    <mergeCell ref="M89:M91"/>
    <mergeCell ref="L89:L91"/>
    <mergeCell ref="AM102:AM108"/>
    <mergeCell ref="AO102:AO108"/>
    <mergeCell ref="Y144:Y150"/>
    <mergeCell ref="AK144:AK150"/>
    <mergeCell ref="AK135:AK139"/>
    <mergeCell ref="O125:O127"/>
    <mergeCell ref="O128:O129"/>
    <mergeCell ref="O130:O132"/>
    <mergeCell ref="S133:S134"/>
    <mergeCell ref="T133:T134"/>
    <mergeCell ref="P130:P132"/>
    <mergeCell ref="R125:R127"/>
    <mergeCell ref="S125:S127"/>
    <mergeCell ref="T125:T127"/>
    <mergeCell ref="K144:K146"/>
    <mergeCell ref="M144:M146"/>
    <mergeCell ref="Q147:Q148"/>
    <mergeCell ref="R133:R134"/>
    <mergeCell ref="P133:P134"/>
    <mergeCell ref="Q133:Q134"/>
    <mergeCell ref="O133:O134"/>
    <mergeCell ref="O151:O153"/>
    <mergeCell ref="P151:P153"/>
    <mergeCell ref="Q151:Q153"/>
    <mergeCell ref="S140:S143"/>
    <mergeCell ref="S151:S153"/>
    <mergeCell ref="O140:O143"/>
    <mergeCell ref="S144:S146"/>
    <mergeCell ref="Q149:Q150"/>
    <mergeCell ref="P140:P143"/>
    <mergeCell ref="Q140:Q143"/>
    <mergeCell ref="O144:O146"/>
    <mergeCell ref="T151:T153"/>
    <mergeCell ref="W125:W153"/>
    <mergeCell ref="X125:X153"/>
    <mergeCell ref="AA151:AA153"/>
    <mergeCell ref="O149:O150"/>
    <mergeCell ref="U9:U213"/>
    <mergeCell ref="AM127:AM129"/>
    <mergeCell ref="Y9:Y21"/>
    <mergeCell ref="AP140:AP143"/>
    <mergeCell ref="Y50:Y56"/>
    <mergeCell ref="X195:X200"/>
    <mergeCell ref="W195:W200"/>
    <mergeCell ref="Q136:Q137"/>
    <mergeCell ref="Q138:Q139"/>
    <mergeCell ref="Q128:Q129"/>
    <mergeCell ref="Q125:Q127"/>
    <mergeCell ref="O201:O210"/>
    <mergeCell ref="O154:O157"/>
    <mergeCell ref="O158:O163"/>
    <mergeCell ref="Q144:Q146"/>
    <mergeCell ref="O147:O148"/>
    <mergeCell ref="P147:P148"/>
    <mergeCell ref="T138:T139"/>
    <mergeCell ref="R140:R143"/>
    <mergeCell ref="C9:C210"/>
    <mergeCell ref="M168:M172"/>
    <mergeCell ref="T102:T108"/>
    <mergeCell ref="O191:O194"/>
    <mergeCell ref="P191:P194"/>
    <mergeCell ref="R201:R210"/>
    <mergeCell ref="S201:S210"/>
    <mergeCell ref="O9:O21"/>
    <mergeCell ref="P9:P21"/>
    <mergeCell ref="Q9:Q21"/>
    <mergeCell ref="O22:O31"/>
    <mergeCell ref="P22:P31"/>
    <mergeCell ref="Q22:Q31"/>
    <mergeCell ref="N95:N101"/>
    <mergeCell ref="M57:M67"/>
    <mergeCell ref="L57:L67"/>
    <mergeCell ref="Q32:Q43"/>
    <mergeCell ref="P44:P49"/>
    <mergeCell ref="N57:N67"/>
    <mergeCell ref="J9:J101"/>
    <mergeCell ref="J102:J124"/>
    <mergeCell ref="S95:S101"/>
    <mergeCell ref="J144:J153"/>
    <mergeCell ref="K151:K153"/>
    <mergeCell ref="P109:P111"/>
    <mergeCell ref="Q109:Q111"/>
    <mergeCell ref="O112:O117"/>
    <mergeCell ref="P112:P117"/>
    <mergeCell ref="Q112:Q117"/>
    <mergeCell ref="N102:N108"/>
    <mergeCell ref="S102:S108"/>
    <mergeCell ref="R92:R94"/>
    <mergeCell ref="S92:S94"/>
    <mergeCell ref="T92:T94"/>
    <mergeCell ref="R95:R101"/>
    <mergeCell ref="K95:K101"/>
    <mergeCell ref="M92:M94"/>
    <mergeCell ref="L92:L94"/>
    <mergeCell ref="K92:K94"/>
    <mergeCell ref="R109:R111"/>
    <mergeCell ref="L95:L101"/>
    <mergeCell ref="S109:S111"/>
    <mergeCell ref="M95:M101"/>
    <mergeCell ref="T109:T111"/>
    <mergeCell ref="K191:K194"/>
    <mergeCell ref="L191:L194"/>
    <mergeCell ref="M191:M194"/>
    <mergeCell ref="P188:P190"/>
    <mergeCell ref="N125:N127"/>
    <mergeCell ref="N128:N129"/>
    <mergeCell ref="N130:N132"/>
    <mergeCell ref="N133:N134"/>
    <mergeCell ref="N136:N137"/>
    <mergeCell ref="O136:O137"/>
    <mergeCell ref="P136:P137"/>
    <mergeCell ref="O138:O139"/>
    <mergeCell ref="P138:P139"/>
    <mergeCell ref="P128:P129"/>
    <mergeCell ref="O168:O172"/>
    <mergeCell ref="K154:K157"/>
    <mergeCell ref="N188:N190"/>
    <mergeCell ref="N191:N194"/>
    <mergeCell ref="N138:N139"/>
    <mergeCell ref="N140:N143"/>
    <mergeCell ref="N144:N146"/>
    <mergeCell ref="N147:N148"/>
    <mergeCell ref="N149:N150"/>
    <mergeCell ref="AX7:AX8"/>
    <mergeCell ref="AY7:AY8"/>
    <mergeCell ref="M188:M190"/>
    <mergeCell ref="N109:N111"/>
    <mergeCell ref="N112:N117"/>
    <mergeCell ref="N118:N124"/>
    <mergeCell ref="O50:O56"/>
    <mergeCell ref="P50:P56"/>
    <mergeCell ref="Q50:Q56"/>
    <mergeCell ref="O57:O67"/>
    <mergeCell ref="P57:P67"/>
    <mergeCell ref="Q57:Q67"/>
    <mergeCell ref="O102:O108"/>
    <mergeCell ref="P102:P108"/>
    <mergeCell ref="Q102:Q108"/>
    <mergeCell ref="O118:O124"/>
    <mergeCell ref="P118:P124"/>
    <mergeCell ref="AK102:AK108"/>
    <mergeCell ref="AL102:AL108"/>
    <mergeCell ref="AK109:AK117"/>
    <mergeCell ref="AL109:AL117"/>
    <mergeCell ref="W9:W124"/>
    <mergeCell ref="O109:O111"/>
    <mergeCell ref="M185:M187"/>
    <mergeCell ref="G7:G8"/>
    <mergeCell ref="I7:I8"/>
    <mergeCell ref="AK118:AK124"/>
    <mergeCell ref="M158:M163"/>
    <mergeCell ref="P32:P43"/>
    <mergeCell ref="AX6:AY6"/>
    <mergeCell ref="A7:A8"/>
    <mergeCell ref="U7:U8"/>
    <mergeCell ref="V7:V8"/>
    <mergeCell ref="A6:T6"/>
    <mergeCell ref="U6:X6"/>
    <mergeCell ref="Y6:AH6"/>
    <mergeCell ref="AS7:AS8"/>
    <mergeCell ref="AT7:AT8"/>
    <mergeCell ref="AU7:AU8"/>
    <mergeCell ref="AV7:AV8"/>
    <mergeCell ref="AW7:AW8"/>
    <mergeCell ref="AA7:AA8"/>
    <mergeCell ref="AB7:AB8"/>
    <mergeCell ref="AC7:AC8"/>
    <mergeCell ref="AD7:AD8"/>
    <mergeCell ref="AF7:AF8"/>
    <mergeCell ref="Q7:Q8"/>
    <mergeCell ref="R7:R8"/>
    <mergeCell ref="J7:J8"/>
    <mergeCell ref="H7:H8"/>
    <mergeCell ref="X7:X8"/>
    <mergeCell ref="AI6:AQ6"/>
    <mergeCell ref="AO7:AO8"/>
    <mergeCell ref="AP7:AP8"/>
    <mergeCell ref="AR6:AV6"/>
    <mergeCell ref="M7:M8"/>
    <mergeCell ref="N7:N8"/>
    <mergeCell ref="O7:P7"/>
    <mergeCell ref="S7:S8"/>
    <mergeCell ref="T7:T8"/>
    <mergeCell ref="Y7:Y8"/>
    <mergeCell ref="W7:W8"/>
    <mergeCell ref="K7:K8"/>
    <mergeCell ref="L7:L8"/>
    <mergeCell ref="B5:C5"/>
    <mergeCell ref="D1:AR1"/>
    <mergeCell ref="D2:AR2"/>
    <mergeCell ref="D3:AR3"/>
    <mergeCell ref="D4:AR4"/>
    <mergeCell ref="B1:C4"/>
    <mergeCell ref="B7:B8"/>
    <mergeCell ref="C7:C8"/>
    <mergeCell ref="D7:D8"/>
    <mergeCell ref="E7:E8"/>
    <mergeCell ref="F7:F8"/>
    <mergeCell ref="AQ7:AQ8"/>
    <mergeCell ref="AR7:AR8"/>
    <mergeCell ref="AG7:AG8"/>
    <mergeCell ref="AH7:AH8"/>
    <mergeCell ref="AI7:AI8"/>
    <mergeCell ref="AJ7:AJ8"/>
    <mergeCell ref="AK7:AK8"/>
    <mergeCell ref="AL7:AL8"/>
    <mergeCell ref="AM7:AM8"/>
    <mergeCell ref="AN7:AN8"/>
    <mergeCell ref="AE7:AE8"/>
    <mergeCell ref="D5:AR5"/>
    <mergeCell ref="Z7:Z8"/>
    <mergeCell ref="D125:D167"/>
    <mergeCell ref="G9:G101"/>
    <mergeCell ref="H9:H101"/>
    <mergeCell ref="I9:I101"/>
    <mergeCell ref="G102:G124"/>
    <mergeCell ref="H102:H124"/>
    <mergeCell ref="I102:I124"/>
    <mergeCell ref="G168:G184"/>
    <mergeCell ref="H168:H184"/>
    <mergeCell ref="I168:I184"/>
    <mergeCell ref="D9:D124"/>
    <mergeCell ref="H125:H167"/>
    <mergeCell ref="E168:E184"/>
    <mergeCell ref="D168:D184"/>
    <mergeCell ref="E125:E167"/>
    <mergeCell ref="J185:J210"/>
    <mergeCell ref="J125:J134"/>
    <mergeCell ref="K125:K127"/>
    <mergeCell ref="L125:L127"/>
    <mergeCell ref="M125:M127"/>
    <mergeCell ref="K128:K129"/>
    <mergeCell ref="L128:L129"/>
    <mergeCell ref="M128:M129"/>
    <mergeCell ref="K112:K117"/>
    <mergeCell ref="L112:L117"/>
    <mergeCell ref="M112:M117"/>
    <mergeCell ref="K118:K124"/>
    <mergeCell ref="L118:L124"/>
    <mergeCell ref="M118:M124"/>
    <mergeCell ref="K136:K137"/>
    <mergeCell ref="L136:L137"/>
    <mergeCell ref="M136:M137"/>
    <mergeCell ref="L130:L132"/>
    <mergeCell ref="L144:L146"/>
    <mergeCell ref="J135:J143"/>
    <mergeCell ref="M149:M150"/>
    <mergeCell ref="K140:K143"/>
    <mergeCell ref="L140:L143"/>
    <mergeCell ref="M140:M143"/>
    <mergeCell ref="J212:J213"/>
    <mergeCell ref="K102:K108"/>
    <mergeCell ref="L102:L108"/>
    <mergeCell ref="M102:M108"/>
    <mergeCell ref="K109:K111"/>
    <mergeCell ref="L109:L111"/>
    <mergeCell ref="M109:M111"/>
    <mergeCell ref="J154:J167"/>
    <mergeCell ref="M130:M132"/>
    <mergeCell ref="K138:K139"/>
    <mergeCell ref="L138:L139"/>
    <mergeCell ref="M138:M139"/>
    <mergeCell ref="K130:K132"/>
    <mergeCell ref="P125:P127"/>
    <mergeCell ref="K133:K134"/>
    <mergeCell ref="L133:L134"/>
    <mergeCell ref="M133:M134"/>
    <mergeCell ref="K147:K148"/>
    <mergeCell ref="L147:L148"/>
    <mergeCell ref="M147:M148"/>
    <mergeCell ref="K149:K150"/>
    <mergeCell ref="L149:L150"/>
    <mergeCell ref="M201:M210"/>
    <mergeCell ref="L201:L210"/>
    <mergeCell ref="N201:N210"/>
    <mergeCell ref="Q195:Q200"/>
    <mergeCell ref="P195:P200"/>
    <mergeCell ref="M195:M200"/>
    <mergeCell ref="N179:N180"/>
    <mergeCell ref="N181:N184"/>
    <mergeCell ref="N185:N187"/>
    <mergeCell ref="O179:O180"/>
    <mergeCell ref="O181:O184"/>
    <mergeCell ref="P201:P210"/>
    <mergeCell ref="N195:N200"/>
    <mergeCell ref="N154:N157"/>
    <mergeCell ref="K158:K163"/>
    <mergeCell ref="K164:K165"/>
    <mergeCell ref="L164:L165"/>
    <mergeCell ref="M164:M165"/>
    <mergeCell ref="L154:L157"/>
    <mergeCell ref="M154:M157"/>
    <mergeCell ref="L174:L178"/>
    <mergeCell ref="M174:M178"/>
    <mergeCell ref="N166:N167"/>
    <mergeCell ref="N168:N172"/>
    <mergeCell ref="N174:N178"/>
    <mergeCell ref="K181:K184"/>
    <mergeCell ref="L181:L184"/>
    <mergeCell ref="M181:M184"/>
    <mergeCell ref="N158:N163"/>
    <mergeCell ref="N164:N165"/>
    <mergeCell ref="L179:L180"/>
    <mergeCell ref="M179:M180"/>
    <mergeCell ref="K166:K167"/>
    <mergeCell ref="L166:L167"/>
    <mergeCell ref="M166:M167"/>
    <mergeCell ref="K168:K172"/>
    <mergeCell ref="L168:L172"/>
    <mergeCell ref="T144:T146"/>
    <mergeCell ref="R147:R148"/>
    <mergeCell ref="S147:S148"/>
    <mergeCell ref="T147:T148"/>
    <mergeCell ref="R144:R146"/>
    <mergeCell ref="L151:L153"/>
    <mergeCell ref="M151:M153"/>
    <mergeCell ref="S57:S67"/>
    <mergeCell ref="T57:T67"/>
    <mergeCell ref="T112:T117"/>
    <mergeCell ref="R118:R124"/>
    <mergeCell ref="S118:S124"/>
    <mergeCell ref="T118:T124"/>
    <mergeCell ref="T95:T101"/>
    <mergeCell ref="R102:R108"/>
    <mergeCell ref="T89:T91"/>
    <mergeCell ref="S112:S117"/>
    <mergeCell ref="R57:R67"/>
    <mergeCell ref="N151:N153"/>
    <mergeCell ref="K89:K91"/>
    <mergeCell ref="P89:P101"/>
    <mergeCell ref="Q89:Q101"/>
    <mergeCell ref="Q118:Q124"/>
    <mergeCell ref="W211:W212"/>
    <mergeCell ref="X211:X212"/>
    <mergeCell ref="Z179:Z184"/>
    <mergeCell ref="AA154:AA167"/>
    <mergeCell ref="R154:R157"/>
    <mergeCell ref="S154:S157"/>
    <mergeCell ref="T154:T157"/>
    <mergeCell ref="R158:R163"/>
    <mergeCell ref="S158:S163"/>
    <mergeCell ref="T158:T163"/>
    <mergeCell ref="S166:S167"/>
    <mergeCell ref="W154:W167"/>
    <mergeCell ref="X154:X167"/>
    <mergeCell ref="T201:T210"/>
    <mergeCell ref="R191:R194"/>
    <mergeCell ref="S191:S194"/>
    <mergeCell ref="T191:T194"/>
    <mergeCell ref="R195:R200"/>
    <mergeCell ref="S195:S200"/>
    <mergeCell ref="T195:T200"/>
    <mergeCell ref="AA201:AA210"/>
    <mergeCell ref="R164:R165"/>
    <mergeCell ref="R166:R167"/>
    <mergeCell ref="T181:T184"/>
    <mergeCell ref="AQ9:AQ21"/>
    <mergeCell ref="J168:J184"/>
    <mergeCell ref="AJ32:AJ43"/>
    <mergeCell ref="Y118:Y124"/>
    <mergeCell ref="AL50:AL56"/>
    <mergeCell ref="AK57:AK67"/>
    <mergeCell ref="AL57:AL67"/>
    <mergeCell ref="AK68:AK79"/>
    <mergeCell ref="AK9:AK21"/>
    <mergeCell ref="AL9:AL21"/>
    <mergeCell ref="AK22:AK31"/>
    <mergeCell ref="AL22:AL31"/>
    <mergeCell ref="AK32:AK43"/>
    <mergeCell ref="AL68:AL79"/>
    <mergeCell ref="AK44:AK49"/>
    <mergeCell ref="AL44:AL49"/>
    <mergeCell ref="Y102:Y108"/>
    <mergeCell ref="Y57:Y67"/>
    <mergeCell ref="X9:X124"/>
    <mergeCell ref="AA125:AA129"/>
    <mergeCell ref="AA102:AA108"/>
    <mergeCell ref="Y151:Y153"/>
    <mergeCell ref="Y154:Y167"/>
    <mergeCell ref="T9:T49"/>
    <mergeCell ref="AP9:AP21"/>
    <mergeCell ref="Z102:Z108"/>
    <mergeCell ref="Z125:Z129"/>
    <mergeCell ref="AA32:AA43"/>
    <mergeCell ref="Z195:Z200"/>
    <mergeCell ref="Z185:Z194"/>
    <mergeCell ref="Z57:Z67"/>
    <mergeCell ref="AA68:AA79"/>
    <mergeCell ref="AA80:AA88"/>
    <mergeCell ref="AA89:AA101"/>
    <mergeCell ref="AA9:AA21"/>
    <mergeCell ref="Z22:Z31"/>
    <mergeCell ref="AA22:AA31"/>
    <mergeCell ref="Z32:Z43"/>
    <mergeCell ref="Z118:Z124"/>
    <mergeCell ref="AA118:AA124"/>
    <mergeCell ref="Z9:Z21"/>
    <mergeCell ref="Z44:Z49"/>
    <mergeCell ref="Z68:Z79"/>
    <mergeCell ref="AA50:AA56"/>
    <mergeCell ref="AA57:AA67"/>
    <mergeCell ref="Z80:Z88"/>
    <mergeCell ref="AA144:AA150"/>
    <mergeCell ref="AR187:AV187"/>
    <mergeCell ref="Y201:Y210"/>
    <mergeCell ref="Y211:Y212"/>
    <mergeCell ref="AA211:AA212"/>
    <mergeCell ref="Y185:Y194"/>
    <mergeCell ref="Y195:Y200"/>
    <mergeCell ref="Y125:Y129"/>
    <mergeCell ref="Z130:Z134"/>
    <mergeCell ref="Z135:Z139"/>
    <mergeCell ref="Z168:Z173"/>
    <mergeCell ref="Z144:Z150"/>
    <mergeCell ref="Z151:Z153"/>
    <mergeCell ref="Z140:Z143"/>
    <mergeCell ref="AA195:AA200"/>
    <mergeCell ref="AA179:AA184"/>
    <mergeCell ref="AA185:AA194"/>
    <mergeCell ref="Z201:Z210"/>
    <mergeCell ref="Y168:Y173"/>
    <mergeCell ref="Y174:Y178"/>
    <mergeCell ref="Y179:Y184"/>
    <mergeCell ref="AM201:AM210"/>
    <mergeCell ref="Y140:Y143"/>
    <mergeCell ref="E185:E210"/>
    <mergeCell ref="Z109:Z117"/>
    <mergeCell ref="AA109:AA117"/>
    <mergeCell ref="X201:X210"/>
    <mergeCell ref="W201:W210"/>
    <mergeCell ref="S188:S190"/>
    <mergeCell ref="R136:R137"/>
    <mergeCell ref="S174:S178"/>
    <mergeCell ref="S136:S137"/>
    <mergeCell ref="T136:T137"/>
    <mergeCell ref="R149:R150"/>
    <mergeCell ref="S149:S150"/>
    <mergeCell ref="S128:S129"/>
    <mergeCell ref="R128:R129"/>
    <mergeCell ref="T128:T129"/>
    <mergeCell ref="P158:P163"/>
    <mergeCell ref="O164:O165"/>
    <mergeCell ref="P164:P165"/>
    <mergeCell ref="O166:O167"/>
    <mergeCell ref="P166:P167"/>
    <mergeCell ref="T140:T143"/>
    <mergeCell ref="T149:T150"/>
    <mergeCell ref="R138:R139"/>
    <mergeCell ref="S138:S139"/>
    <mergeCell ref="AM28:AM31"/>
    <mergeCell ref="Z89:Z101"/>
    <mergeCell ref="Z50:Z56"/>
    <mergeCell ref="AF211:AF212"/>
    <mergeCell ref="AG211:AG212"/>
    <mergeCell ref="AH211:AH212"/>
    <mergeCell ref="AI211:AI212"/>
    <mergeCell ref="AN201:AN210"/>
    <mergeCell ref="AL140:AL143"/>
    <mergeCell ref="AL80:AL88"/>
    <mergeCell ref="AL89:AL101"/>
    <mergeCell ref="AL211:AL212"/>
    <mergeCell ref="AK80:AK88"/>
    <mergeCell ref="AK89:AK101"/>
    <mergeCell ref="AK50:AK56"/>
    <mergeCell ref="AM135:AM139"/>
    <mergeCell ref="AN135:AN139"/>
    <mergeCell ref="AI174:AI178"/>
    <mergeCell ref="AM57:AM62"/>
  </mergeCells>
  <phoneticPr fontId="39"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E13" sqref="E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756" t="s">
        <v>696</v>
      </c>
      <c r="B1" s="757"/>
      <c r="C1" s="757"/>
      <c r="D1" s="757"/>
      <c r="E1" s="757"/>
      <c r="F1" s="757"/>
      <c r="G1" s="758"/>
    </row>
    <row r="2" spans="1:7" s="11" customFormat="1" ht="43.5" customHeight="1" x14ac:dyDescent="0.25">
      <c r="A2" s="26" t="s">
        <v>697</v>
      </c>
      <c r="B2" s="759" t="s">
        <v>698</v>
      </c>
      <c r="C2" s="759"/>
      <c r="D2" s="759"/>
      <c r="E2" s="759"/>
      <c r="F2" s="759"/>
      <c r="G2" s="13" t="s">
        <v>699</v>
      </c>
    </row>
    <row r="3" spans="1:7" ht="45" customHeight="1" x14ac:dyDescent="0.25">
      <c r="A3" s="6" t="s">
        <v>700</v>
      </c>
      <c r="B3" s="760" t="s">
        <v>701</v>
      </c>
      <c r="C3" s="761"/>
      <c r="D3" s="761"/>
      <c r="E3" s="761"/>
      <c r="F3" s="762"/>
      <c r="G3" s="1" t="s">
        <v>702</v>
      </c>
    </row>
    <row r="4" spans="1:7" ht="45" customHeight="1" x14ac:dyDescent="0.25">
      <c r="A4" s="2"/>
      <c r="B4" s="763"/>
      <c r="C4" s="764"/>
      <c r="D4" s="764"/>
      <c r="E4" s="764"/>
      <c r="F4" s="765"/>
      <c r="G4" s="3"/>
    </row>
    <row r="5" spans="1:7" ht="45" customHeight="1" x14ac:dyDescent="0.25">
      <c r="A5" s="2"/>
      <c r="B5" s="763"/>
      <c r="C5" s="764"/>
      <c r="D5" s="764"/>
      <c r="E5" s="764"/>
      <c r="F5" s="765"/>
      <c r="G5" s="3"/>
    </row>
    <row r="6" spans="1:7" ht="45" customHeight="1" thickBot="1" x14ac:dyDescent="0.3">
      <c r="A6" s="4"/>
      <c r="B6" s="767"/>
      <c r="C6" s="767"/>
      <c r="D6" s="767"/>
      <c r="E6" s="767"/>
      <c r="F6" s="767"/>
      <c r="G6" s="5"/>
    </row>
    <row r="7" spans="1:7" ht="45" customHeight="1" thickBot="1" x14ac:dyDescent="0.3">
      <c r="A7" s="768"/>
      <c r="B7" s="768"/>
      <c r="C7" s="768"/>
      <c r="D7" s="768"/>
      <c r="E7" s="768"/>
      <c r="F7" s="768"/>
      <c r="G7" s="768"/>
    </row>
    <row r="8" spans="1:7" s="11" customFormat="1" ht="45" customHeight="1" x14ac:dyDescent="0.25">
      <c r="A8" s="9"/>
      <c r="B8" s="769" t="s">
        <v>703</v>
      </c>
      <c r="C8" s="769"/>
      <c r="D8" s="769" t="s">
        <v>704</v>
      </c>
      <c r="E8" s="769"/>
      <c r="F8" s="22" t="s">
        <v>697</v>
      </c>
      <c r="G8" s="10" t="s">
        <v>705</v>
      </c>
    </row>
    <row r="9" spans="1:7" ht="45" customHeight="1" x14ac:dyDescent="0.25">
      <c r="A9" s="12" t="s">
        <v>706</v>
      </c>
      <c r="B9" s="770" t="s">
        <v>707</v>
      </c>
      <c r="C9" s="770"/>
      <c r="D9" s="766" t="s">
        <v>708</v>
      </c>
      <c r="E9" s="766"/>
      <c r="F9" s="6" t="s">
        <v>700</v>
      </c>
      <c r="G9" s="7"/>
    </row>
    <row r="10" spans="1:7" ht="45" customHeight="1" x14ac:dyDescent="0.25">
      <c r="A10" s="12" t="s">
        <v>709</v>
      </c>
      <c r="B10" s="766" t="s">
        <v>710</v>
      </c>
      <c r="C10" s="766"/>
      <c r="D10" s="766" t="s">
        <v>711</v>
      </c>
      <c r="E10" s="766"/>
      <c r="F10" s="6" t="s">
        <v>700</v>
      </c>
      <c r="G10" s="7"/>
    </row>
    <row r="11" spans="1:7" ht="45" customHeight="1" thickBot="1" x14ac:dyDescent="0.3">
      <c r="A11" s="25" t="s">
        <v>712</v>
      </c>
      <c r="B11" s="766" t="s">
        <v>710</v>
      </c>
      <c r="C11" s="766"/>
      <c r="D11" s="766" t="s">
        <v>711</v>
      </c>
      <c r="E11" s="766"/>
      <c r="F11" s="6" t="s">
        <v>700</v>
      </c>
      <c r="G11" s="8"/>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 Andrade Hong</cp:lastModifiedBy>
  <cp:revision/>
  <dcterms:created xsi:type="dcterms:W3CDTF">2022-12-26T20:23:47Z</dcterms:created>
  <dcterms:modified xsi:type="dcterms:W3CDTF">2024-01-29T13:23:20Z</dcterms:modified>
  <cp:category/>
  <cp:contentStatus/>
</cp:coreProperties>
</file>