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Luz Marlene\OneDrive\EDUCACIÓN\PLAN DE ACCION 2024\SECRETARIA DEL INTERIOR\"/>
    </mc:Choice>
  </mc:AlternateContent>
  <xr:revisionPtr revIDLastSave="0" documentId="13_ncr:1_{F43A7594-DAD1-4C4E-B640-AFDDF26DCF19}" xr6:coauthVersionLast="47" xr6:coauthVersionMax="47" xr10:uidLastSave="{00000000-0000-0000-0000-000000000000}"/>
  <bookViews>
    <workbookView xWindow="-120" yWindow="-120" windowWidth="20730" windowHeight="11160" xr2:uid="{00000000-000D-0000-FFFF-FFFF00000000}"/>
  </bookViews>
  <sheets>
    <sheet name="SICC" sheetId="1" r:id="rId1"/>
    <sheet name="INSTRUCTIVO" sheetId="3" r:id="rId2"/>
    <sheet name="CONTROL DE CAMBIOS "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0" i="1" l="1"/>
  <c r="T60" i="1" l="1"/>
  <c r="T56" i="1"/>
  <c r="T51" i="1"/>
  <c r="T47" i="1"/>
  <c r="T45" i="1"/>
  <c r="T44" i="1"/>
  <c r="T43" i="1"/>
  <c r="T33" i="1"/>
  <c r="T32" i="1"/>
  <c r="T29" i="1"/>
  <c r="T28" i="1"/>
  <c r="T22" i="1"/>
  <c r="T15" i="1"/>
  <c r="T14" i="1"/>
  <c r="E1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s>
  <commentList>
    <comment ref="O7" authorId="0" shapeId="0" xr:uid="{00000000-0006-0000-0100-000001000000}">
      <text>
        <r>
          <rPr>
            <b/>
            <sz val="9"/>
            <color indexed="81"/>
            <rFont val="Tahoma"/>
            <family val="2"/>
          </rPr>
          <t>USUARIO:
1. BIEN
2. SERVICIO</t>
        </r>
        <r>
          <rPr>
            <sz val="9"/>
            <color indexed="81"/>
            <rFont val="Tahoma"/>
            <family val="2"/>
          </rPr>
          <t xml:space="preserve">
</t>
        </r>
      </text>
    </comment>
    <comment ref="AC7" authorId="0" shapeId="0" xr:uid="{00000000-0006-0000-01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E7" authorId="0" shapeId="0" xr:uid="{00000000-0006-0000-01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N7" authorId="1" shapeId="0" xr:uid="{00000000-0006-0000-0100-000004000000}">
      <text>
        <r>
          <rPr>
            <b/>
            <sz val="9"/>
            <color indexed="81"/>
            <rFont val="Tahoma"/>
            <family val="2"/>
          </rPr>
          <t>Luz Marlene Andrade:</t>
        </r>
        <r>
          <rPr>
            <sz val="9"/>
            <color indexed="81"/>
            <rFont val="Tahoma"/>
            <family val="2"/>
          </rPr>
          <t xml:space="preserve">
1. Recursos Propios - ICLD
2. SGP
3. Donaciones
</t>
        </r>
      </text>
    </comment>
    <comment ref="AS7" authorId="2" shapeId="0" xr:uid="{00000000-0006-0000-0100-000005000000}">
      <text>
        <r>
          <rPr>
            <sz val="9"/>
            <color indexed="81"/>
            <rFont val="Tahoma"/>
            <family val="2"/>
          </rPr>
          <t xml:space="preserve">VER ANEXO 1
</t>
        </r>
      </text>
    </comment>
    <comment ref="AT7" authorId="2" shapeId="0" xr:uid="{00000000-0006-0000-0100-000006000000}">
      <text>
        <r>
          <rPr>
            <b/>
            <sz val="9"/>
            <color indexed="81"/>
            <rFont val="Tahoma"/>
            <family val="2"/>
          </rPr>
          <t>VER ANEXO 1</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5"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sharedStrings.xml><?xml version="1.0" encoding="utf-8"?>
<sst xmlns="http://schemas.openxmlformats.org/spreadsheetml/2006/main" count="1228" uniqueCount="650">
  <si>
    <t xml:space="preserve">DEPENDENCIA : </t>
  </si>
  <si>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</si>
  <si>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</si>
  <si>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</si>
  <si>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</si>
  <si>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</si>
  <si>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</si>
  <si>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</si>
  <si>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</si>
  <si>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</si>
  <si>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</si>
  <si>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</si>
  <si>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</si>
  <si>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</si>
  <si>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</si>
  <si>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</si>
  <si>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</si>
  <si>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</si>
  <si>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</si>
  <si>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</si>
  <si>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ACTIVIDADES DE PROYECTO DE INVERSION VIABILIZADAS EN SUIFP
( HITOS )</t>
  </si>
  <si>
    <t>ENTREGABLE</t>
  </si>
  <si>
    <t xml:space="preserve">PROGRAMACION NUMERICA DE LA ACTIVIDAD PROYECTO 2023
</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</si>
  <si>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</si>
  <si>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</si>
  <si>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</si>
  <si>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</si>
  <si>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</si>
  <si>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</si>
  <si>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</si>
  <si>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</si>
  <si>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</si>
  <si>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</si>
  <si>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</si>
  <si>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</si>
  <si>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</si>
  <si>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</si>
  <si>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</si>
  <si>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</si>
  <si>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</si>
  <si>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</si>
  <si>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1. BIEN</t>
  </si>
  <si>
    <t>2- SERVICIO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</si>
  <si>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</si>
  <si>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</si>
  <si>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</si>
  <si>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</si>
  <si>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</si>
  <si>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</si>
  <si>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 xml:space="preserve">
</t>
  </si>
  <si>
    <t>ALCALDIA DISTRITAL DE CARTAGENA DE INDIAS</t>
  </si>
  <si>
    <t>MACROPROCESO: PLANEACIÓN TERRITORIAL Y DIRECCIONAMIENTO ESTRATEGICO</t>
  </si>
  <si>
    <t>PROCESO / SUBPROCESO: GESTIÓN DE LA INVERSIÓN PUBLICA / GESTIÓN DEL PLAN DE DESARROLLO Y SUS INSTRUMENTOS DE EJECUCIÓN</t>
  </si>
  <si>
    <t>Versión: 1.0</t>
  </si>
  <si>
    <t>Página: 1 de 1</t>
  </si>
  <si>
    <t>Código:PTDGI01-F001</t>
  </si>
  <si>
    <t>Fecha: 29-12-2022</t>
  </si>
  <si>
    <t>CONTROL DE CAMBIOS</t>
  </si>
  <si>
    <t>FECHA</t>
  </si>
  <si>
    <t>DESCRIPCIÓN DEL CAMBIO</t>
  </si>
  <si>
    <t>VERSIÓN</t>
  </si>
  <si>
    <t>CARGO</t>
  </si>
  <si>
    <t>NOMBRE</t>
  </si>
  <si>
    <t>FIRMA</t>
  </si>
  <si>
    <t>ELABORÓ</t>
  </si>
  <si>
    <t>REVISÓ</t>
  </si>
  <si>
    <t>APROBÓ</t>
  </si>
  <si>
    <t>Objetivo de Desarrollo Sostenible</t>
  </si>
  <si>
    <t>Dimensiones del MIPG</t>
  </si>
  <si>
    <t>Políticas de Gestión y Desempeño Institucional</t>
  </si>
  <si>
    <t>Proceso asociado</t>
  </si>
  <si>
    <t>Objetivo Institucional</t>
  </si>
  <si>
    <t xml:space="preserve">ARTICULACION </t>
  </si>
  <si>
    <t>PLAN DE ACCION -INFORMACION DE ACTIVIDADES</t>
  </si>
  <si>
    <t xml:space="preserve">RIESGOS ASOCIADOS AL PROCESO </t>
  </si>
  <si>
    <t>CONTROLES ESTABLECIDOS PARA LOS RIESGOS</t>
  </si>
  <si>
    <t>POLICA DE ADMINISTRACION DE RIESGOS</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</si>
  <si>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</si>
  <si>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</si>
  <si>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</si>
  <si>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</si>
  <si>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</si>
  <si>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</si>
  <si>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</si>
  <si>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</si>
  <si>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</si>
  <si>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</si>
  <si>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</si>
  <si>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</si>
  <si>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</si>
  <si>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</si>
  <si>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</si>
  <si>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</si>
  <si>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</si>
  <si>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</si>
  <si>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</si>
  <si>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</si>
  <si>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</si>
  <si>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</si>
  <si>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</si>
  <si>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</si>
  <si>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</si>
  <si>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</si>
  <si>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</si>
  <si>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</si>
  <si>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fin  del proyecto a partir del cual se desarrollara el programa con el que se articula.</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</si>
  <si>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</si>
  <si>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</si>
  <si>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</si>
  <si>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</si>
  <si>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</si>
  <si>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 xml:space="preserve">Nombre de la dependencian responsable </t>
  </si>
  <si>
    <t>Nombre de la personaa encargada de supervisar las actividades del proyecto encaminadas a conseguir la meta propuesta.</t>
  </si>
  <si>
    <t>Nombre de la fuente de recursos con lo que financiara la actividad</t>
  </si>
  <si>
    <t>INSTRUCTIVO PARA EL DILIGENCIAMIENTO DEL PLAN DE ACCION VIGENCIA 2023</t>
  </si>
  <si>
    <t>En esta casilla colocar si es necesaria la contratacion</t>
  </si>
  <si>
    <t>Si es necesario la contrtacion descripcion el medio por el cual se hará</t>
  </si>
  <si>
    <t>Fecha tentativa de incio del proceso de contratacion.</t>
  </si>
  <si>
    <t>Colocar en esta casilla cada uno de los controles formulados para cada riesgo identificado en el proceso definido asociado a las actividades del proyecto.</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</si>
  <si>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</si>
  <si>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Mencionar la modalidad de contratacion selecionada. Licitacion Publica, concurso de meritos, selección abreviada, minima cuatia, contrtacion directa.</t>
  </si>
  <si>
    <t>Mencionar el rubro del presupuesto que abarca el sector de su competencia.</t>
  </si>
  <si>
    <t>Mencionar el Código numérico que identifica el concepto del Gasto (Funcionamiento, Deuda Inversión) y el cual es definido en el Decreto de Liquidación.</t>
  </si>
  <si>
    <t>Valor numerico en pesos  del Plan Operativo anual de inversion asignado al rubro presupuestal.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</si>
  <si>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</si>
  <si>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CADA FUENTE ASIGNADA POR EL ACUERDO DE PRESUPUESTO</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</si>
  <si>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</si>
  <si>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Coloca aquí el objetivo colocado  en el proceso con el que te articulas. En la gestion por proceso</t>
  </si>
  <si>
    <t xml:space="preserve">Nombre de la fuente origen de los recursos
1. Recursos Propios - ICLD
2. SGP
3. Donaciones
</t>
  </si>
  <si>
    <t>Indicar el avance cualitativo de la meta y relación de la evidencia aportada para la verificación de cada reporte</t>
  </si>
  <si>
    <t xml:space="preserve">Colocar en esta casilla cada uno de los riesgos identificados en el proceso definido, COLOCADO EN LA  COLUMNA W y desarrollado en la caracterizacion de la gestion por proceso.  asociado a las actividades del proyecto. </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</si>
  <si>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</si>
  <si>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</si>
  <si>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Profesional Especializado codigo 222 grado 41</t>
  </si>
  <si>
    <t>María Bernarda Pérez Carmona</t>
  </si>
  <si>
    <t>Diciembre 29-2022</t>
  </si>
  <si>
    <t>Secretario de Planeación Distrital</t>
  </si>
  <si>
    <t>Franklin Amador Hawkins</t>
  </si>
  <si>
    <t>Diseño y Elaboración del formato de captura de información para reporte de avance de plan de desarrollo vigencia 2023</t>
  </si>
  <si>
    <t>1.0</t>
  </si>
  <si>
    <t>PILAR  1. CARTAGENA RESILIENTE</t>
  </si>
  <si>
    <t>GESTION DEL RIESGO</t>
  </si>
  <si>
    <t xml:space="preserve">Cobertura de respuesta
del cuerpo de Bomberos.
</t>
  </si>
  <si>
    <t xml:space="preserve">0% de cobertura de
Bomberos para
respuesta acuática e insular en el Distrito.
</t>
  </si>
  <si>
    <t>Alcanzar en un 20%  cobertura acuática e insular en el Distrito Cartagena por el Cuerpo de Bomberos</t>
  </si>
  <si>
    <t>Porcentaje</t>
  </si>
  <si>
    <t>Tiempo de respuesta del cuerpo de Bomberos.</t>
  </si>
  <si>
    <t xml:space="preserve">Tiempo de respuesta  promedio  de 20
minutos
</t>
  </si>
  <si>
    <t>Reducir tiempo de respuesta  a emergencias por parte del Cuerpo de Bomberos a 10 minutos</t>
  </si>
  <si>
    <t>10 minutos</t>
  </si>
  <si>
    <t>minutos</t>
  </si>
  <si>
    <t xml:space="preserve">Capacidad operativa
del cuerpo de Bomberos
</t>
  </si>
  <si>
    <t>Tres estaciones Bomberiles con dotación de equipos de rescate técnico en un 30%, equipos contra incendios en un 70% y equipos para materiales peligrosos en un 10%.</t>
  </si>
  <si>
    <t>Alcanzar un 80% en dotación de equipos de  rescate técnico, contra incendios y  materiales peligrosos en las tres estaciones de Bomberos de Cartagena</t>
  </si>
  <si>
    <t>PILAR 4. CARTAGENA TRANSPARENTE</t>
  </si>
  <si>
    <t>CONVIVENCIA Y SEGURIDAD PARA LA GOBERNABILIDAD</t>
  </si>
  <si>
    <t>Tasa de hurto a personas por cada 100 mil habitantes</t>
  </si>
  <si>
    <t>595,9
Fuente Policía Metropolitana</t>
  </si>
  <si>
    <t>Reducir a 567,9 tasa de hurto a personas en el Distrito de Cartagena</t>
  </si>
  <si>
    <t>tasa por cien mil habitantes</t>
  </si>
  <si>
    <t>Tasa de hurto a residencias por cada 100 mil habitantes</t>
  </si>
  <si>
    <t>79,7
Fuente Policía Metropolitana</t>
  </si>
  <si>
    <t xml:space="preserve">Reducir a 51,7 la tasa de hurto a residencias en el Distrito de Cartagena  </t>
  </si>
  <si>
    <t>Número de casos de comportamientos que ponen en riesgo la vida e integridad reducidos.</t>
  </si>
  <si>
    <t xml:space="preserve">1593
Fuente Policía Metropolitana
</t>
  </si>
  <si>
    <t>Disminuir a 1195 el número de casos de comportamientos que ponen en riesgo la vida e integridad en el Distrito de Cartagena.</t>
  </si>
  <si>
    <t>Número</t>
  </si>
  <si>
    <t xml:space="preserve">Numero de Lesiones Personales reducidas </t>
  </si>
  <si>
    <t xml:space="preserve">3184
Fuente Policía Metropolitana
</t>
  </si>
  <si>
    <t>Reducir a  2228,8 el número de lesiones Personales en el Distrito de  Cartagena</t>
  </si>
  <si>
    <t>Número de casos de Violencia intrafamiliar reducidos</t>
  </si>
  <si>
    <t xml:space="preserve">1402
Fuente :Forensis Medicina legal
</t>
  </si>
  <si>
    <t>Reducir a 1051 el número de casos de violencia Intrafamiliar en el Distrito de Cartagena.</t>
  </si>
  <si>
    <t>Tasa de Violencia contra niños, niñas y adolescentes</t>
  </si>
  <si>
    <t>ND</t>
  </si>
  <si>
    <t>Disminuir la Tasa de Violencia contra niños, niñas y adolescentes en 30%</t>
  </si>
  <si>
    <t>Número de casos de abuso sexual de menores reducidos.</t>
  </si>
  <si>
    <t xml:space="preserve">418
Fuente: COSED
</t>
  </si>
  <si>
    <t>Reducir a 313  el número de casos de abuso  sexual en menores de edad en el Distrito de Cartagena.</t>
  </si>
  <si>
    <t>Número de casos de Feminicidio reducidos.</t>
  </si>
  <si>
    <t xml:space="preserve">875
Fuente: Forensis Medicina Legal
</t>
  </si>
  <si>
    <t>Reducir a 656 el número de casos de violencia basada en género en el Distrito de Cartagena.</t>
  </si>
  <si>
    <t>Numero de riñas  entre adolescentes y jóvenes que pertenecen a grupos de pandilla.</t>
  </si>
  <si>
    <t xml:space="preserve">201
Fuente Policía Metropolitana
</t>
  </si>
  <si>
    <t>Reducir a 141 el número de riñas entre adolescentes y jóvenes que pertenecen a grupos de pandilla en el Distrito de Cartagena.</t>
  </si>
  <si>
    <t>DERECHOS HUMANOS PARA LA PAZ</t>
  </si>
  <si>
    <t xml:space="preserve">Porcentaje de personas en proceso de  Reintegración y reincorporación que acceden a beneficio de inserción económica en el Distrito (creación y/o fortalecimiento) </t>
  </si>
  <si>
    <t xml:space="preserve">Total población Reincorporación en Cartagena 100%:
( 64
Total población Reintegración Regular y Especial: 28)
Fuente: ARN Bolívar – Sucre, sede Cartagena
</t>
  </si>
  <si>
    <t xml:space="preserve">Garantizar acceso a beneficio de inserción económica (creación y/o fortalecimiento) al 66% ( 61) de las personas en proceso de  Reintegración y reincorporación en el Distrito </t>
  </si>
  <si>
    <t>porcentaje</t>
  </si>
  <si>
    <t>Acciones afirmativas de reconocimiento a defensores de DDHH,  líderes y lideresas sociales</t>
  </si>
  <si>
    <t>Realizar en un 100% acciones afirmativas de reconocimiento y legitimación de la labor de los defensores de DDHH, líderes y lideresas sociales en el Distrito de Cartagena.</t>
  </si>
  <si>
    <t>Porcentaje de personas con medidas de prevención temprana y urgente adoptadas</t>
  </si>
  <si>
    <t>14% (5) personas   medidas adoptadas.</t>
  </si>
  <si>
    <t>Garantizar en un 100% la activación de las rutas de prevención temprana, urgente y de protección en materia de DDHH  en articulación con las entidades del nivel Distrital, Departamental y nacional con competencia en el tema.</t>
  </si>
  <si>
    <t>Porcentaje de funcionamiento del Consejo de Paz, Reconciliación, Convivencia y DDHH</t>
  </si>
  <si>
    <t>Consejo de Paz, Reconciliación, Convivencia y DDHH creado mediante Acuerdo 024 de 30 de Diciembre de 2019</t>
  </si>
  <si>
    <t>Poner en funcionamiento en un 100% el Consejo de Paz, Reconciliación, Convivencia y DDHH.</t>
  </si>
  <si>
    <t>Porcentaje de condiciones de prisionalización de Cárcel Distrital de Mujeres y cárcel de Ternera mejorado</t>
  </si>
  <si>
    <t xml:space="preserve">Mejorar en un 100% las condiciones de prisionalización de Cárcel Distrital de Mujeres y cárcel de Ternera </t>
  </si>
  <si>
    <t>ATENCION  Y REPARACION A  VICTIMAS  PARA LA  CONSTRUCCION DE LA PAZ  TERRITORIAL.</t>
  </si>
  <si>
    <t>Porcentaje de  población víctima del conflicto atendida en la modalidad de atención inmediata (interna y externa) diferencial con enfoque de género y étnico</t>
  </si>
  <si>
    <t>100%
Atendidos los requerimientos 
Fuente: SICC</t>
  </si>
  <si>
    <t>Garantizar en un 100% atención inmediata  (interna y externa) diferencial con enfoque de género y étnico a la totalidad de la  población víctima del conflicto que así lo requiera</t>
  </si>
  <si>
    <t xml:space="preserve">Medidas de Satisfacción a Población Victima
en el Distrito.
</t>
  </si>
  <si>
    <t xml:space="preserve">0
Fuente: Secretaría del Interior
</t>
  </si>
  <si>
    <t xml:space="preserve">Realizar en un 100% medidas de satisfacción a
Población Victima en el Distrito.
</t>
  </si>
  <si>
    <t>Porcentaje de atención a  los integrantes de la mesa Distrital de Victimas.</t>
  </si>
  <si>
    <t xml:space="preserve">Mesa Distrital de Victimas integrada
por 24 lideres
</t>
  </si>
  <si>
    <t xml:space="preserve">Garantizar que el 100% de  los miembros de la mesa Distrital de Víctimas accedan a incentivos técnicos y
logísticos para la participación
efectiva.
</t>
  </si>
  <si>
    <t xml:space="preserve">Porcentaje de Personas víctimas del conflicto que accede a
procesos de atención sicosocial
</t>
  </si>
  <si>
    <t xml:space="preserve">9%
(7335 fueron atendidas psicosocialmente en el cuatrienio 2016-2019)
 Fuente: RUV-Secretaría del Interior
</t>
  </si>
  <si>
    <t xml:space="preserve">Aumentar a 12% el porcentaje de víctimas del conflicto asentada
en el Distrito  que accede a  procesos de atención Psicosocial.
</t>
  </si>
  <si>
    <t>NO TIENE</t>
  </si>
  <si>
    <t>N/A</t>
  </si>
  <si>
    <t xml:space="preserve">PARTICIPACIÓN Y DESCENTRALIZACIÓN </t>
  </si>
  <si>
    <t xml:space="preserve">Porcentaje de ejecución de los proyectos de
presupuesto participativo  priorizados por la comunidad.
</t>
  </si>
  <si>
    <t xml:space="preserve">Realizar  priorización  y ejecución del 100% de los proyectos por  Presupuesto Participativo en el Distrito de Cartagena </t>
  </si>
  <si>
    <t>EJE TRANSVERSAL: CARTAGENA CON ATENCIÓN Y GARANTIA DE DERECHOS A POBLACIÓN DIFERENCIAL.</t>
  </si>
  <si>
    <t xml:space="preserve">EQUIDAD E INCLUSIÓN DE LOS NEGROS, AFROS, PALENQUEROS E INDIGENAS </t>
  </si>
  <si>
    <t>Porcentaje de la población Afro, Negra, raizal, palenquera e Indígena que habita el Distrito de Cartagena con  reconocimiento de sus derechos, diversidad étnica y cultural como un principio fundamental del Estado Social y Democrático de Derecho.</t>
  </si>
  <si>
    <t>Lograr que el 100% de la población Afro, Negra, raizal, palenquera e Indígena que habita el Distrito de Cartagena se le sean    reconocidos sus derechos de  la diversidad étnica y cultural como un principio fundamental del Estado Social y Democrático de Derecho.</t>
  </si>
  <si>
    <t>FORTALECIMIENTO CUERPO DE BOMBEROS</t>
  </si>
  <si>
    <t>Estación de Bomberos de Bocagrande adecuada para que brinde respuesta terrestre y acuática.</t>
  </si>
  <si>
    <t>A 2019 estación de Cuerpo de Bomberos de Bocagrande con respuesta solo de emergencias  terrestres.</t>
  </si>
  <si>
    <t>Adecuar la estación de Bomberos de Bocagrande para que brinde respuestas terrestres y acuáticas.</t>
  </si>
  <si>
    <t>Estaciones de bomberos adecuadas (4503014)</t>
  </si>
  <si>
    <t>Nueva estación de Bomberos terrestre en el Distrito de Cartagena construida.</t>
  </si>
  <si>
    <t>A 2019 tres estaciones de Bomberos en el Distrito.</t>
  </si>
  <si>
    <t>Construir una nueva estación de Bomberos terrestre en el Distrito de Cartagena</t>
  </si>
  <si>
    <t>Estaciones de bomberos construidas (4503015)</t>
  </si>
  <si>
    <t>3 estaciones de bomberos del Distrito de Cartagena dotadas (No es PDT, la escrita aquí corresponde al producto en el proyecto de inversión)</t>
  </si>
  <si>
    <t>3 estaciones de bomberos del Distrito de Cartagena.</t>
  </si>
  <si>
    <t>Dotar con equipos operativos de rescate técnico, contra incendios y materiales peligrosos las 3 estaciones de bomberos del Distrito de Cartagena.
(No es PDT, la escrita aquí corresponde al producto en el proyecto de inversión)</t>
  </si>
  <si>
    <t>Servicio de fortalecimiento a Cuerpos de Bomberos  (4503013)</t>
  </si>
  <si>
    <t>FORTALECIMIENTO DE LA CONVIVENCIA Y LA SEGURIDAD CIUDADANA</t>
  </si>
  <si>
    <t>Numero Operativos para la seguridad y la convivencia realizados</t>
  </si>
  <si>
    <t xml:space="preserve"> Operativos para la seguridad y la convivencia realizados</t>
  </si>
  <si>
    <t>Servicio de promoción de convivencia y no repetición (4501004)</t>
  </si>
  <si>
    <t xml:space="preserve">Numero de Consejos comunitarios de seguridad realizados </t>
  </si>
  <si>
    <t>13
Fuente: SICC</t>
  </si>
  <si>
    <t>Consejos comunitarios de seguridad realizados</t>
  </si>
  <si>
    <t>MEJORAR LA CONVIVENCIA CIUDADANA CON LA IMPLEMENTACIÓN DEL CÓDIGO NACIONAL  DE SEGURIDAD Y  CONVIVENCIA</t>
  </si>
  <si>
    <t>Numero de Centros de Traslado por Protección en funcionamiento.</t>
  </si>
  <si>
    <t>0
Fuente: SICC</t>
  </si>
  <si>
    <t>Un Centro de Traslado por Protección-CTP en funcionamiento anualmente en el Distrito de Cartagena.</t>
  </si>
  <si>
    <t>Infraestructura para la promoción a la cultura de la legalidad y a la convivencia dotada (4501041)</t>
  </si>
  <si>
    <t>Iniciativas para la promoción de la convivencia implementadas.</t>
  </si>
  <si>
    <t>2 iniciativas  realizadas en 2019.
Fuente: SICC</t>
  </si>
  <si>
    <t>Implementar Iniciativas para la promoción de la convivencia en el Distrito de Cartagena</t>
  </si>
  <si>
    <t>Servicio de educación informal (4501049)</t>
  </si>
  <si>
    <t>Inspecciones de policía  fortalecidas en sus condiciones operativas y de infraestructura.</t>
  </si>
  <si>
    <t>33 inspecciones de policía en el Distrito de Cartagena ( 16 intervenidas a 2018)</t>
  </si>
  <si>
    <t>Modernizar en sus condiciones operativas y de infraestructura las Inspecciones de policía en el Distrito de Cartagena.</t>
  </si>
  <si>
    <t>33   inspecciones dotadas  en sus condiciones operativas.</t>
  </si>
  <si>
    <t>FORTALECIMIENTO CAPACIDAD OPERATIVA DE LA SECRETARIA DEL INTERIOR Y CONVIVENCIA CIUDADANA</t>
  </si>
  <si>
    <t xml:space="preserve">Numero de Operativos de control
a espectáculos públicos realizados en el Distrito
</t>
  </si>
  <si>
    <t>256.
Fuente: SICC</t>
  </si>
  <si>
    <t>Realizar  operativos de control a espectáculos públicos en el Distrito</t>
  </si>
  <si>
    <t>Servicio de inspección, vigilancia y control (4501047)</t>
  </si>
  <si>
    <t>PROMOCIÓN AL ACCESO A LA JUSTICIA</t>
  </si>
  <si>
    <t xml:space="preserve">Número de Casas de justicia operando con instalaciones en óptimas condiciones </t>
  </si>
  <si>
    <t>3 Casas de Justicia en el Distrito.</t>
  </si>
  <si>
    <t>Casas de Justicia operando en el Distrito con instalaciones en óptimas condiciones</t>
  </si>
  <si>
    <t>Casas de Justicia en operación (1202001)</t>
  </si>
  <si>
    <t>Número de usuarios informados a través de las campañas de divulgación sobre rutas de atención del programa para el uso del servicio público de    acceso  a la justicia.</t>
  </si>
  <si>
    <t>2.859
Fuente: SICC</t>
  </si>
  <si>
    <t>Informar a las  personas  a través de  campañas de divulgación de las rutas de atención del programa para el uso del servicio público de    acceso  a la justicia.</t>
  </si>
  <si>
    <t>Servicio de promoción del acceso a la justicia (1202019)</t>
  </si>
  <si>
    <t>META CUMPLIDA</t>
  </si>
  <si>
    <t>Numero de Comisarias de familia adecuadas y  en funcionamiento con   infraestructura y un modelo de gestión e información eficaz.</t>
  </si>
  <si>
    <t>6 Comisarías de Familia en el Distrito.</t>
  </si>
  <si>
    <t>Adecuar  las comisarías de familias existentes en el Distrito con una infraestructura óptima y un modelo de gestión e información eficaz.</t>
  </si>
  <si>
    <t>Comisarías de familia adecuadas (4501013)</t>
  </si>
  <si>
    <t>Número de Jornadas de información y  promoción de  los Métodos alternativos de solución de conflictos – MASC</t>
  </si>
  <si>
    <t>Realizar Jornadas de información y  promoción de  los Métodos alternativos de solución de conflictos- MASC- en el Distrito de Cartagena</t>
  </si>
  <si>
    <t>ASISTENCIA Y ATENCIÓN INTEGRAL A LOS NIÑOS, NIÑAS,  ADOLESCENTES Y JÓVENES EN RIESGO DE VINCULARSE A ACTIVIDADES DELICTIVAS</t>
  </si>
  <si>
    <t xml:space="preserve">
Numero de pandillas y sus integrantes caracterizados en el Distrito de Cartagena
</t>
  </si>
  <si>
    <t>Realizar una caracterización de los  grupos de pandillas y sus integrantes en el Distrito de Cartagena</t>
  </si>
  <si>
    <t>Documentos de investigación (4102025)</t>
  </si>
  <si>
    <t>Documento de caracterización realizada en el primer semestre 2021</t>
  </si>
  <si>
    <t xml:space="preserve">Número de Niños, niñas,  adolescentes y jóvenes en riesgo de vincularse a actividades delictivas atendidos 
Psicosocialmente
</t>
  </si>
  <si>
    <t>2.063
Fuente: SICC</t>
  </si>
  <si>
    <t>Atender  Psicosocialmente  a  Niños, niñas,  adolescentes y jóvenes en riesgo de vincularse a actividades delictivas</t>
  </si>
  <si>
    <t>Servicio de promoción de temas de dinámica relacional y desarrollo autónomo (4102043)</t>
  </si>
  <si>
    <t>Número de Iniciativas juveniles de  emprendimiento apoyadas y con seguimiento por parte del Distrito.</t>
  </si>
  <si>
    <t>118
Fuente: SICC</t>
  </si>
  <si>
    <t>Apoyar y hacer seguimiento a  Iniciativas juveniles de  emprendimiento en el Distrito de Cartagena.</t>
  </si>
  <si>
    <t>Servicio de apoyo a unidades productivas individuales para la generación de ingresos (4103057)</t>
  </si>
  <si>
    <t>FORTALECIMIENTO SISTEMA DE RESPONSABILIDAD PENAL PARA ADOLESCENTES –SRPA</t>
  </si>
  <si>
    <t>Estrategia  de atención integral para la atención de  jóvenes y adolescentes  en el  Sistema de Responsabilidad Penal para Adolescentes- SRP apoyada por el Distrito anualmente.</t>
  </si>
  <si>
    <t>Convenio con Asomenores  suscrito en los años 2016-2017-2018</t>
  </si>
  <si>
    <t>Garantizar anualmente una estrategia  de atención integral para la atención de  jóvenes y adolescentes  del Distrito de Cartagena en el  Sistema de Responsabilidad Penal para Adolescentes- SRP</t>
  </si>
  <si>
    <t>Servicio de apoyo financiero para cofinanciación de proyectos territoriales de infraestructura del Sistema de Responsabilidad Penal para Adolescente (4102039</t>
  </si>
  <si>
    <t>PREVENCIÓN, PROMOCIÓN Y PROTECCIÓN DE LOS DRECHOS HUMANOS EN EL DISTRITO DE CARTAGENA</t>
  </si>
  <si>
    <t>Personas en proceso de  Reintegración y reincorporación que acceden a beneficio de inserción económica en el Distrito (creación y/o fortalecimiento)</t>
  </si>
  <si>
    <t>52 Fuente: SICC</t>
  </si>
  <si>
    <t>Garantizar que  personas en proceso de  reintegración y reincorporación en el Distrito  de Cartagena accedan a beneficio de inserción económica (creación y/o fortalecimiento)</t>
  </si>
  <si>
    <t>Servicio de apoyo financiero para la implementación de proyectos en materia de derechos humanos (4502021)</t>
  </si>
  <si>
    <t>Acciones afirmativas de reconocimiento y legitimación de la labor de los defensores de DDHH, líderes y lideresas sociales implementadas</t>
  </si>
  <si>
    <t>Realizar acciones afirmativas de reconocimiento y legitimación de la labor de los defensores de DDHH, líderes y lideresas sociales en el Distrito de Cartagena.</t>
  </si>
  <si>
    <t>Servicio de educación informal  (4502034)</t>
  </si>
  <si>
    <t>Equipo de Acción Inmediata (EAI) a nivel territorial para operativizar las rutas de prevención temprana, urgente y de protección en materia DDHH creado y funcionando en el Distrito</t>
  </si>
  <si>
    <t>Garantizar el funcionamiento de un Equipo de Acción Inmediata (EAI) a nivel territorial para operativizar las rutas de prevención temprana, urgente y de protección en materia DDHH  en el Distrito de Cartagena.</t>
  </si>
  <si>
    <t>Servicio de apoyo para la implementación de medidas en derechos humanos y derecho internacional humanitario (4502024)</t>
  </si>
  <si>
    <t>Centro de Atención al migrante dotado y funcionando  en el Distrito</t>
  </si>
  <si>
    <t>Crear y dotar  un Centro de Atención al migrante en el Distrito de Cartagena con apoyo de la cooperación internacional.</t>
  </si>
  <si>
    <t>1 centro inaugurado en 2021, dotado y en funcionamiento</t>
  </si>
  <si>
    <t>Mesa  técnica de refugiados,  migrantes y retornados reglamentada y sesionando en el Distrito de Cartagena</t>
  </si>
  <si>
    <t>Mesa  técnica de refugiados,  migrantes y retornados sesionando en el Distrito de Cartagena sin reglamentación</t>
  </si>
  <si>
    <t>Reglamentar una mesa  técnica de refugiados,  migrantes y retornados en el Distrito de Cartagena.</t>
  </si>
  <si>
    <t>Servicio de asistencia técnica (4502022)</t>
  </si>
  <si>
    <t xml:space="preserve">1 mesa  técnica de refugiados,  migrantes y retornados reglamentada mediante decreto  1621 de 24 de diciembre de 2020 </t>
  </si>
  <si>
    <t>Consejo de Paz, Reconciliación, Convivencia y DDHH activo y sesionando en el Distrito de Cartagena</t>
  </si>
  <si>
    <t>Consejo de Paz, Reconciliación, Convivencia y DDHH creado mediante   Acuerdo 024 de 30 de Diciembre  2019</t>
  </si>
  <si>
    <t>Garantizar la operación del Consejo de Paz, Reconciliación, Convivencia y DDHH en el Distrito de Cartagena</t>
  </si>
  <si>
    <t xml:space="preserve">1 Consejo de Paz, Reconciliación, Convivencia y DDHH operando en el Distrito de Cartagena mediante acuerdo 088 de 27 de diciembre de 2021. </t>
  </si>
  <si>
    <t>Cear el comité intersectorial de libertad religiosa como espacio de interlocución con la administración, garantizado la participación de todas las confesiones y entidades religiosas del Municipio</t>
  </si>
  <si>
    <t>Comité intersectorial de libertad religiosa creado como espacio de interlocución con la administración, garantizando la participación de todas las confesiones y entidades religiosas del Municipio</t>
  </si>
  <si>
    <t>1 Comité intersectorial de libertad religiosa  creado mediante decreto 0605 de 8 de junio de 2021 en el Distrito.</t>
  </si>
  <si>
    <t>SISTEMA PENITENCIARIO Y CARCELARIO EN EL MARCO DE LOS DERECHOS HUMANOS</t>
  </si>
  <si>
    <t>Numero de guardas para aumentar capacidad operativa de la  Carcel Distrital de Mujeres</t>
  </si>
  <si>
    <t xml:space="preserve">25 guardias vinculados, pero 5 de ellos están prestando servicios de guardia en la cárcel masculina en virtud del convenio INPEC.
Fuente:  Cárcel Distrital
</t>
  </si>
  <si>
    <t>Aumentar  el número de guardias de seguridad en la Cárcel Distrital de Cartagena para el cuatrienio</t>
  </si>
  <si>
    <t>Servicio de vigilancia carcelaria y penitenciaria (1206004)</t>
  </si>
  <si>
    <t>Establecimiento de reclusión Distrital funcionando en inmueble  del Distrito.</t>
  </si>
  <si>
    <t>Cárcel Distrital funcionando  de manera provisional en inmueble en  calidad de arriendo</t>
  </si>
  <si>
    <t>Garantizar un inmueble propio para el funcionamiento de la  Cárcel Distrital de Mujeres</t>
  </si>
  <si>
    <t>Infraestructura penitenciaria y carcelaria con mejoramiento (1206003)</t>
  </si>
  <si>
    <t xml:space="preserve">Cárcel Distrital funcionando  de manera provisional en inmueble en  calidad de arriendo. </t>
  </si>
  <si>
    <t>Personas privadas de la libertad (PPL) vinculadas a programas psicosociales</t>
  </si>
  <si>
    <t>69  internas vinculadas a  a programas psicosociales.</t>
  </si>
  <si>
    <t>Garantizar que  las personas privadas de la libertad (PPL) en la Cárcel Distrital sean vinculadas a programas psicosociales</t>
  </si>
  <si>
    <t>Servicio de resocialización de personas privadas de la libertad (1206005)</t>
  </si>
  <si>
    <t>Convenio INPEC  suscrito anualmente</t>
  </si>
  <si>
    <t>Ultimo Convenio INPEC suscrito en el año 2019</t>
  </si>
  <si>
    <t xml:space="preserve">Suscribir anualmente un convenio con el INPEC </t>
  </si>
  <si>
    <t>Infraestructura penitenciaria y carcelaria dotada (1206008)</t>
  </si>
  <si>
    <t>ATENCIÓN, ASISTENCIA Y REPARACIÓN INTEGRAL A LAS VÍCTIMAS</t>
  </si>
  <si>
    <t>Numero de Albergues de atención inmediata (interna y externa) funcionando en el Distrito</t>
  </si>
  <si>
    <t>Un albergue  de
Atención Humanitaria en 2019.
Fuente:  SICC</t>
  </si>
  <si>
    <t>Garantizar  el funcionamiento de 2 albergues  de atención inmediata (interna y externa) anualmente.</t>
  </si>
  <si>
    <t>Servicio de alojamiento temporal (4101026)</t>
  </si>
  <si>
    <t xml:space="preserve">Número de acciones afirmativas de reconocimiento  de memoria histórica realizadas </t>
  </si>
  <si>
    <t>2 acciones afirmativas  realizadas en 2019.
Fuente: SICC</t>
  </si>
  <si>
    <t>Realizar  acciones afirmativas de reconocimiento  de memoria histórica en el cuatrienio.</t>
  </si>
  <si>
    <t>Servicio de asistencia técnica para la realización de iniciativas de memoria histórica (4101011)</t>
  </si>
  <si>
    <t>Número de representantes de  organizaciones de víctimas asistidas técnicamente</t>
  </si>
  <si>
    <t xml:space="preserve">22 representantes de las organizaciones victima  recibieron
incentivos técnicos y logísticos en 2019
Fuente: SICC
</t>
  </si>
  <si>
    <t xml:space="preserve">Garantizar que anualmente  los representantes de la organizaciones de  victimas  en el Distrito reciban incentivos técnicos y logísticos para su participación. </t>
  </si>
  <si>
    <t>Servicio de asistencia técnica para la participación de las víctimas (4101038)</t>
  </si>
  <si>
    <t>Numero de Planes de Acción Territorial- PAT aprobados.</t>
  </si>
  <si>
    <t>PAT 201-2019 aprobado mediante decreto 1755 de 2016.</t>
  </si>
  <si>
    <t>Adoptar un Plan de Acción Territorial- PAT para el cuatrienio 2020-2023</t>
  </si>
  <si>
    <t>Servicios de asistencia técnica para la articulación interinstitucional en la implementación de la polìtica pública para las víctimas (4101063)</t>
  </si>
  <si>
    <t xml:space="preserve">Un PAT aprobado y adoptado mediante decreto 0714 de 10 de julio de 2020 </t>
  </si>
  <si>
    <t xml:space="preserve">Número de personas víctimas
del conflicto que
acceden  a procesos de
atención psicosocial
</t>
  </si>
  <si>
    <t>736 atendidas psicosocialmente solo en 2019
Fuente: SICC</t>
  </si>
  <si>
    <t xml:space="preserve">Garantizar que personas víctimas
del conflicto 
accedan  a procesos de
atención psicosocial en el cuatrienio.
</t>
  </si>
  <si>
    <t>Servicio de recuperación emocional a víctimas del conflicto armado (4101030)</t>
  </si>
  <si>
    <t>CONSTRUCCIÓN DE PAZ TERRITORIAL</t>
  </si>
  <si>
    <t>Número de encuentros Convivencia y reconciliación en las Localidades realizados</t>
  </si>
  <si>
    <t>Realizar 3 encuentros anualmente para Fomentar la Convivencia y la reconciliación en las Localidades</t>
  </si>
  <si>
    <t>Servicio de asistencia técnica a comunidades en temas de fortalecimiento del tejido social y construcción de escenarios comunitarios protectores de derechos (4101079)</t>
  </si>
  <si>
    <t>Número de Informes y recomendaciones de la Comisión de la Verdad adoptados</t>
  </si>
  <si>
    <t>Adoptar el informe y las recomendaciones de la comisión de la verdad para Cartagena</t>
  </si>
  <si>
    <t>Documentos de diagnóstico y/o caracterización del daño colectivo (4101046)</t>
  </si>
  <si>
    <t>Informe adoptado</t>
  </si>
  <si>
    <t>Numero de divulgaciones y socializaciones del Acuerdo de Paz  en las Unidades Comuneras de Gobierno urbanas y Rurales realizada</t>
  </si>
  <si>
    <t>Divulgar y socializar  los Acuerdos de Paz en las Unidades Comuneras de Gobierno Urbanas y Rurales</t>
  </si>
  <si>
    <t>PRESUPUESTO PARTICIPATIVO</t>
  </si>
  <si>
    <t>Número de priorizaciones de proyectos de presupuesto realizadas.</t>
  </si>
  <si>
    <t xml:space="preserve">Última priorización realizada en 2009.
Fuente:SICC </t>
  </si>
  <si>
    <t>Realizar una priorización de proyectos de presupuesto participativo en cada una de las  UCG urbanas y rurales en el Distrito de Cartagena.</t>
  </si>
  <si>
    <t>Servicio de integración de la oferta pública (4599029)</t>
  </si>
  <si>
    <t>Número de proyectos por presupuesto participativo ejecutados.</t>
  </si>
  <si>
    <t>Ejecutar proyectos priorizados por presupuesto participativo en el Distrito de Cartagena.</t>
  </si>
  <si>
    <t>Servicio de asistencia técnica (4599031)</t>
  </si>
  <si>
    <t>FORTALECIMIENTO DE LA POBLACIÓN NEGRA, AFROCOLOMBIANA, RAIZAL Y PALENQUERA EN EL DISTRITO DE CARTAGENA</t>
  </si>
  <si>
    <t>Planes Administrativos de Territorio</t>
  </si>
  <si>
    <t>7 de 33 Consejos comunitarios tienen reglamentos internos y planes de etnodesarrollo.</t>
  </si>
  <si>
    <t xml:space="preserve">Elaborar Planes Administrativos de Territorio  </t>
  </si>
  <si>
    <t>Documentos de planeación (4502035)</t>
  </si>
  <si>
    <t>Número de funcionarios de la alcaldía distrital formados en enfoque étnico</t>
  </si>
  <si>
    <t>Formar  funcionarios de la alcaldía distrital en enfoque étnico</t>
  </si>
  <si>
    <t>FORTALECIMIENTO DE LA POBLACIÓN INDÍGENA EN EL DISTRITO DE CARTAGENA</t>
  </si>
  <si>
    <t xml:space="preserve">Número de Cabildos
indígenas asentados en el Distrito con Planes de Vida 
</t>
  </si>
  <si>
    <t>Aumentar el Número  de Cabildos indígenas asentados en el Distrito con Planes de Vida</t>
  </si>
  <si>
    <t>Encuentros  de autoridades tradicionales indígenas de la región Caribe realizados en  el Distrito de Cartagena</t>
  </si>
  <si>
    <t>Realizar Encuentros  de autoridades tradicionales indígenas de la región Caribe realizados en el Distrito de Cartagena</t>
  </si>
  <si>
    <t>Servicio de promoción de la garantía de derechos (4502038)</t>
  </si>
  <si>
    <t>Centro de Estudio de Pensamiento Mayor Indígenas Intercultural.</t>
  </si>
  <si>
    <t xml:space="preserve">Diseñar el Centro de Estudio de Pensamiento 
 Mayor Indígenas Intercultural.
</t>
  </si>
  <si>
    <t>INTEGRIDAD CULTURAL, GOBIERNO PROPIO, VIVIENDA Y HABITAT PARA LAS COMUNIDADES INDIGENAS EN EL DISTRITO CARTAGENA</t>
  </si>
  <si>
    <t>Jurisdicción especial Indígena JEI aplicada</t>
  </si>
  <si>
    <t>DOTACIÓN DEL CUERPO DE BOMBEROS PARA OPTIMIZAR SU NIVEL DE ANTICIPACIÓN Y MITIGACIÓN DE INCENDIOS Y OTRAS CALAMIDADES CONEXAS EN EL DISTRITO DE CARTAGENA DE INDIAS</t>
  </si>
  <si>
    <t>2021-13001-0142</t>
  </si>
  <si>
    <t>Fortalecer la capacidad de gestión y desarrollo institucional e interinstitucional, para consolidar la modernización de las estaciones, maquinaria y demás dotaciones del Cuerpo de Bomberos.</t>
  </si>
  <si>
    <t>Contratar por prestación de servicios el equipo humano administrativo, técnico y jurídico que soporte la gestión y desarrollo institucional del cuerpo de Bomberos.</t>
  </si>
  <si>
    <t>Link expediente contractual.
Informes de actividades</t>
  </si>
  <si>
    <t>Link expediente contractual.
Soportes de ingreso de los bienes adquiridos al almacén de la Alcaldía
Distrital</t>
  </si>
  <si>
    <t>Link expediente contractual
Soportes de ingreso de los bienes adquiridos al almacén de la Alcaldía
Distrital</t>
  </si>
  <si>
    <t>Fortalecimiento de los mecanismos comunitarios e institucionales  de prevención y reacción a situaciones de riesgo por conductas delictivas en el Distrito de Cartagena de Indias</t>
  </si>
  <si>
    <t>2020-13001-0037</t>
  </si>
  <si>
    <t>Promover la participación ciudadana en la prevención de la delincuencia y la  disminución de miedo</t>
  </si>
  <si>
    <t>SECRETARIA DEL INTERIOR Y CONVIVENCIA CIUDADANA</t>
  </si>
  <si>
    <t>Mejoramiento de  la convivencia  con  la implementación del código nacional de seguridad y convivencia  ciudadana y la modernización de las inspecciones de policía  en el Distrito de Cartagena.</t>
  </si>
  <si>
    <t>2020-13001-0031</t>
  </si>
  <si>
    <t>Implementar el Centro de Traslado por Protección-CTP en el Distrito de Cartagena y Garantizar la operación de las inspecciones de Policia del Distrito de Cartagena con dotación adecuada y fortalecidas en infraestructura.</t>
  </si>
  <si>
    <t xml:space="preserve">Link expediente contractual
</t>
  </si>
  <si>
    <t>Implementar estrategias para la promoción de la convivencia en el Distrito de Cartagena.</t>
  </si>
  <si>
    <t>Realizar los trámites presupuestales que garanticen trasferir mensualmente el 15% para el funcionamiento e infraestructura del Registro Nacional de Medidas Correctivas</t>
  </si>
  <si>
    <t>Resoluciones que reconocen la trasnferencia</t>
  </si>
  <si>
    <t>Policia metropolitana de Cartagena</t>
  </si>
  <si>
    <t>Fortalecimiento de la capacidad operativa de la Secretaría del Interior y Convivencia Ciudadana</t>
  </si>
  <si>
    <t>2020-13001-0210</t>
  </si>
  <si>
    <t>Contratar los equipos humanos, administrativos y operativos, destinados a la implementación del modelo de gestión de la SICC para el ejercicio adecuado, oportuno y permanente del control sobre las conductas ciudadanas que violan normas de convivencia.</t>
  </si>
  <si>
    <t>Contratar el equipo humano de soporte administrativo y operativo de la SICC para el ejercicio adecuado, oportuno y permanente del control sobre las conductas ciudadanas que violan normas de convivencia</t>
  </si>
  <si>
    <t>Fortalecimiento y promoción al acceso a la Justicia desde las Casas de justicia y Comisarias de Familia en el Distrito de Cartagena de Indias.</t>
  </si>
  <si>
    <t>2020-13001-0030</t>
  </si>
  <si>
    <t>Garantizar que las Casas de justicia y comisarias de familia sean dotadas y fortalecidas en infraestructura con criterio de sostenibilidad ambiental, bajo un modelo de gestión e información eficaz.</t>
  </si>
  <si>
    <t>Fortalecer en infraestructura y dotar a las tres casas de justicia.</t>
  </si>
  <si>
    <t>Fortalecer en infraestructura y dotar las seis comisarías de familia.</t>
  </si>
  <si>
    <t xml:space="preserve">	Contratar arriendo de vehículo para comisarías de familias.</t>
  </si>
  <si>
    <t>Link expediente contractual</t>
  </si>
  <si>
    <t>6 comisarias de familia</t>
  </si>
  <si>
    <t>Contratar el equipo jurídico y psico social requerido para el funcionamiento de las Casas de justicia y comisarías de familia en el Distrito.</t>
  </si>
  <si>
    <t>9 ( 3 casas de justicia  y 6 comisarias)
Todos los habitantes y visitantes del Distrito de Cartagena</t>
  </si>
  <si>
    <t>Asistencia y atención integral a los niños, niñas,  jóvenes  y adolescentes en riesgo de vinculación a  actividades delictivas y  aquellos en conflicto con la ley penal en el Distrito de Cartagena de Indias</t>
  </si>
  <si>
    <t>2020-13001-0084</t>
  </si>
  <si>
    <t>Apoyar proceso de asistencia y atención  de niños, niñas,  adolescentes y jóvenes en riesgo de vincularse a actividades delictivas en el Distrito garantizando su acceso a servicios de atención psicosocial  e Iniciativas de  emprendimiento juvenil.</t>
  </si>
  <si>
    <t>Contratar el equipo de profesionales y de apoyo a la gestión requerido para la ejecución de las metas asociadas al proyecto.</t>
  </si>
  <si>
    <t>Informe de las atenciones Psicosociales  implementadas por el personal contratado.
Link expediente contractual.
Informes de actividades</t>
  </si>
  <si>
    <t>Contratar el apoyo y  seguimiento de Iniciativas juveniles de emprendimiento.</t>
  </si>
  <si>
    <t>Link expediente contractual
Registros fotográficos
Actas de entrega</t>
  </si>
  <si>
    <t xml:space="preserve">40 jóvenes </t>
  </si>
  <si>
    <t>Fortalecimiento del Sistema de Responsabilidad Penal para Adolescentes- SRPA en el Distrito de Cartagena de Indias.</t>
  </si>
  <si>
    <t xml:space="preserve">2021-13001-0275 </t>
  </si>
  <si>
    <t>Apoyar estrategias de atención integral para los jóvenes adolescentes del Distrito de Cartagena que están en el Sistema de Responsabilidad Penal para Adolescentes -SRPA.</t>
  </si>
  <si>
    <t>Financiar la estrategia anual para la atención integral de jóvenes y adolescentes del Distrito de Cartagena en el Sistema de Responsabilidad Penal para Adolescentes- SRPA</t>
  </si>
  <si>
    <t>85 jóvenes del SRPA</t>
  </si>
  <si>
    <t>GENERACIÓN DE UNA CULTURA DE PREVENCIÓN, PROMOCIÓN Y PROTECCIÓN DE LOS DERECHOS HUMANOS CON ENFOQUE DIFERENCIAL Y DE GÉNERO EN EL DISTRITO DE CARTAGENA DE INDIA</t>
  </si>
  <si>
    <t>2021-13001-0143</t>
  </si>
  <si>
    <t>Implementar mecanismos y estrategias que garanticen la prevención, promoción y protección de los derechos humanos en el Distrito de Cartagena.</t>
  </si>
  <si>
    <t>Realizar  acciones afirmativas de reconocimiento y legitimación de la labor de los defensores de Derechos Humanos, líderes y lideresas sociales en el Distrito de Cartagena.</t>
  </si>
  <si>
    <t>Link expediente contractual
Registros fotográfico y planillas de asistencia</t>
  </si>
  <si>
    <t>Contratar por prestación de servicios el equipo humano necesario para la ejecución de las actividades del proyecto.</t>
  </si>
  <si>
    <t>Servicios logísticos para fortalecimiento de comité de libertad religiosa y el consejo de paz, reconciliación, convivencia y DDHH en el Distrito de Cartagena.</t>
  </si>
  <si>
    <t>32 Consejeros de Paz de
Cartagena.
7 integrantes del comité en representación de  las congregaciones religiosas  del Distrito de Cartagena</t>
  </si>
  <si>
    <t>Fortalecimiento y Atención Integral a Internos de los Establecimientos Carcelarios del Distrito de  Cartagena de Indias</t>
  </si>
  <si>
    <t>2020-13001-0032</t>
  </si>
  <si>
    <t>Brindar servicios de atención primaria (alimentación, salud,  comunicación familiar, psicosocial, jurídica y custodia) a las reclusas que permitan mejorar sus condiciones físicas y Psicológicas al interior del establecimiento carcelario.</t>
  </si>
  <si>
    <t>La totalidad de las internas de la Carcel Distrital</t>
  </si>
  <si>
    <t xml:space="preserve">Contratar servicio de transportes que permita el cumplimiento de las remisiones judiciales y médicas	</t>
  </si>
  <si>
    <t>link expediente contractual</t>
  </si>
  <si>
    <t>Contratar suministro de alimentos para PPL</t>
  </si>
  <si>
    <t>Coordinar con el gobierno departamental y Nacional las acciones administrativas, financieras, jurídicas y logísticas que permitan la reubicación y traslado de la Cárcel Distrital de Cartagena a inmueble propio</t>
  </si>
  <si>
    <t>Contratar el arrendamiento de un bien inmueble con destino al funcionamiento de salas o centro de detención transitoria para dar solución a la grave situación que aqueja a las personas detenidas preventivamente de manera transitoria por la Policía Nacional.</t>
  </si>
  <si>
    <t>Por demanda. PPL  que se encuentran bajo custodia de la Policía Metropolitana de Cartagena</t>
  </si>
  <si>
    <t>Prestación de servicios profesionales y de apoyo a la gestión para la Cárcel Distrital de Mujeres.</t>
  </si>
  <si>
    <t>Informe de las acciones  de atención psicosocial realizadas a las  personas privadas de la libertad (PPL) en la Cárcel Distrital .
Link expediente contractual.
Informes de actividades</t>
  </si>
  <si>
    <t>Mejorar las condiciones de alojamiento de la población masculina recluida en el Establecimiento Penitenciario de Mediana Seguridad y Carcelario de Cartagena con medida de aseguramiento de detención preventiva impuesta.</t>
  </si>
  <si>
    <t>Suscribir convenio INPEC.</t>
  </si>
  <si>
    <t>Convenio suscrito y 
Soportes de ingreso de los bienes adquiridos al almacén de la Alcaldía
Distrital</t>
  </si>
  <si>
    <t>La totalidad de población sindicada del Distrito de Cartagena  recluida en la Carcel de Ternera</t>
  </si>
  <si>
    <t xml:space="preserve"> Asistencia, atención y reparación integral a las víctimas del conflicto Armado en el Distrito de Cartagena de Indias</t>
  </si>
  <si>
    <t>2020-13001-0061</t>
  </si>
  <si>
    <t>Garantizar el acceso de las víctimas del conflicto armado en el Distrito de Cartagena a las medidas de asistencia y atención integral mediante la implementación de los albergues de ayuda humanitaria inmediata (interna y externa).</t>
  </si>
  <si>
    <t>Contratar albergues de ayuda humanitaria inmediata (interna y externa)</t>
  </si>
  <si>
    <t>Link expediente contractual
Informe de ejecución contractual</t>
  </si>
  <si>
    <t>Por demanda de atención de población victima</t>
  </si>
  <si>
    <t>Atención y/o ayuda humanitaria inmediata para la población víctima del conflicto en Cartagena</t>
  </si>
  <si>
    <t>Resoluciones de pago</t>
  </si>
  <si>
    <t>Garantizar y velar por la implementación de medidas de satisfacción y participación efectiva a favor de las víctimas en el Distrito de Cartagena que aseguren la preservación de la memoria histórica y el restablecimiento de la dignidad de las víctimas.</t>
  </si>
  <si>
    <t>Incentivos técnicos y logísticos para la mesa de participación de las víctimas.</t>
  </si>
  <si>
    <t xml:space="preserve">Implementación de las medidas de prevención y protección a población víctima del conflicto. </t>
  </si>
  <si>
    <t>Garantizar el acceso de las víctimas del conflicto armado a medidas de atención Psicosocial con enfoque de género, diferencial y étnico en el Distrito de Cartagena</t>
  </si>
  <si>
    <t>Contratar el equipo jurídico y psicosocial requerido para brindar la atención sicosocial a víctimas del conflicto y Hacer seguimiento a la Implementación del Plan de Atención Territorial- PAT en el Distrito.</t>
  </si>
  <si>
    <t>Construcción de  paz Territorial en el Distrito de Cartagena.</t>
  </si>
  <si>
    <t>2020-13001-0187</t>
  </si>
  <si>
    <t>Divulgar los acuerdos de paz y  fomentar la convivencia y la reconciliación en el Distrito de Cartagena.</t>
  </si>
  <si>
    <t>Encuentros para fomentar la convivencia y la reconciliación</t>
  </si>
  <si>
    <t>Contratar el recurso humano idóneo para ejecutar actividades del proyecto</t>
  </si>
  <si>
    <t>ND
(depende de los proyectos priorizados en las comunidades)</t>
  </si>
  <si>
    <t>FORTALECIMIENTO DEL PROCESO ORGANIZATIVO Y ATENCIÓN DIFERENCIAL A LA POBLACIÓN NEGRA, AFRODESCENDIENTE, RAIZAL Y PALENQUERA EN EL DISTRITO DE CARTAGENA DE INDIAS</t>
  </si>
  <si>
    <t>2021-13001-0148</t>
  </si>
  <si>
    <t>Brindar asistencia técnica para la elaboración de los Planes Administrativos del Territorio (reglamentos internos y planes de etnodesarrollo) que permitan proteger el territorio de estas comunidades y promover la conservación de sus costumbres, prácticas socioeconómicas y de sus activos ambientales</t>
  </si>
  <si>
    <t>Contratar logística para eventos conmemorativos y consultas previas.</t>
  </si>
  <si>
    <t>Todas las comunidades ëtnicas del Distrito de Cartagena que requieran acompañamiento en Consultas Previas</t>
  </si>
  <si>
    <t>FORTALECIMIENTO DE LA GOBERNANZA Y LA AUTODETERMINACIÓN DE LA CULTURA E INSTITUCIONES PROPIAS DE LA POBLACIÓN INDIGENA EN EL DISTRITO DE CARTAGENA DE INDIAS</t>
  </si>
  <si>
    <t xml:space="preserve">2021-13001-0145 </t>
  </si>
  <si>
    <t xml:space="preserve">Realizar asistencia técnica a los cabildos indígenas asentados en el Distrito para la formulación de sus planes de vida con enfoque diferencial. </t>
  </si>
  <si>
    <t>Link expediente contractual.
Informes de actividades
Planes de vida</t>
  </si>
  <si>
    <t>IMPLEMENTACIÓN DE LA JURISDICCIÓN ESPECIAL INDÍGENA- JEI EN EL DISTRITO DE         CARTAGENA DE INDIAS</t>
  </si>
  <si>
    <t xml:space="preserve">2021-13001-0276 </t>
  </si>
  <si>
    <t>1- Recursos propios</t>
  </si>
  <si>
    <t>FORTALECIMIENTO DEL CUERPO DE BOMBEROS DEL DISTRITO DE CARTAGENA DE INDIAS</t>
  </si>
  <si>
    <t>2.3.4503.1000.2021130010142</t>
  </si>
  <si>
    <t>1.2.1.0.00-001 - ICLD</t>
  </si>
  <si>
    <t>FORTALECIMIENTO DE LOS MECANISMOS COMUNITARIOS  E INSTITUCIONALES DE PREVENCIÓN Y REACCIÓN A SITUACIONES DE RIESGO POR CONDUCTAS DELICTIVAS EN EL DISTRITO DE   CARTAGENA DE INDIAS</t>
  </si>
  <si>
    <t>2.3.4501.1000.2020130010037</t>
  </si>
  <si>
    <t>MEJORAMIENTO DE LA CONVIVENCIA CON LA IMPLEMENTACIN DEL CODIGO NACIONAL DE SEGURIDAD Y CONVIVENCIA CIUDADANA  Y  LA MODERNIZACIN DE LAS INSPECCIONES DE POLICA EN EL DISTRITO DE  CARTAGENA DE INDIAS</t>
  </si>
  <si>
    <t>2.3.4501.1000.2020130010031</t>
  </si>
  <si>
    <t xml:space="preserve">FORTALECIMIENTO DE LA CAPACIDAD OPERATIVA DE LA SECRETARÍA DEL INTERIOR Y CONVIVENCIA CIUDADANA. CARTAGENA DE INDIAS </t>
  </si>
  <si>
    <t>2.3.4501.1000.2020130010210</t>
  </si>
  <si>
    <t>FORTALECIMIENTO Y PROMOCIÓN AL ACCESO A LA JUSTICIA DESDE LAS CASAS DE JUSTICIA Y COMISARIAS DE FAMILIA EN EL DISTRITO DE   CARTAGENA DE INDIAS</t>
  </si>
  <si>
    <t>2.3.1202.0800.2020130010030</t>
  </si>
  <si>
    <t>Asistencia y atención integral a los niños, niñas,  jóvenes  y adolescentes en riesgo de vinculación a  actividades delictivas y  aquellos en conflicto con la ley penal en el Distrito de   Cartagena de Indias</t>
  </si>
  <si>
    <t>2.3.4103.1500.2020130010084</t>
  </si>
  <si>
    <t>Fortalecimiento del Sistema de Responsabilidad Penal para Adolescentes- SRPA en el Cartagena de Indias</t>
  </si>
  <si>
    <t>2.3.4102.1000.2021130010275</t>
  </si>
  <si>
    <t>GENERACIÓN DE UNA CULTURA DE PREVENCIÓN, PROMOCIÓN Y PROTECCIÓN DE LOS DERECHOS HUMANOS CON ENFOQUE DIFERENCIAL Y DE GÉNERO EN EL DISTRITO DE CARTAGENA DE INDIAS</t>
  </si>
  <si>
    <t>2.3.4502.1000.2021130010143</t>
  </si>
  <si>
    <t>FORTALECIMIENTO Y ATENCION INTEGRAL A INTERNOS DE LOS ESTABLECIMIENTOS CARCELARIOS DEL DISTRITO DE  CARTAGENA DE INDIAS</t>
  </si>
  <si>
    <t>2.3.1206.0800.2020130010032</t>
  </si>
  <si>
    <t>ASISTENCIA ATENCIÓN Y REPARACIÓN INTEGRAL A LAS VÍCTIMAS DEL CONFLICTO ARMADO EN EL DISTRITO DE   CARTAGENA DE INDIAS</t>
  </si>
  <si>
    <t>2.3.4103.1500.2020130010061</t>
  </si>
  <si>
    <t>CONSTRUCCIÓN DE PAZ TERRITORIAL EN EL DISTRITO DE   CARTAGENA DE INDIAS</t>
  </si>
  <si>
    <t>2.3.4103.1500.2020130010187</t>
  </si>
  <si>
    <t>FORTALECIMIENTO DEL PROCESO ORGANIZATIVO Y ATENCIÓN DIFERENCIAL A LA POBLACIÓN NEGRA, AFRODESCENDIENTE,
RAIZAL Y PALENQUERA EN EL DISTRITO DE CARTAGENA DE INDIAS</t>
  </si>
  <si>
    <t>2.3.4502.1000.2021130010148</t>
  </si>
  <si>
    <t>FORTALECIMIENTO DE LA GOBERNANZA Y AUTODETERMINACION DE LA CULTURA E INSTITUCIONES PROPIAS DE LA POBLACION INDIGENA EN EL DISTRITO DE CARTAGENA DE INDIAS</t>
  </si>
  <si>
    <t>2.3.4502.1000.2021130010145</t>
  </si>
  <si>
    <t xml:space="preserve">SI </t>
  </si>
  <si>
    <t>Contratación directa.</t>
  </si>
  <si>
    <t>Selección abreviada menor cuantía</t>
  </si>
  <si>
    <t>Mínima cuantía</t>
  </si>
  <si>
    <t>Contratar la prestación de servicios profesionales y de apoyo a la gestión en el marco del proyecto denominado “FORTALECIMIENTO DE LOS MECANISMOS COMUNITARIOS E INSTITUCIONALES DE PREVENCIÓN Y REACCIÓN A SITUACIONES DE RIESGO POR CONDUCTAS DELICTIVAS EN EL DISTRITO DE CARTAGENA DE INDIAS” de la Secretaría del Interior Convivencia Ciudadana.</t>
  </si>
  <si>
    <t>Contratar la Prestación de Servicios Profesionales y de Apoyo a la gestión en el marco del proyecto denominado “Mejoramiento de  la convivencia  con  la implementación del código nacional de seguridad y convivencia  ciudadana y la modernización de las Inspecciones de policía  en el Distrito de Cartagena” de la Secretaría del Interior y Convivencia Ciudadana</t>
  </si>
  <si>
    <t>CONTRATAR LA COMPRAVENTA DE PAPELERIA Y UTILES DE OFICINA EN EL MARCO DEL PROYECTO: “Mejoramiento de  la convivencia  con  la implementación del código nacional de seguridad y convivencia  ciudadana y la modernización de las Inspecciones de policía  en el Distrito de Cartagena”</t>
  </si>
  <si>
    <t xml:space="preserve">N/A 
PAGO POR RESOLUCION </t>
  </si>
  <si>
    <t>Contratar la Prestación de Servicios Profesionales y de Apoyo a la Gestión en el marco del proyecto denominado  FORTALECIMIENTO DE LA CAPACIDAD OPERATIVA DE LA SECRETARÍA DEL INTERIOR Y CONVIVENCIA CIUDADANA. CARTAGENA DE INDIAS</t>
  </si>
  <si>
    <t>CONTRATAR LA COMPRAVENTA DE PAPELERIA Y UTILES DE OFICINA EN EL MARCO DEL PROYECTO: FORTALECIMIENTO Y PROMOCIÓN AL ACCESO A LA JUSTICIA DESDE LAS CASAS DE JUSTICIA Y COMISARIAS DE FAMILIA EN EL DISTRITO DE CARTAGENA DE INDIAS</t>
  </si>
  <si>
    <t>Prestación del servicio especial de transporte terrestre de pasajeros, mediante vehículos automotores para la secretaria del interior y convivencia ciudadana en el marco del proyecto: FORTALECIMIENTO Y PROMOCIÓN AL ACCESO A LA JUSTICIA DESDE LAS CASAS DE JUSTICIA Y COMISARIAS DE FAMILIA EN EL DISTRITO DE CARTAGENA DE INDIAS</t>
  </si>
  <si>
    <t xml:space="preserve">Contratar Prestación de Servicios Profesionales y de Apoyo a la Gestión en el marco del proyecto denominado “FORTALECIMIENTO Y PROMOCIÓN AL ACCESO A LA JUSTICIA DESDE LAS CASAS DE JUSTICIA Y COMISARIAS DE FAMILIA EN EL DISTRITO DE CARTAGENA DE INDIAS” </t>
  </si>
  <si>
    <t>SI</t>
  </si>
  <si>
    <t>Contratar prestación de servicios profesionales y de apoyo a la Gestión en el marco del proyecto denominado “ASISTENCIA Y ATENCIÓN INTEGRAL A LOS NIÑOS, NIÑAS, JÓVENES Y ADOLESCENTES EN RIESGO DE VINCULACIÓN A ACTIVIDADES DELICTIVAS Y AQUELLOS EN CONFLICTO CON LA LEY PENAL EN EL DISTRITO DE CARTAGENA DE INDIAS” de la Secretaría del Interior y Convivencia Ciudadana</t>
  </si>
  <si>
    <t>Contratar el apoyo y  seguimiento de Iniciativas juveniles de emprendimiento el marco del proyecto denominado “ASISTENCIA Y ATENCIÓN INTEGRAL A LOS NIÑOS, NIÑAS, JÓVENES Y ADOLESCENTES EN RIESGO DE VINCULACIÓN A ACTIVIDADES DELICTIVAS Y AQUELLOS EN CONFLICTO CON LA LEY PENAL EN EL DISTRITO DE CARTAGENA DE INDIAS</t>
  </si>
  <si>
    <t>Contratación régimen especial - Régimen especial</t>
  </si>
  <si>
    <t>Prestación del servicio especial de transporte terrestre de pasajeros, mediante vehículos automotores para la secretaria del interior y convivencia ciudadana en el marco del proyecto: FORTALECIMIENTO Y ATENCIÓN INTEGRAL A INTERNOS DE LOS ESTABLECIMIENTOS CARCELARIOS DEL DISTRITO DE CARTAGENA DE INDIAS</t>
  </si>
  <si>
    <t>Contratar Prestación de Servicios Profesionales y de Apoyo a la Gestión en el marco del proyecto denominado “FORTALECIMIENTO Y ATENCIÓN INTEGRAL A INTERNOS DE LOS ESTABLECIMIENTOS CARCELARIOS DEL DISTRITO DE CARTAGENA DE INDIAS”, de la Secretaría del Interior y Convivencia Ciudadana</t>
  </si>
  <si>
    <t>Contratar albergue de ayuda humanitaria inmediata (interna y externa) para población victima</t>
  </si>
  <si>
    <t>Contratar prestación de servicios profesionales y de apoyo a la Gestión en el marco del proyecto denominado “ASISTENCIA, ATENCIÓN Y REPARACIÓN INTEGRAL A LAS VÍCTIMAS DEL CONFLICTO ARMADO EN EL DISTRITO DE CARTAGENA DE INDIAS” de la Secretaría del Interior y Convivencia Ciudadana</t>
  </si>
  <si>
    <t>Contratar Servicios logísticos para implmentar los Encuentros para fomentar la convivencia y la reconciliación en el Distrito de Cartagena el marco del proyecto denominado “CONSTRUCCIÓN DE PAZ TERRITORIAL EN EL DISTRITO DE CARTAGENA DE INDIAS</t>
  </si>
  <si>
    <t>Contratar Prestación de Servicios Profesionales y de Apoyo a la Gestión en el marco del proyecto denominado “CONSTRUCCIÓN DE PAZ TERRITORIAL EN EL DISTRITO DE CARTAGENA DE INDIAS” de la Secretaría del Interior y Convivencia Ciudadana</t>
  </si>
  <si>
    <t>NO</t>
  </si>
  <si>
    <t>Contratar la prestación de servicios profesionales y de apoyo a la gestión en el marco del proyecto denominado FORTALECIMIENTO DEL PROCESO ORGANIZATIVO Y ATENCIÓN DIFERENCIAL A LA POBLACIÓN NEGRA, AFRODESCENDIENTE, RAIZAL Y PALENQUERA EN EL DISTRITO DE CARTAGENA DE INDIASde la Secretaría del Interior Convivencia Ciudadana.</t>
  </si>
  <si>
    <t>Contratar Servicios logístico para para eventos conmemorativos y consultas previas.</t>
  </si>
  <si>
    <t>Contratar la prestación de servicios profesionales y de apoyo a la gestión en el marco del proyecto denominado “FORTALECIMIENTO DE LA GOBERNANZA Y LA AUTODETERMINACIÓN DE LA CULTURA E INSTITUCIONES PROPIAS DE LA POBLACIÓN INDIGENA EN EL DISTRITO DE CARTAGENA DE INDIAS” de la Secretaría del Interior Convivencia Ciudadana.</t>
  </si>
  <si>
    <t>GESTION DE LA SEGURIDAD Y CONVIVENCIA</t>
  </si>
  <si>
    <t xml:space="preserve">ACCESO A LA JUSTICIA </t>
  </si>
  <si>
    <t>DERECHOS HUMANOS Y CONSTRUCCCIÓN DE PAZ</t>
  </si>
  <si>
    <t>Link expediente contractual.</t>
  </si>
  <si>
    <t>16. PAZ, JUSTICIA E INSTITUCIONES SÓLIDAS</t>
  </si>
  <si>
    <t>DIRECTOR DEL CUERPO DE BOMBEROS DE CARTAGENA</t>
  </si>
  <si>
    <t xml:space="preserve">En construcción </t>
  </si>
  <si>
    <t xml:space="preserve">La totalidad de las internas de la Carcel Distrital </t>
  </si>
  <si>
    <t>1182 victimas</t>
  </si>
  <si>
    <t>33 Inspecciones de Policia</t>
  </si>
  <si>
    <t xml:space="preserve">Link expediente contractual.
</t>
  </si>
  <si>
    <t>Link expediente contractual. 
Soportes de ingreso de los bienes adquiridos al almacén de la Alcaldía
Distrital</t>
  </si>
  <si>
    <t>1.3.3.11.07-95-005 R.B. TRANSFERENCIAS DE CAPITAL
CONVENIO FONSECON
1.3.3.11.07-95-158 R.B. TRANSFERENCIAS DE CAPITAL
CONVENIO FONSECON
1.3.3.11.07-93-158 R.B. TRANSFERENCIAS DE CAPITAL
CONVENIO FONSECON</t>
  </si>
  <si>
    <t>1.2.3.2.24-120 - MULTAS CODIGO NACIONAL DE POLICIA Y CONVIVENCIA
1.3.3.4.17-95-120 RB MULTAS CODIGO DE POLICIA
1.3.3.4.17-93-120 RB MULTAS CODIGO DE POLICIA</t>
  </si>
  <si>
    <t xml:space="preserve">1.2.1.0.00-001 - ICLD
</t>
  </si>
  <si>
    <t>CONTRATAR LA COMPRAVENTA DE PAPELERIA Y UTILES DE OFICINA EN EL MARCO DEL PROYECTO: “FORTALECIMIENTO Y ATENCIÓN INTEGRAL A INTERNOS DE LOS DE LOS ESTABLECIMIENTOS CARCELARIOS DEL DISTRITO DE CARTAGENA DE INDIAS</t>
  </si>
  <si>
    <t>suministro de papeleria y materiales de oficina</t>
  </si>
  <si>
    <t>Menor cuantia. Selección abreviada</t>
  </si>
  <si>
    <t>Realizar los trámites presupuestales que garanticen trasferir mensualmente el 15% para financiar el servicio de Policía en la modalidad de vigilancia.</t>
  </si>
  <si>
    <t>PROGRAMACIÓN META PRODUCTO A 2024</t>
  </si>
  <si>
    <t>ACUMULADO DE META PRODUCTO 2020- 2023</t>
  </si>
  <si>
    <t>NO SE PROGRAMA PARA 2024</t>
  </si>
  <si>
    <t>Todas las 6 comisarias dotadas  en sus condiciones operativas.
3 Comisarias adecuadas en infraestructura ( canapote, Cuiquinquira y country)</t>
  </si>
  <si>
    <t xml:space="preserve">NO SE PROGRAMA PORQUE NO SE LE ASIGNÓ PRESUPUESTO PARA 2024 SEGÚN  134 de 12 de diciembre de 2023   y Decreto de liquidación N°N°1702 de 18 de diciembre de 2023 </t>
  </si>
  <si>
    <t>PROGRAMACION META BIENESTAR 2024</t>
  </si>
  <si>
    <t>Mantenimiento preventivo y correctivo sistema contraincendios
de las máquinas de bomberos</t>
  </si>
  <si>
    <t>Adquisición de herramientas, equipos y accesorios adecuados para la prestación de servicios bomberiles</t>
  </si>
  <si>
    <t>3 estaciones bomberiles</t>
  </si>
  <si>
    <t>JHONY DAVID PEREZ SAYAS</t>
  </si>
  <si>
    <t>1.2.3.14-042 -  SOBRETASA BOMBERIL</t>
  </si>
  <si>
    <t>1.3.2.3.11-044 - RF SOBRETASA BOMBERIL</t>
  </si>
  <si>
    <t>1.2.3.14-042 -  SOBRETASA BOMBERIL
1.3.2.3.11-044 - RF SOBRETASA BOMBERIL</t>
  </si>
  <si>
    <t xml:space="preserve">Licitación pública </t>
  </si>
  <si>
    <t>Prestación de servicios  profesionales y de apoyo a la gestión para acompañar la ejecución de las actividades del proyecto DOTACIÓN DEL CUERPO DE BOMBEROS PARA OPTIMIZAR SU NIVEL DE ANTICIPACIÓN Y MITIGACIÓN DE INCENDIOS Y OTRAS CALAMIDADES CONEXAS EN EL DISTRITO DE CARTAGENA DE INDIAS</t>
  </si>
  <si>
    <t>Contratar elementos de rescate, mangueras y accesorios, equipos MATPEL y adquisición de equipos de investigación de incendios</t>
  </si>
  <si>
    <t>Contratar  Mantenimiento preventivo y correctivo sistema contraincendios de las máquinas de bomberos</t>
  </si>
  <si>
    <t>Que no se asignen las partidas presupuestales suficientes.</t>
  </si>
  <si>
    <t>Presentar oportunamente ante Inversión Publica las necesidades presupuestales para cada vigencia del proyecto.</t>
  </si>
  <si>
    <t xml:space="preserve">366 dias </t>
  </si>
  <si>
    <t xml:space="preserve">335 dias </t>
  </si>
  <si>
    <t>Contratar equipo de profesionales y apoyo a la gestión para la realización de los operativos para la seguridad y la convivencia en el Distrito</t>
  </si>
  <si>
    <t>Contratar servicio especial de transporte terrestre de pasajeros mediante vehiculo automotor para la realización de los operativos para la seguridad y la convivencia en el Distrito</t>
  </si>
  <si>
    <t>Informe de operativos realizados.
Link expediente contractual.
Informes de actividades</t>
  </si>
  <si>
    <t xml:space="preserve">Link expediente contractual. </t>
  </si>
  <si>
    <t>Profesionales y apoyo a la gestión  adscritos al proyecto</t>
  </si>
  <si>
    <t>BRUNO HERNANDEZ RAMOS</t>
  </si>
  <si>
    <t>PRESTACIÓN DEL SERVICIO ESPECIAL DE TRANSPORTE TERRESTRE DE PASAJEROS MEDIANTE VEHICULO AUTOMOTOR EN EL MARCO DEL PROYECTO FORTALECIMIENTO DE LOS MECANISMOS COMUNITARIOS E INSTITUCIONALES  DE PREVENCIÓN Y REACCIÓN A SITUACIONES DE RIESGO POR CONDUCTAS DELICTIVAS EN EL DISTRITO DE CARTAGENA DE INDIAS</t>
  </si>
  <si>
    <t>minima cuantia</t>
  </si>
  <si>
    <t xml:space="preserve">
Déficit financiero en el Distrito</t>
  </si>
  <si>
    <t>Buscar fuentes de cooperación nacional e internacional</t>
  </si>
  <si>
    <t>Contratar el equipo jurídico y técnico (arquitectos y/o ingenieros) requerido para el funcionamiento de las Inspecciones de Policía</t>
  </si>
  <si>
    <t>Contratar servicio especial de transporte terrestre de pasajeros mediante vehiculo automotor para las inspecciones de Policía.</t>
  </si>
  <si>
    <t>Contratar suministro de papeleria y materiales de oficina a las 33 inspecciones de policía.</t>
  </si>
  <si>
    <t>1.3.1.1.03.062-DIVIDENDOS ACUACAR</t>
  </si>
  <si>
    <t>PRESTACIÓN DEL SERVICIO ESPECIAL DE TRANSPORTE TERRESTRE DE PASAJEROS MEDIANTE VEHICULO AUTOMOTOR EN EL MARCO DEL PROYECTO MEJORAMIENTO DE  LA CONVIVENCIA  CON  LA IMPLEMENTACIÓN DEL CÓDIGO NACIONAL DE SEGURIDAD Y CONVIVENCIA  CIUDADANA Y LA MODERNIZACIÓN DE LAS INSPECCIONES DE POLICÍA  EN EL DISTRITO DE CARTAGENA</t>
  </si>
  <si>
    <t>Que no se cuente con las apropiaciones presupuestales requeridas</t>
  </si>
  <si>
    <t>Presentar ante proyecto de presupuesto oportuno y suficiente para cada vigencia</t>
  </si>
  <si>
    <t xml:space="preserve">3 casas de justicia  </t>
  </si>
  <si>
    <t xml:space="preserve"> 6 comisarias de familia</t>
  </si>
  <si>
    <t xml:space="preserve">Link expediente contractual
Soportes de ingreso de los bienes adquiridos al almacén de la Alcaldía
Distrital
</t>
  </si>
  <si>
    <t>Que la pandemia Covid-19 continue</t>
  </si>
  <si>
    <t>Personal de Casas de Justicia y Comisarias de familia continúan prestando servicio con todas las medidas de protección personal</t>
  </si>
  <si>
    <t>Contratar servicio de transporte especial para el personal asociado al proyect</t>
  </si>
  <si>
    <t xml:space="preserve">50 jóvenes </t>
  </si>
  <si>
    <t>Asignaciones presupuestales insuficientes</t>
  </si>
  <si>
    <t>Buscar otras alternativas de financiación</t>
  </si>
  <si>
    <t>Presupuesto insuficiente</t>
  </si>
  <si>
    <t>Presentar oportunamente las necesidades financieras ante Inversión Publica</t>
  </si>
  <si>
    <t>100 personas</t>
  </si>
  <si>
    <t>Contratar la prestación de servicios profesionales y de apoyo a la gestión en el marco del proyecto denominado “Generación de una cultura de prevención, promoción y protección de los derechos humanos con enfoque diferencial y de género en el Distrito de Cartagena de Indias.” de la Secretaría del Interior Convivencia Ciudadana.Contratar iniciativas de inserción económica (creación y/o fortalecimiento) para 41 personas en proceso de reintegración y reincorporación Generación de una cultura de prevención, promoción y protección de los derechos humanos con enfoque diferencial y de género en el Distrito de Cartagena de Indias</t>
  </si>
  <si>
    <t>Contratación directa</t>
  </si>
  <si>
    <t>Contratar Servicios logísticos parar Realizar 2  acciones afirmativas de reconocimiento y legitimación de la labor de los defensores de Derechos Humanos, líderes y lideresas sociales en el Distrito de Cartagena.</t>
  </si>
  <si>
    <t xml:space="preserve">ONTRATAR LOS SERVICIOS LOGÍSTICOS TENDIENTES A GARANTIZAR LA OPERACIÓN DEL CONSEJO DE PAZ, RECONCILIACIÓN, CONVIVENCIA Y DDHH Y EL CONSEJO DE PAZ </t>
  </si>
  <si>
    <t xml:space="preserve">Que no se asignen las partidas presupuestales suficientes. </t>
  </si>
  <si>
    <t xml:space="preserve">Presentar oportunamente el anteproyecto de presupuesto a Inversión pública. </t>
  </si>
  <si>
    <t>1.2.1.0.00-001 - ICLD
1.3.1.1.03.062-DIVIDENDOS ACUACAR
1.3.1.1.03.137-DIVIDENDOS ACUACAR II</t>
  </si>
  <si>
    <t xml:space="preserve">
DIRECTOR CARCEL DISTRITA</t>
  </si>
  <si>
    <t>ENRIQUE MERCADO</t>
  </si>
  <si>
    <t xml:space="preserve">366 DIAS </t>
  </si>
  <si>
    <t>Cooperación nacional y departamental.
Solicitar oportunamente presupuesto anual suficiente</t>
  </si>
  <si>
    <t>Link expediente contractua</t>
  </si>
  <si>
    <t>1.2.1.0.00-001 - ICLD
1.3.1.1.03.137-DIVIDENDOS ACUACAR II</t>
  </si>
  <si>
    <t>Que no se asignen los recursos financieros suficientes.</t>
  </si>
  <si>
    <t>Buscar alternativas de financiación con cooperación nacional e internacional</t>
  </si>
  <si>
    <t>Contratar por prestación de servicios el personal profesional y de apoyo a la gestión necesario para acompañar la ejecución de las actividades del proyecto</t>
  </si>
  <si>
    <t xml:space="preserve">Link expediente contractual.
Informes de actividades.
</t>
  </si>
  <si>
    <t xml:space="preserve">Link expediente contractual
</t>
  </si>
  <si>
    <t>Todos los  Consejos comunitarios del Distrito de  Cartagena</t>
  </si>
  <si>
    <t>Contratar por prestación de servicios el personal profesional y de apoyo a la gestión necesario para acompañar la ejecución de las actividades del proyecto .</t>
  </si>
  <si>
    <t>Todos los Cabildos indígenas asentados en el Distrito</t>
  </si>
  <si>
    <t>NO SE PROGRAMA PORQUE NO SE LE ASIGNÓ PRESUPUESTO PARA 2024 SEGÚN  134 de 12 de diciembre de 2023   y Decreto de liquidación N°1702 de 18 de diciembre de 2023</t>
  </si>
  <si>
    <t>GESTION INTEGRAL DEL RIESGO CONTRAINCENDIO Y RESCATE EN TODAS SUS MODALIDADES</t>
  </si>
  <si>
    <t xml:space="preserve">Coordinar los esfuerzos y la inversión anual de recursos de FONSET y de ICLD para impactar la mejora de la seguridad y la convivencia. </t>
  </si>
  <si>
    <t xml:space="preserve">
Invertir anualmente recursos específicos e ICLD para reducir muertes y accidentes por fuego, pirotecnia e inmersión..</t>
  </si>
  <si>
    <t>Mantener la infraestructura y capacidad instalada que permita a los ciudadanos acceder a la justicia de manera eficaz y permanente, en toda la ciudad, y con los máximos de dignidad y celeridad</t>
  </si>
  <si>
    <t>Coordinar los esfuerzos y la inversión anual de recursos de FONSET y de ICLD para impactar la mejora de la seguridad y la convivencia.</t>
  </si>
  <si>
    <t xml:space="preserve">Reducir anualmente las violaciones a los derechos humanos en Cartagena, y proteger oportunamente a las victimas y poblaciones cuyos derechos humanos sean especialmente vulnerables. </t>
  </si>
  <si>
    <t xml:space="preserve">Promover anualmente la participación ciudadana en la toma de decisiones sobre el gasto público, mediante la priorizacion y ejecucion del presupuesto participativo en el Distrito de Cartagena </t>
  </si>
  <si>
    <t>JUSTICIA RACIAL PARA LOS NEGROS, AFROS, PALENQUEROS E INDÍGENAS</t>
  </si>
  <si>
    <t xml:space="preserve">Empoderar a los grupos étnicos para la defensa territorial, la promoción de su cultura y la lucha contra la discriminación, garantizando la inversión oportuna de sus recursos anualmente </t>
  </si>
  <si>
    <t>FORMATO PLAN DE ACCIÓN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</si>
</sst>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 #,##0;[Red]\-&quot;$&quot;\ #,##0"/>
    <numFmt numFmtId="8" formatCode="&quot;$&quot;\ #,##0.00;[Red]\-&quot;$&quot;\ #,##0.00"/>
    <numFmt numFmtId="42" formatCode="_-&quot;$&quot;\ * #,##0_-;\-&quot;$&quot;\ * #,##0_-;_-&quot;$&quot;\ * &quot;-&quot;_-;_-@_-"/>
    <numFmt numFmtId="44" formatCode="_-&quot;$&quot;\ * #,##0.00_-;\-&quot;$&quot;\ * #,##0.00_-;_-&quot;$&quot;\ * &quot;-&quot;??_-;_-@_-"/>
    <numFmt numFmtId="164" formatCode="0;[Red]0"/>
    <numFmt numFmtId="165" formatCode="\$\ #,##0.00"/>
    <numFmt numFmtId="166" formatCode="\$\ #,##0"/>
  </numFmts>
  <fonts count="30" x14ac:knownFonts="1">
    <font>
      <sz val="11"/>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4"/>
      <color theme="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color theme="1"/>
      <name val="Calibri"/>
      <family val="2"/>
      <scheme val="minor"/>
    </font>
    <font>
      <b/>
      <sz val="14"/>
      <color theme="1"/>
      <name val="Arial"/>
      <family val="2"/>
    </font>
    <font>
      <b/>
      <sz val="14"/>
      <color rgb="FFFF0000"/>
      <name val="Calibri"/>
      <family val="2"/>
      <scheme val="minor"/>
    </font>
    <font>
      <b/>
      <sz val="14"/>
      <color theme="1" tint="4.9989318521683403E-2"/>
      <name val="Arial"/>
      <family val="2"/>
    </font>
    <font>
      <sz val="14"/>
      <color theme="1"/>
      <name val="Arial"/>
      <family val="2"/>
    </font>
    <font>
      <sz val="14"/>
      <name val="Calibri"/>
      <family val="2"/>
      <scheme val="minor"/>
    </font>
    <font>
      <sz val="14"/>
      <color theme="1" tint="4.9989318521683403E-2"/>
      <name val="Calibri"/>
      <family val="2"/>
      <scheme val="minor"/>
    </font>
    <font>
      <sz val="14"/>
      <color theme="1" tint="4.9989318521683403E-2"/>
      <name val="Arial"/>
      <family val="2"/>
    </font>
    <font>
      <b/>
      <sz val="14"/>
      <color theme="1" tint="4.9989318521683403E-2"/>
      <name val="Calibri"/>
      <family val="2"/>
      <scheme val="minor"/>
    </font>
    <font>
      <b/>
      <sz val="14"/>
      <name val="Calibri"/>
      <family val="2"/>
      <scheme val="minor"/>
    </font>
  </fonts>
  <fills count="7">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rgb="FF000000"/>
      </right>
      <top style="thin">
        <color indexed="64"/>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bottom style="thin">
        <color rgb="FF000000"/>
      </bottom>
      <diagonal/>
    </border>
  </borders>
  <cellStyleXfs count="7">
    <xf numFmtId="0" fontId="0" fillId="0" borderId="0"/>
    <xf numFmtId="0" fontId="9" fillId="2" borderId="0" applyNumberFormat="0" applyBorder="0" applyProtection="0">
      <alignment horizontal="center" vertical="center"/>
    </xf>
    <xf numFmtId="49" fontId="10" fillId="0" borderId="0" applyFill="0" applyBorder="0" applyProtection="0">
      <alignment horizontal="left" vertical="center"/>
    </xf>
    <xf numFmtId="3" fontId="10" fillId="0" borderId="0" applyFill="0" applyBorder="0" applyProtection="0">
      <alignment horizontal="right" vertical="center"/>
    </xf>
    <xf numFmtId="0" fontId="11" fillId="0" borderId="0"/>
    <xf numFmtId="44" fontId="20" fillId="0" borderId="0" applyFont="0" applyFill="0" applyBorder="0" applyAlignment="0" applyProtection="0"/>
    <xf numFmtId="9" fontId="20" fillId="0" borderId="0" applyFont="0" applyFill="0" applyBorder="0" applyAlignment="0" applyProtection="0"/>
  </cellStyleXfs>
  <cellXfs count="253">
    <xf numFmtId="0" fontId="0" fillId="0" borderId="0" xfId="0"/>
    <xf numFmtId="0" fontId="6" fillId="0" borderId="0" xfId="0" applyFont="1" applyAlignment="1">
      <alignment horizontal="center" vertical="center"/>
    </xf>
    <xf numFmtId="0" fontId="13" fillId="0" borderId="13" xfId="4" applyFont="1" applyBorder="1" applyAlignment="1">
      <alignment horizontal="center" vertical="center"/>
    </xf>
    <xf numFmtId="14" fontId="13" fillId="0" borderId="2" xfId="4" applyNumberFormat="1" applyFont="1" applyBorder="1"/>
    <xf numFmtId="0" fontId="13" fillId="0" borderId="18" xfId="4" applyFont="1" applyBorder="1" applyAlignment="1">
      <alignment horizontal="center" vertical="center"/>
    </xf>
    <xf numFmtId="14" fontId="13" fillId="0" borderId="19" xfId="4" applyNumberFormat="1" applyFont="1" applyBorder="1"/>
    <xf numFmtId="0" fontId="13" fillId="0" borderId="14" xfId="4" applyFont="1" applyBorder="1" applyAlignment="1">
      <alignment horizontal="center" vertical="center"/>
    </xf>
    <xf numFmtId="14" fontId="0" fillId="0" borderId="1" xfId="0" applyNumberFormat="1" applyBorder="1" applyAlignment="1">
      <alignment horizontal="center" vertical="center"/>
    </xf>
    <xf numFmtId="0" fontId="13" fillId="0" borderId="13" xfId="4" applyFont="1" applyBorder="1"/>
    <xf numFmtId="0" fontId="13" fillId="0" borderId="14" xfId="4" applyFont="1" applyBorder="1"/>
    <xf numFmtId="0" fontId="12" fillId="4" borderId="15" xfId="4" applyFont="1" applyFill="1" applyBorder="1" applyAlignment="1">
      <alignment horizontal="center" vertical="center"/>
    </xf>
    <xf numFmtId="0" fontId="12" fillId="4" borderId="12" xfId="4" applyFont="1" applyFill="1" applyBorder="1" applyAlignment="1">
      <alignment horizontal="center" vertical="center"/>
    </xf>
    <xf numFmtId="0" fontId="0" fillId="0" borderId="0" xfId="0" applyAlignment="1">
      <alignment vertical="center"/>
    </xf>
    <xf numFmtId="0" fontId="12" fillId="4" borderId="17" xfId="4" applyFont="1" applyFill="1" applyBorder="1" applyAlignment="1">
      <alignment vertical="center"/>
    </xf>
    <xf numFmtId="0" fontId="12" fillId="4" borderId="13" xfId="4" applyFont="1" applyFill="1" applyBorder="1" applyAlignment="1">
      <alignment horizontal="center" vertical="center"/>
    </xf>
    <xf numFmtId="0" fontId="5" fillId="0" borderId="0" xfId="0" applyFont="1" applyAlignment="1">
      <alignment horizontal="center" vertical="center" wrapText="1"/>
    </xf>
    <xf numFmtId="0" fontId="2" fillId="3" borderId="0" xfId="0" applyFont="1" applyFill="1" applyAlignment="1">
      <alignment horizontal="center" vertical="center" wrapText="1"/>
    </xf>
    <xf numFmtId="0" fontId="15" fillId="5" borderId="0" xfId="0" applyFont="1" applyFill="1" applyAlignment="1">
      <alignment horizontal="center" vertical="center" wrapText="1"/>
    </xf>
    <xf numFmtId="0" fontId="2" fillId="0" borderId="0" xfId="0" applyFont="1" applyAlignment="1">
      <alignment horizontal="center" vertical="center" wrapText="1"/>
    </xf>
    <xf numFmtId="0" fontId="3" fillId="3" borderId="0" xfId="0" applyFont="1" applyFill="1" applyAlignment="1">
      <alignment horizontal="center" vertical="center" wrapText="1"/>
    </xf>
    <xf numFmtId="0" fontId="4" fillId="0" borderId="0" xfId="0" applyFont="1" applyAlignment="1">
      <alignment horizontal="center" vertical="center" wrapText="1"/>
    </xf>
    <xf numFmtId="0" fontId="0" fillId="0" borderId="1" xfId="0" applyBorder="1"/>
    <xf numFmtId="0" fontId="16" fillId="0" borderId="1" xfId="0" applyFont="1" applyBorder="1" applyAlignment="1">
      <alignment horizontal="left" vertical="center"/>
    </xf>
    <xf numFmtId="0" fontId="12" fillId="4" borderId="16" xfId="4" applyFont="1" applyFill="1" applyBorder="1" applyAlignment="1">
      <alignment horizontal="center" vertical="center"/>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2" fillId="4" borderId="19" xfId="4" applyFont="1" applyFill="1" applyBorder="1" applyAlignment="1">
      <alignment vertical="center"/>
    </xf>
    <xf numFmtId="0" fontId="12" fillId="4" borderId="17" xfId="4" applyFont="1" applyFill="1" applyBorder="1" applyAlignment="1">
      <alignment horizontal="center" vertical="center"/>
    </xf>
    <xf numFmtId="44" fontId="0" fillId="0" borderId="0" xfId="5" applyFont="1"/>
    <xf numFmtId="44" fontId="0" fillId="0" borderId="0" xfId="0" applyNumberFormat="1"/>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19" fillId="0" borderId="1" xfId="0" applyFont="1" applyBorder="1" applyAlignment="1">
      <alignment horizontal="left" vertical="center" wrapText="1"/>
    </xf>
    <xf numFmtId="0" fontId="15" fillId="0" borderId="9" xfId="0" applyFont="1" applyBorder="1" applyAlignment="1">
      <alignment horizontal="justify" vertical="center" wrapText="1"/>
    </xf>
    <xf numFmtId="0" fontId="15" fillId="0" borderId="10" xfId="0" applyFont="1" applyBorder="1" applyAlignment="1">
      <alignment horizontal="justify" vertical="center" wrapText="1"/>
    </xf>
    <xf numFmtId="0" fontId="15" fillId="0" borderId="11" xfId="0" applyFont="1" applyBorder="1" applyAlignment="1">
      <alignment horizontal="justify" vertical="center" wrapText="1"/>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0" xfId="0"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3" fillId="3" borderId="1" xfId="0" applyFont="1" applyFill="1" applyBorder="1" applyAlignment="1">
      <alignment vertical="center" wrapText="1"/>
    </xf>
    <xf numFmtId="0" fontId="2" fillId="0" borderId="1" xfId="0" applyFont="1" applyBorder="1" applyAlignment="1">
      <alignment vertical="center" wrapText="1"/>
    </xf>
    <xf numFmtId="0" fontId="2" fillId="3" borderId="1" xfId="0" applyFont="1" applyFill="1" applyBorder="1" applyAlignment="1">
      <alignment horizontal="left" vertical="center" wrapText="1"/>
    </xf>
    <xf numFmtId="0" fontId="4" fillId="0" borderId="1" xfId="0" applyFont="1" applyBorder="1" applyAlignment="1">
      <alignment horizontal="left" vertical="center" wrapText="1"/>
    </xf>
    <xf numFmtId="0" fontId="17" fillId="0" borderId="1" xfId="0" applyFont="1" applyBorder="1" applyAlignment="1">
      <alignment horizontal="center" vertical="center"/>
    </xf>
    <xf numFmtId="0" fontId="0" fillId="0" borderId="7" xfId="0" applyBorder="1" applyAlignment="1">
      <alignment horizontal="center"/>
    </xf>
    <xf numFmtId="0" fontId="4" fillId="0" borderId="1" xfId="0" applyFont="1" applyBorder="1" applyAlignment="1">
      <alignment vertical="center" wrapText="1"/>
    </xf>
    <xf numFmtId="0" fontId="16" fillId="0" borderId="0" xfId="0" applyFont="1" applyAlignment="1">
      <alignment horizontal="center" vertical="center"/>
    </xf>
    <xf numFmtId="0" fontId="2" fillId="0" borderId="1" xfId="0" applyFont="1" applyBorder="1" applyAlignment="1">
      <alignment horizontal="left" vertical="center" wrapText="1"/>
    </xf>
    <xf numFmtId="0" fontId="14" fillId="4" borderId="15" xfId="4" applyFont="1" applyFill="1" applyBorder="1" applyAlignment="1">
      <alignment horizontal="center" vertical="center"/>
    </xf>
    <xf numFmtId="0" fontId="14" fillId="4" borderId="16" xfId="4" applyFont="1" applyFill="1" applyBorder="1" applyAlignment="1">
      <alignment horizontal="center" vertical="center"/>
    </xf>
    <xf numFmtId="0" fontId="14" fillId="4" borderId="12" xfId="4" applyFont="1" applyFill="1" applyBorder="1" applyAlignment="1">
      <alignment horizontal="center" vertical="center"/>
    </xf>
    <xf numFmtId="0" fontId="12" fillId="4" borderId="1" xfId="4" applyFont="1" applyFill="1" applyBorder="1" applyAlignment="1">
      <alignment horizontal="center" vertical="center"/>
    </xf>
    <xf numFmtId="0" fontId="13" fillId="0" borderId="9" xfId="4" applyFont="1" applyBorder="1" applyAlignment="1">
      <alignment horizontal="center" vertical="center" wrapText="1"/>
    </xf>
    <xf numFmtId="0" fontId="13" fillId="0" borderId="10" xfId="4" applyFont="1" applyBorder="1" applyAlignment="1">
      <alignment horizontal="center" vertical="center" wrapText="1"/>
    </xf>
    <xf numFmtId="0" fontId="13" fillId="0" borderId="11" xfId="4" applyFont="1" applyBorder="1" applyAlignment="1">
      <alignment horizontal="center" vertical="center" wrapText="1"/>
    </xf>
    <xf numFmtId="0" fontId="13" fillId="0" borderId="9" xfId="4" applyFont="1" applyBorder="1" applyAlignment="1">
      <alignment horizontal="center"/>
    </xf>
    <xf numFmtId="0" fontId="13" fillId="0" borderId="10" xfId="4" applyFont="1" applyBorder="1" applyAlignment="1">
      <alignment horizontal="center"/>
    </xf>
    <xf numFmtId="0" fontId="13" fillId="0" borderId="11" xfId="4" applyFont="1" applyBorder="1" applyAlignment="1">
      <alignment horizontal="center"/>
    </xf>
    <xf numFmtId="0" fontId="13" fillId="0" borderId="1" xfId="4" applyFont="1" applyBorder="1" applyAlignment="1">
      <alignment horizontal="center" vertical="center"/>
    </xf>
    <xf numFmtId="0" fontId="13" fillId="0" borderId="20" xfId="4" applyFont="1" applyBorder="1" applyAlignment="1">
      <alignment horizontal="center"/>
    </xf>
    <xf numFmtId="0" fontId="13" fillId="0" borderId="0" xfId="4" applyFont="1" applyAlignment="1">
      <alignment horizontal="center"/>
    </xf>
    <xf numFmtId="0" fontId="12" fillId="4" borderId="16" xfId="4" applyFont="1" applyFill="1" applyBorder="1" applyAlignment="1">
      <alignment horizontal="center" vertical="center"/>
    </xf>
    <xf numFmtId="0" fontId="13" fillId="0" borderId="1" xfId="4" applyFont="1" applyBorder="1" applyAlignment="1">
      <alignment horizontal="center" vertical="center" wrapText="1"/>
    </xf>
    <xf numFmtId="0" fontId="6" fillId="0" borderId="0" xfId="0" applyFont="1"/>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21" fillId="0" borderId="1" xfId="4" applyFont="1" applyBorder="1" applyAlignment="1">
      <alignment horizontal="left" vertical="center"/>
    </xf>
    <xf numFmtId="0" fontId="18" fillId="0" borderId="1" xfId="0" applyFont="1" applyBorder="1" applyAlignment="1">
      <alignment horizontal="left" vertical="center" wrapText="1"/>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21" fillId="3" borderId="9"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1" fillId="0" borderId="1" xfId="0" applyFont="1" applyBorder="1" applyAlignment="1">
      <alignment horizontal="center" wrapText="1"/>
    </xf>
    <xf numFmtId="0" fontId="21" fillId="5"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1" xfId="0" applyFont="1" applyBorder="1" applyAlignment="1">
      <alignment horizontal="center" vertical="center" wrapText="1"/>
    </xf>
    <xf numFmtId="0" fontId="2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21" fillId="3" borderId="21"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21" fillId="3" borderId="23" xfId="0" applyFont="1" applyFill="1" applyBorder="1" applyAlignment="1">
      <alignment horizontal="center" vertical="center" wrapText="1"/>
    </xf>
    <xf numFmtId="0" fontId="24" fillId="0" borderId="0" xfId="0" applyFont="1"/>
    <xf numFmtId="0" fontId="21"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21" fillId="3" borderId="32" xfId="0" applyFont="1" applyFill="1" applyBorder="1" applyAlignment="1">
      <alignment horizontal="center" vertical="center" wrapText="1"/>
    </xf>
    <xf numFmtId="0" fontId="21" fillId="3" borderId="33"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1" fillId="5" borderId="24" xfId="0" applyFont="1" applyFill="1" applyBorder="1" applyAlignment="1">
      <alignment horizontal="center" vertical="center" wrapText="1"/>
    </xf>
    <xf numFmtId="0" fontId="6" fillId="0" borderId="3" xfId="0" applyFont="1" applyBorder="1" applyAlignment="1">
      <alignment horizontal="center" vertical="top" wrapText="1"/>
    </xf>
    <xf numFmtId="0" fontId="25" fillId="0" borderId="4" xfId="0" applyFont="1" applyBorder="1" applyAlignment="1">
      <alignment horizontal="center" vertical="top" wrapText="1"/>
    </xf>
    <xf numFmtId="0" fontId="25" fillId="0" borderId="3" xfId="0" applyFont="1" applyBorder="1" applyAlignment="1">
      <alignment horizontal="center" vertical="top" wrapText="1"/>
    </xf>
    <xf numFmtId="9" fontId="25" fillId="0" borderId="3" xfId="0" applyNumberFormat="1" applyFont="1" applyBorder="1" applyAlignment="1">
      <alignment horizontal="center" vertical="top" wrapText="1"/>
    </xf>
    <xf numFmtId="0" fontId="6" fillId="0" borderId="3" xfId="0" applyFont="1" applyBorder="1" applyAlignment="1">
      <alignment horizontal="center" vertical="center"/>
    </xf>
    <xf numFmtId="0" fontId="6" fillId="0" borderId="3" xfId="0" applyFont="1" applyBorder="1" applyAlignment="1">
      <alignment horizontal="center" vertical="center"/>
    </xf>
    <xf numFmtId="0" fontId="25" fillId="0" borderId="1" xfId="0" applyFont="1" applyBorder="1" applyAlignment="1">
      <alignment horizontal="center" vertical="top" wrapText="1"/>
    </xf>
    <xf numFmtId="1" fontId="6" fillId="0" borderId="3" xfId="0" applyNumberFormat="1" applyFont="1" applyBorder="1" applyAlignment="1">
      <alignment horizontal="center" vertical="center"/>
    </xf>
    <xf numFmtId="0" fontId="26" fillId="0" borderId="1" xfId="0" applyFont="1" applyBorder="1" applyAlignment="1">
      <alignment horizontal="center" vertical="top"/>
    </xf>
    <xf numFmtId="0" fontId="26" fillId="0" borderId="24" xfId="0" applyFont="1" applyBorder="1" applyAlignment="1">
      <alignment horizontal="center" vertical="top" wrapText="1"/>
    </xf>
    <xf numFmtId="164" fontId="24" fillId="0" borderId="24" xfId="0" applyNumberFormat="1" applyFont="1" applyBorder="1" applyAlignment="1">
      <alignment horizontal="center" vertical="top" wrapText="1"/>
    </xf>
    <xf numFmtId="0" fontId="6" fillId="0" borderId="24" xfId="0" applyFont="1" applyBorder="1" applyAlignment="1">
      <alignment horizontal="center" vertical="top" wrapText="1"/>
    </xf>
    <xf numFmtId="9" fontId="6" fillId="0" borderId="24" xfId="6" applyFont="1" applyBorder="1" applyAlignment="1">
      <alignment horizontal="center" vertical="top" wrapText="1"/>
    </xf>
    <xf numFmtId="17" fontId="6" fillId="0" borderId="24" xfId="0" applyNumberFormat="1" applyFont="1" applyBorder="1" applyAlignment="1">
      <alignment horizontal="center" vertical="top" wrapText="1"/>
    </xf>
    <xf numFmtId="2" fontId="6" fillId="0" borderId="24" xfId="0" applyNumberFormat="1" applyFont="1" applyBorder="1" applyAlignment="1">
      <alignment horizontal="center" vertical="top" wrapText="1"/>
    </xf>
    <xf numFmtId="0" fontId="6" fillId="0" borderId="1" xfId="0" applyFont="1" applyBorder="1" applyAlignment="1">
      <alignment horizontal="center" vertical="top" wrapText="1"/>
    </xf>
    <xf numFmtId="0" fontId="6" fillId="0" borderId="1" xfId="0" applyFont="1" applyBorder="1" applyAlignment="1">
      <alignment horizontal="center" vertical="center"/>
    </xf>
    <xf numFmtId="0" fontId="6" fillId="0" borderId="1" xfId="0" applyFont="1" applyBorder="1" applyAlignment="1">
      <alignment horizontal="center" vertical="center"/>
    </xf>
    <xf numFmtId="1" fontId="6" fillId="0" borderId="1" xfId="0" applyNumberFormat="1" applyFont="1" applyBorder="1" applyAlignment="1">
      <alignment horizontal="center" vertical="center"/>
    </xf>
    <xf numFmtId="0" fontId="26" fillId="0" borderId="4" xfId="0" applyFont="1" applyBorder="1" applyAlignment="1">
      <alignment horizontal="center" vertical="top" wrapText="1"/>
    </xf>
    <xf numFmtId="164" fontId="24" fillId="0" borderId="4" xfId="0" applyNumberFormat="1" applyFont="1" applyBorder="1" applyAlignment="1">
      <alignment horizontal="center" vertical="top" wrapText="1"/>
    </xf>
    <xf numFmtId="0" fontId="6" fillId="0" borderId="4" xfId="0" applyFont="1" applyBorder="1" applyAlignment="1">
      <alignment horizontal="center" vertical="top" wrapText="1"/>
    </xf>
    <xf numFmtId="9" fontId="6" fillId="0" borderId="4" xfId="6" applyFont="1" applyBorder="1" applyAlignment="1">
      <alignment horizontal="center" vertical="top" wrapText="1"/>
    </xf>
    <xf numFmtId="17" fontId="6" fillId="0" borderId="3" xfId="0" applyNumberFormat="1" applyFont="1" applyBorder="1" applyAlignment="1">
      <alignment horizontal="center" vertical="top" wrapText="1"/>
    </xf>
    <xf numFmtId="2" fontId="6" fillId="0" borderId="4" xfId="0" applyNumberFormat="1" applyFont="1" applyBorder="1" applyAlignment="1">
      <alignment horizontal="center" vertical="top" wrapText="1"/>
    </xf>
    <xf numFmtId="0" fontId="25" fillId="0" borderId="24" xfId="0" applyFont="1" applyBorder="1" applyAlignment="1">
      <alignment horizontal="center" vertical="top" wrapText="1"/>
    </xf>
    <xf numFmtId="9" fontId="25" fillId="0" borderId="24" xfId="0" applyNumberFormat="1" applyFont="1" applyBorder="1" applyAlignment="1">
      <alignment horizontal="center" vertical="top" wrapText="1"/>
    </xf>
    <xf numFmtId="0" fontId="6" fillId="0" borderId="24" xfId="0" applyFont="1" applyBorder="1" applyAlignment="1">
      <alignment horizontal="center" vertical="center"/>
    </xf>
    <xf numFmtId="9" fontId="6" fillId="0" borderId="3" xfId="6" applyFont="1" applyBorder="1" applyAlignment="1">
      <alignment horizontal="center" vertical="top" wrapText="1"/>
    </xf>
    <xf numFmtId="17" fontId="6" fillId="0" borderId="24" xfId="0" applyNumberFormat="1" applyFont="1" applyBorder="1" applyAlignment="1">
      <alignment horizontal="center" vertical="top" wrapText="1"/>
    </xf>
    <xf numFmtId="2" fontId="6" fillId="0" borderId="3" xfId="0" applyNumberFormat="1" applyFont="1" applyBorder="1" applyAlignment="1">
      <alignment horizontal="center" vertical="top" wrapText="1"/>
    </xf>
    <xf numFmtId="17" fontId="6" fillId="0" borderId="9" xfId="0" applyNumberFormat="1" applyFont="1" applyBorder="1" applyAlignment="1">
      <alignment horizontal="center" vertical="top" wrapText="1"/>
    </xf>
    <xf numFmtId="9" fontId="25" fillId="0" borderId="4" xfId="0" applyNumberFormat="1" applyFont="1" applyBorder="1" applyAlignment="1">
      <alignment horizontal="center" vertical="top" wrapText="1"/>
    </xf>
    <xf numFmtId="0" fontId="6" fillId="0" borderId="4" xfId="0" applyFont="1" applyBorder="1" applyAlignment="1">
      <alignment horizontal="center" vertical="center"/>
    </xf>
    <xf numFmtId="0" fontId="6" fillId="0" borderId="1" xfId="0" applyFont="1" applyBorder="1" applyAlignment="1">
      <alignment horizontal="justify" vertical="top" wrapText="1"/>
    </xf>
    <xf numFmtId="0" fontId="6" fillId="0" borderId="1" xfId="0" applyFont="1" applyBorder="1" applyAlignment="1">
      <alignment horizontal="center" vertical="top" wrapText="1"/>
    </xf>
    <xf numFmtId="9" fontId="6" fillId="0" borderId="1" xfId="0" applyNumberFormat="1" applyFont="1" applyBorder="1" applyAlignment="1">
      <alignment horizontal="center" vertical="top" wrapText="1"/>
    </xf>
    <xf numFmtId="17" fontId="26" fillId="0" borderId="1" xfId="0" applyNumberFormat="1" applyFont="1" applyBorder="1" applyAlignment="1">
      <alignment horizontal="center" vertical="top" wrapText="1"/>
    </xf>
    <xf numFmtId="0" fontId="26" fillId="0" borderId="1" xfId="0" applyFont="1" applyBorder="1" applyAlignment="1">
      <alignment horizontal="center" vertical="top" wrapText="1"/>
    </xf>
    <xf numFmtId="0" fontId="6" fillId="0" borderId="1" xfId="0" applyFont="1" applyBorder="1" applyAlignment="1">
      <alignment vertical="top" wrapText="1"/>
    </xf>
    <xf numFmtId="0" fontId="26" fillId="0" borderId="3" xfId="0" applyFont="1" applyBorder="1" applyAlignment="1">
      <alignment horizontal="center" vertical="top" wrapText="1"/>
    </xf>
    <xf numFmtId="164" fontId="24" fillId="0" borderId="3" xfId="0" applyNumberFormat="1" applyFont="1" applyBorder="1" applyAlignment="1">
      <alignment horizontal="center" vertical="top" wrapText="1"/>
    </xf>
    <xf numFmtId="9" fontId="6" fillId="0" borderId="1" xfId="6" applyFont="1" applyBorder="1" applyAlignment="1">
      <alignment horizontal="center" vertical="top" wrapText="1"/>
    </xf>
    <xf numFmtId="0" fontId="25" fillId="0" borderId="1" xfId="0" applyFont="1" applyBorder="1" applyAlignment="1">
      <alignment horizontal="center" vertical="top" wrapText="1"/>
    </xf>
    <xf numFmtId="0" fontId="25" fillId="0" borderId="1" xfId="0" applyFont="1" applyBorder="1" applyAlignment="1">
      <alignment vertical="top" wrapText="1"/>
    </xf>
    <xf numFmtId="0" fontId="26" fillId="0" borderId="1" xfId="0" applyFont="1" applyBorder="1" applyAlignment="1">
      <alignment horizontal="center" vertical="top" wrapText="1"/>
    </xf>
    <xf numFmtId="9" fontId="26" fillId="0" borderId="1" xfId="0" applyNumberFormat="1" applyFont="1" applyBorder="1" applyAlignment="1">
      <alignment horizontal="center" vertical="top" wrapText="1"/>
    </xf>
    <xf numFmtId="17" fontId="26" fillId="0" borderId="1" xfId="0" applyNumberFormat="1" applyFont="1" applyBorder="1" applyAlignment="1">
      <alignment horizontal="center" vertical="top" wrapText="1"/>
    </xf>
    <xf numFmtId="17" fontId="6" fillId="0" borderId="9" xfId="0" applyNumberFormat="1" applyFont="1" applyBorder="1" applyAlignment="1">
      <alignment horizontal="center" vertical="top" wrapText="1"/>
    </xf>
    <xf numFmtId="0" fontId="6" fillId="0" borderId="24" xfId="0" applyFont="1" applyBorder="1" applyAlignment="1">
      <alignment vertical="top" wrapText="1"/>
    </xf>
    <xf numFmtId="0" fontId="25" fillId="0" borderId="24" xfId="0" applyFont="1" applyBorder="1" applyAlignment="1">
      <alignment vertical="top" wrapText="1"/>
    </xf>
    <xf numFmtId="1" fontId="6" fillId="0" borderId="24" xfId="0" applyNumberFormat="1" applyFont="1" applyBorder="1" applyAlignment="1">
      <alignment horizontal="center" vertical="center"/>
    </xf>
    <xf numFmtId="0" fontId="6" fillId="0" borderId="9" xfId="0" applyFont="1" applyBorder="1" applyAlignment="1">
      <alignment horizontal="center" vertical="top" wrapText="1"/>
    </xf>
    <xf numFmtId="0" fontId="6" fillId="0" borderId="4" xfId="0" applyFont="1" applyBorder="1" applyAlignment="1">
      <alignment vertical="top"/>
    </xf>
    <xf numFmtId="0" fontId="25" fillId="0" borderId="3" xfId="0" applyFont="1" applyBorder="1" applyAlignment="1">
      <alignment horizontal="center" vertical="top" wrapText="1"/>
    </xf>
    <xf numFmtId="0" fontId="25" fillId="0" borderId="3" xfId="0" applyFont="1" applyBorder="1" applyAlignment="1">
      <alignment vertical="top" wrapText="1"/>
    </xf>
    <xf numFmtId="1" fontId="6" fillId="0" borderId="3" xfId="0" applyNumberFormat="1" applyFont="1" applyBorder="1" applyAlignment="1">
      <alignment horizontal="center" vertical="center"/>
    </xf>
    <xf numFmtId="9" fontId="26" fillId="0" borderId="1" xfId="0" applyNumberFormat="1" applyFont="1" applyBorder="1" applyAlignment="1">
      <alignment horizontal="center" vertical="top" wrapText="1"/>
    </xf>
    <xf numFmtId="0" fontId="6" fillId="0" borderId="1" xfId="0" applyFont="1" applyBorder="1" applyAlignment="1">
      <alignment horizontal="center" vertical="center" wrapText="1"/>
    </xf>
    <xf numFmtId="0" fontId="6" fillId="0" borderId="3" xfId="0" applyFont="1" applyBorder="1" applyAlignment="1">
      <alignment vertical="top"/>
    </xf>
    <xf numFmtId="0" fontId="6" fillId="0" borderId="25"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wrapText="1"/>
    </xf>
    <xf numFmtId="0" fontId="25" fillId="0" borderId="1" xfId="0" applyFont="1" applyBorder="1" applyAlignment="1">
      <alignment horizontal="center" vertical="top"/>
    </xf>
    <xf numFmtId="9" fontId="25" fillId="0" borderId="1" xfId="0" applyNumberFormat="1" applyFont="1" applyBorder="1" applyAlignment="1">
      <alignment horizontal="center" vertical="top"/>
    </xf>
    <xf numFmtId="0" fontId="6" fillId="0" borderId="5" xfId="0" applyFont="1" applyBorder="1" applyAlignment="1">
      <alignment horizontal="center" vertical="center"/>
    </xf>
    <xf numFmtId="0" fontId="6" fillId="0" borderId="26" xfId="0" applyFont="1" applyBorder="1" applyAlignment="1">
      <alignment horizontal="center" vertical="center"/>
    </xf>
    <xf numFmtId="0" fontId="25" fillId="0" borderId="24" xfId="0" applyFont="1" applyBorder="1" applyAlignment="1">
      <alignment horizontal="center" vertical="top" wrapText="1"/>
    </xf>
    <xf numFmtId="0" fontId="6" fillId="0" borderId="9" xfId="0" applyFont="1" applyBorder="1" applyAlignment="1">
      <alignment horizontal="center" vertical="top" wrapText="1"/>
    </xf>
    <xf numFmtId="0" fontId="6" fillId="0" borderId="6" xfId="0" applyFont="1" applyBorder="1" applyAlignment="1">
      <alignment horizontal="center" vertical="center"/>
    </xf>
    <xf numFmtId="0" fontId="6" fillId="0" borderId="27" xfId="0" applyFont="1" applyBorder="1" applyAlignment="1">
      <alignment horizontal="center" vertical="center"/>
    </xf>
    <xf numFmtId="9" fontId="25" fillId="0" borderId="1" xfId="0" applyNumberFormat="1" applyFont="1" applyBorder="1" applyAlignment="1">
      <alignment horizontal="center" vertical="top" wrapText="1"/>
    </xf>
    <xf numFmtId="6" fontId="25" fillId="0" borderId="1" xfId="0" applyNumberFormat="1" applyFont="1" applyBorder="1" applyAlignment="1">
      <alignment horizontal="center" vertical="top" wrapText="1"/>
    </xf>
    <xf numFmtId="0" fontId="6" fillId="0" borderId="4" xfId="0" applyFont="1" applyBorder="1" applyAlignment="1">
      <alignment horizontal="center" vertical="top" wrapText="1"/>
    </xf>
    <xf numFmtId="9" fontId="25" fillId="0" borderId="1" xfId="0" applyNumberFormat="1" applyFont="1" applyBorder="1" applyAlignment="1">
      <alignment horizontal="center" vertical="top" wrapText="1"/>
    </xf>
    <xf numFmtId="17" fontId="26" fillId="0" borderId="24" xfId="0" applyNumberFormat="1" applyFont="1" applyBorder="1" applyAlignment="1">
      <alignment horizontal="center" vertical="top" wrapText="1"/>
    </xf>
    <xf numFmtId="17" fontId="25" fillId="0" borderId="9" xfId="0" applyNumberFormat="1" applyFont="1" applyBorder="1" applyAlignment="1">
      <alignment horizontal="center" vertical="top" wrapText="1"/>
    </xf>
    <xf numFmtId="0" fontId="25" fillId="0" borderId="9" xfId="0" applyFont="1" applyBorder="1" applyAlignment="1">
      <alignment horizontal="center" vertical="top" wrapText="1"/>
    </xf>
    <xf numFmtId="0" fontId="25" fillId="0" borderId="25" xfId="0" applyFont="1" applyBorder="1" applyAlignment="1">
      <alignment horizontal="center" vertical="top" wrapText="1"/>
    </xf>
    <xf numFmtId="0" fontId="25" fillId="0" borderId="8" xfId="0" applyFont="1" applyBorder="1" applyAlignment="1">
      <alignment horizontal="center" vertical="top" wrapText="1"/>
    </xf>
    <xf numFmtId="17" fontId="6" fillId="0" borderId="0" xfId="0" applyNumberFormat="1" applyFont="1" applyAlignment="1">
      <alignment horizontal="center" vertical="center" wrapText="1"/>
    </xf>
    <xf numFmtId="0" fontId="26" fillId="0" borderId="0" xfId="0" applyFont="1" applyAlignment="1">
      <alignment horizontal="center" vertical="top" wrapText="1"/>
    </xf>
    <xf numFmtId="0" fontId="25" fillId="0" borderId="5" xfId="0" applyFont="1" applyBorder="1" applyAlignment="1">
      <alignment horizontal="center" vertical="top" wrapText="1"/>
    </xf>
    <xf numFmtId="0" fontId="25" fillId="0" borderId="26" xfId="0" applyFont="1" applyBorder="1" applyAlignment="1">
      <alignment horizontal="center" vertical="top" wrapText="1"/>
    </xf>
    <xf numFmtId="0" fontId="6" fillId="0" borderId="1" xfId="0" applyFont="1" applyBorder="1" applyAlignment="1">
      <alignment vertical="top"/>
    </xf>
    <xf numFmtId="9" fontId="25" fillId="0" borderId="24" xfId="0" applyNumberFormat="1" applyFont="1" applyBorder="1" applyAlignment="1">
      <alignment horizontal="center" vertical="top"/>
    </xf>
    <xf numFmtId="17" fontId="25" fillId="0" borderId="24" xfId="0" applyNumberFormat="1" applyFont="1" applyBorder="1" applyAlignment="1">
      <alignment horizontal="center" vertical="top" wrapText="1"/>
    </xf>
    <xf numFmtId="6" fontId="25" fillId="0" borderId="24" xfId="0" applyNumberFormat="1" applyFont="1" applyBorder="1" applyAlignment="1">
      <alignment horizontal="center" vertical="top" wrapText="1"/>
    </xf>
    <xf numFmtId="9" fontId="25" fillId="0" borderId="4" xfId="0" applyNumberFormat="1" applyFont="1" applyBorder="1" applyAlignment="1">
      <alignment horizontal="center" vertical="top"/>
    </xf>
    <xf numFmtId="6" fontId="25" fillId="0" borderId="4" xfId="0" applyNumberFormat="1" applyFont="1" applyBorder="1" applyAlignment="1">
      <alignment horizontal="center" vertical="top" wrapText="1"/>
    </xf>
    <xf numFmtId="17" fontId="6" fillId="0" borderId="4" xfId="0" applyNumberFormat="1" applyFont="1" applyBorder="1" applyAlignment="1">
      <alignment horizontal="center" vertical="top" wrapText="1"/>
    </xf>
    <xf numFmtId="9" fontId="25" fillId="0" borderId="3" xfId="0" applyNumberFormat="1" applyFont="1" applyBorder="1" applyAlignment="1">
      <alignment horizontal="center" vertical="top"/>
    </xf>
    <xf numFmtId="6" fontId="25" fillId="0" borderId="3" xfId="0" applyNumberFormat="1" applyFont="1" applyBorder="1" applyAlignment="1">
      <alignment horizontal="center" vertical="top" wrapText="1"/>
    </xf>
    <xf numFmtId="17" fontId="6" fillId="0" borderId="1" xfId="0" applyNumberFormat="1" applyFont="1" applyBorder="1" applyAlignment="1">
      <alignment horizontal="center" vertical="center" wrapText="1"/>
    </xf>
    <xf numFmtId="0" fontId="25" fillId="0" borderId="4" xfId="0" applyFont="1" applyBorder="1" applyAlignment="1">
      <alignment horizontal="center" vertical="top" wrapText="1"/>
    </xf>
    <xf numFmtId="1" fontId="6" fillId="0" borderId="4" xfId="0" applyNumberFormat="1" applyFont="1" applyBorder="1" applyAlignment="1">
      <alignment horizontal="center" vertical="center"/>
    </xf>
    <xf numFmtId="0" fontId="25" fillId="0" borderId="11" xfId="0" applyFont="1" applyBorder="1" applyAlignment="1">
      <alignment horizontal="center" vertical="top" wrapText="1"/>
    </xf>
    <xf numFmtId="9" fontId="25" fillId="0" borderId="3" xfId="0" applyNumberFormat="1" applyFont="1" applyBorder="1" applyAlignment="1">
      <alignment horizontal="center" vertical="top" wrapText="1"/>
    </xf>
    <xf numFmtId="17" fontId="6" fillId="0" borderId="24" xfId="0" applyNumberFormat="1" applyFont="1" applyBorder="1" applyAlignment="1">
      <alignment horizontal="center" vertical="center" wrapText="1"/>
    </xf>
    <xf numFmtId="0" fontId="6" fillId="0" borderId="24" xfId="0" applyFont="1" applyBorder="1" applyAlignment="1">
      <alignment horizontal="center" vertical="center" wrapText="1"/>
    </xf>
    <xf numFmtId="17" fontId="6" fillId="0" borderId="3" xfId="0" applyNumberFormat="1" applyFont="1" applyBorder="1" applyAlignment="1">
      <alignment horizontal="center" vertical="center" wrapText="1"/>
    </xf>
    <xf numFmtId="17" fontId="26" fillId="0" borderId="3" xfId="0" applyNumberFormat="1" applyFont="1" applyBorder="1" applyAlignment="1">
      <alignment horizontal="center" vertical="top" wrapText="1"/>
    </xf>
    <xf numFmtId="0" fontId="6" fillId="0" borderId="3" xfId="0" applyFont="1" applyBorder="1" applyAlignment="1">
      <alignment horizontal="center" vertical="center" wrapText="1"/>
    </xf>
    <xf numFmtId="0" fontId="25" fillId="0" borderId="1" xfId="0" applyFont="1" applyBorder="1" applyAlignment="1">
      <alignment vertical="top" wrapText="1"/>
    </xf>
    <xf numFmtId="0" fontId="6" fillId="0" borderId="28" xfId="0" applyFont="1" applyBorder="1" applyAlignment="1">
      <alignment horizontal="center" vertical="top" wrapText="1"/>
    </xf>
    <xf numFmtId="0" fontId="25" fillId="0" borderId="31" xfId="0" applyFont="1" applyBorder="1" applyAlignment="1">
      <alignment horizontal="center" vertical="top" wrapText="1"/>
    </xf>
    <xf numFmtId="0" fontId="25" fillId="0" borderId="24" xfId="0" applyFont="1" applyBorder="1" applyAlignment="1">
      <alignment horizontal="center" vertical="top"/>
    </xf>
    <xf numFmtId="0" fontId="25" fillId="0" borderId="24" xfId="0" applyFont="1" applyBorder="1" applyAlignment="1">
      <alignment vertical="top" wrapText="1"/>
    </xf>
    <xf numFmtId="0" fontId="6" fillId="0" borderId="24" xfId="0" applyFont="1" applyBorder="1" applyAlignment="1">
      <alignment horizontal="center" vertical="center"/>
    </xf>
    <xf numFmtId="1" fontId="6" fillId="0" borderId="24" xfId="0" applyNumberFormat="1" applyFont="1" applyBorder="1" applyAlignment="1">
      <alignment horizontal="center" vertical="center"/>
    </xf>
    <xf numFmtId="17" fontId="26" fillId="0" borderId="4" xfId="0" applyNumberFormat="1" applyFont="1" applyBorder="1" applyAlignment="1">
      <alignment horizontal="center" vertical="top" wrapText="1"/>
    </xf>
    <xf numFmtId="0" fontId="25" fillId="0" borderId="1" xfId="0" applyFont="1" applyBorder="1" applyAlignment="1">
      <alignment wrapText="1"/>
    </xf>
    <xf numFmtId="0" fontId="25" fillId="0" borderId="1" xfId="0" applyFont="1" applyBorder="1"/>
    <xf numFmtId="0" fontId="27" fillId="0" borderId="1" xfId="0" applyFont="1" applyBorder="1" applyAlignment="1">
      <alignment horizontal="center" vertical="center" wrapText="1"/>
    </xf>
    <xf numFmtId="0" fontId="26" fillId="0" borderId="0" xfId="0" applyFont="1" applyAlignment="1">
      <alignment horizontal="center"/>
    </xf>
    <xf numFmtId="1" fontId="6" fillId="0" borderId="0" xfId="0" applyNumberFormat="1" applyFont="1" applyAlignment="1">
      <alignment horizontal="center" vertical="center"/>
    </xf>
    <xf numFmtId="0" fontId="27" fillId="0" borderId="0" xfId="0" applyFont="1" applyAlignment="1">
      <alignment horizontal="center" vertical="center" wrapText="1"/>
    </xf>
    <xf numFmtId="164" fontId="24" fillId="0" borderId="0" xfId="0" applyNumberFormat="1" applyFont="1" applyAlignment="1">
      <alignment horizontal="center" vertical="center"/>
    </xf>
    <xf numFmtId="0" fontId="25" fillId="0" borderId="0" xfId="0" applyFont="1" applyAlignment="1">
      <alignment horizontal="center"/>
    </xf>
    <xf numFmtId="0" fontId="25" fillId="0" borderId="0" xfId="0" applyFont="1" applyAlignment="1">
      <alignment horizontal="center" vertical="center"/>
    </xf>
    <xf numFmtId="0" fontId="6" fillId="0" borderId="0" xfId="0" applyFont="1" applyAlignment="1">
      <alignment horizontal="center" vertical="center" wrapText="1"/>
    </xf>
    <xf numFmtId="42" fontId="6" fillId="0" borderId="0" xfId="0" applyNumberFormat="1" applyFont="1" applyAlignment="1">
      <alignment horizontal="center" vertical="center" wrapText="1"/>
    </xf>
    <xf numFmtId="0" fontId="6" fillId="0" borderId="0" xfId="0" applyFont="1" applyAlignment="1">
      <alignment horizontal="center"/>
    </xf>
    <xf numFmtId="0" fontId="21" fillId="6" borderId="1" xfId="0" applyFont="1" applyFill="1" applyBorder="1" applyAlignment="1">
      <alignment horizontal="center" vertical="center" wrapText="1"/>
    </xf>
    <xf numFmtId="44" fontId="28" fillId="0" borderId="1" xfId="5" applyFont="1" applyBorder="1" applyAlignment="1">
      <alignment horizontal="center" vertical="top" wrapText="1"/>
    </xf>
    <xf numFmtId="44" fontId="28" fillId="0" borderId="1" xfId="5" applyFont="1" applyBorder="1" applyAlignment="1">
      <alignment horizontal="center" vertical="top" wrapText="1"/>
    </xf>
    <xf numFmtId="44" fontId="18" fillId="0" borderId="24" xfId="5" applyFont="1" applyBorder="1" applyAlignment="1">
      <alignment horizontal="center" vertical="top" wrapText="1"/>
    </xf>
    <xf numFmtId="44" fontId="18" fillId="0" borderId="4" xfId="5" applyFont="1" applyBorder="1" applyAlignment="1">
      <alignment horizontal="center" vertical="top" wrapText="1"/>
    </xf>
    <xf numFmtId="44" fontId="18" fillId="0" borderId="3" xfId="5" applyFont="1" applyBorder="1" applyAlignment="1">
      <alignment horizontal="center" vertical="top" wrapText="1"/>
    </xf>
    <xf numFmtId="165" fontId="18" fillId="0" borderId="1" xfId="0" applyNumberFormat="1" applyFont="1" applyBorder="1" applyAlignment="1">
      <alignment horizontal="center" vertical="top"/>
    </xf>
    <xf numFmtId="166" fontId="18" fillId="0" borderId="1" xfId="0" applyNumberFormat="1" applyFont="1" applyBorder="1" applyAlignment="1">
      <alignment horizontal="center" vertical="top"/>
    </xf>
    <xf numFmtId="0" fontId="26" fillId="0" borderId="1" xfId="0" applyFont="1" applyFill="1" applyBorder="1" applyAlignment="1">
      <alignment horizontal="center" vertical="top" wrapText="1"/>
    </xf>
    <xf numFmtId="6" fontId="29" fillId="0" borderId="1" xfId="0" applyNumberFormat="1" applyFont="1" applyBorder="1" applyAlignment="1">
      <alignment horizontal="center" vertical="top" wrapText="1"/>
    </xf>
    <xf numFmtId="165" fontId="18" fillId="0" borderId="29" xfId="0" applyNumberFormat="1" applyFont="1" applyBorder="1" applyAlignment="1">
      <alignment horizontal="center" vertical="top"/>
    </xf>
    <xf numFmtId="165" fontId="18" fillId="0" borderId="30" xfId="0" applyNumberFormat="1" applyFont="1" applyBorder="1" applyAlignment="1">
      <alignment horizontal="center" vertical="top"/>
    </xf>
    <xf numFmtId="0" fontId="26" fillId="6" borderId="24" xfId="0" applyFont="1" applyFill="1" applyBorder="1" applyAlignment="1">
      <alignment horizontal="center" vertical="top" wrapText="1"/>
    </xf>
    <xf numFmtId="0" fontId="26" fillId="6" borderId="4" xfId="0" applyFont="1" applyFill="1" applyBorder="1" applyAlignment="1">
      <alignment horizontal="center" vertical="top" wrapText="1"/>
    </xf>
    <xf numFmtId="0" fontId="26" fillId="6" borderId="3" xfId="0" applyFont="1" applyFill="1" applyBorder="1" applyAlignment="1">
      <alignment horizontal="center" vertical="top" wrapText="1"/>
    </xf>
    <xf numFmtId="165" fontId="18" fillId="0" borderId="31" xfId="0" applyNumberFormat="1" applyFont="1" applyBorder="1" applyAlignment="1">
      <alignment horizontal="center" vertical="top"/>
    </xf>
    <xf numFmtId="165" fontId="18" fillId="0" borderId="34" xfId="0" applyNumberFormat="1" applyFont="1" applyBorder="1" applyAlignment="1">
      <alignment horizontal="center" vertical="top"/>
    </xf>
    <xf numFmtId="165" fontId="18" fillId="0" borderId="0" xfId="0" applyNumberFormat="1" applyFont="1" applyAlignment="1">
      <alignment horizontal="center" vertical="top"/>
    </xf>
    <xf numFmtId="8" fontId="29" fillId="0" borderId="1" xfId="0" applyNumberFormat="1" applyFont="1" applyBorder="1" applyAlignment="1">
      <alignment horizontal="center" vertical="top" wrapText="1"/>
    </xf>
    <xf numFmtId="6" fontId="29" fillId="0" borderId="24" xfId="0" applyNumberFormat="1" applyFont="1" applyBorder="1" applyAlignment="1">
      <alignment horizontal="center" vertical="top" wrapText="1"/>
    </xf>
    <xf numFmtId="6" fontId="29" fillId="0" borderId="3" xfId="0" applyNumberFormat="1" applyFont="1" applyBorder="1" applyAlignment="1">
      <alignment horizontal="center" vertical="top" wrapText="1"/>
    </xf>
    <xf numFmtId="6" fontId="29" fillId="0" borderId="1" xfId="0" applyNumberFormat="1" applyFont="1" applyBorder="1" applyAlignment="1">
      <alignment horizontal="center" vertical="top" wrapText="1"/>
    </xf>
    <xf numFmtId="0" fontId="29" fillId="0" borderId="1" xfId="0" applyFont="1" applyBorder="1" applyAlignment="1">
      <alignment horizontal="center" vertical="top" wrapText="1"/>
    </xf>
    <xf numFmtId="6" fontId="29" fillId="0" borderId="4" xfId="0" applyNumberFormat="1" applyFont="1" applyBorder="1" applyAlignment="1">
      <alignment horizontal="center" vertical="top" wrapText="1"/>
    </xf>
  </cellXfs>
  <cellStyles count="7">
    <cellStyle name="BodyStyle" xfId="2" xr:uid="{00000000-0005-0000-0000-000000000000}"/>
    <cellStyle name="HeaderStyle" xfId="1" xr:uid="{00000000-0005-0000-0000-000001000000}"/>
    <cellStyle name="Moneda" xfId="5" builtinId="4"/>
    <cellStyle name="Normal" xfId="0" builtinId="0"/>
    <cellStyle name="Normal 2" xfId="4" xr:uid="{00000000-0005-0000-0000-000003000000}"/>
    <cellStyle name="Numeric" xfId="3" xr:uid="{00000000-0005-0000-0000-000004000000}"/>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751418</xdr:colOff>
      <xdr:row>3</xdr:row>
      <xdr:rowOff>183645</xdr:rowOff>
    </xdr:to>
    <xdr:pic>
      <xdr:nvPicPr>
        <xdr:cNvPr id="2" name="Imagen 1">
          <a:extLst>
            <a:ext uri="{FF2B5EF4-FFF2-40B4-BE49-F238E27FC236}">
              <a16:creationId xmlns:a16="http://schemas.microsoft.com/office/drawing/2014/main"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1" y="31750"/>
          <a:ext cx="1502833"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62"/>
  <sheetViews>
    <sheetView tabSelected="1" topLeftCell="Y62" zoomScale="36" zoomScaleNormal="55" workbookViewId="0">
      <selection activeCell="AM67" sqref="AM67"/>
    </sheetView>
  </sheetViews>
  <sheetFormatPr baseColWidth="10" defaultColWidth="11.42578125" defaultRowHeight="18.75" x14ac:dyDescent="0.3"/>
  <cols>
    <col min="1" max="1" width="17.42578125" style="73" customWidth="1"/>
    <col min="2" max="2" width="16.5703125" style="73" customWidth="1"/>
    <col min="3" max="3" width="18" style="73" customWidth="1"/>
    <col min="4" max="4" width="20.28515625" style="73" customWidth="1"/>
    <col min="5" max="5" width="23.28515625" style="73" customWidth="1"/>
    <col min="6" max="6" width="21" style="73" customWidth="1"/>
    <col min="7" max="7" width="17.5703125" style="73" customWidth="1"/>
    <col min="8" max="8" width="21.7109375" style="73" customWidth="1"/>
    <col min="9" max="9" width="24.140625" style="73" customWidth="1"/>
    <col min="10" max="10" width="19.7109375" style="73" customWidth="1"/>
    <col min="11" max="11" width="21.85546875" style="73" customWidth="1"/>
    <col min="12" max="12" width="17.28515625" style="73" customWidth="1"/>
    <col min="13" max="13" width="19.85546875" style="73" customWidth="1"/>
    <col min="14" max="14" width="23.28515625" style="1" customWidth="1"/>
    <col min="15" max="15" width="15.5703125" style="1" customWidth="1"/>
    <col min="16" max="16" width="17.7109375" style="1" customWidth="1"/>
    <col min="17" max="17" width="22" style="1" customWidth="1"/>
    <col min="18" max="18" width="19.140625" style="1" customWidth="1"/>
    <col min="19" max="19" width="25.5703125" style="220" customWidth="1"/>
    <col min="20" max="20" width="20.28515625" style="221" customWidth="1"/>
    <col min="21" max="21" width="23.28515625" style="220" customWidth="1"/>
    <col min="22" max="22" width="24.7109375" style="222" customWidth="1"/>
    <col min="23" max="23" width="27.140625" style="223" customWidth="1"/>
    <col min="24" max="24" width="24.7109375" style="224" customWidth="1"/>
    <col min="25" max="25" width="21.42578125" style="224" customWidth="1"/>
    <col min="26" max="26" width="25.140625" style="225" customWidth="1"/>
    <col min="27" max="27" width="22.7109375" style="225" customWidth="1"/>
    <col min="28" max="28" width="22.28515625" style="73" customWidth="1"/>
    <col min="29" max="29" width="21.85546875" style="73" customWidth="1"/>
    <col min="30" max="30" width="29" style="73" customWidth="1"/>
    <col min="31" max="31" width="26.5703125" style="226" customWidth="1"/>
    <col min="32" max="32" width="22" style="227" customWidth="1"/>
    <col min="33" max="33" width="25.7109375" style="228" customWidth="1"/>
    <col min="34" max="34" width="22.5703125" style="73" customWidth="1"/>
    <col min="35" max="35" width="24.140625" style="73" customWidth="1"/>
    <col min="36" max="36" width="23" style="73" customWidth="1"/>
    <col min="37" max="38" width="23.42578125" style="73" customWidth="1"/>
    <col min="39" max="39" width="36" style="73" customWidth="1"/>
    <col min="40" max="40" width="25" style="73" customWidth="1"/>
    <col min="41" max="41" width="25.5703125" style="73" customWidth="1"/>
    <col min="42" max="42" width="25.7109375" style="73" customWidth="1"/>
    <col min="43" max="43" width="28.28515625" style="73" customWidth="1"/>
    <col min="44" max="44" width="63.85546875" style="73" customWidth="1"/>
    <col min="45" max="45" width="19.42578125" style="73" customWidth="1"/>
    <col min="46" max="46" width="18.85546875" style="73" customWidth="1"/>
    <col min="47" max="47" width="25.5703125" style="73" customWidth="1"/>
    <col min="48" max="48" width="27.140625" style="73" customWidth="1"/>
    <col min="49" max="49" width="27" style="73" customWidth="1"/>
    <col min="50" max="16384" width="11.42578125" style="73"/>
  </cols>
  <sheetData>
    <row r="1" spans="1:49" ht="29.25" customHeight="1" x14ac:dyDescent="0.3">
      <c r="B1" s="47" t="s">
        <v>49</v>
      </c>
      <c r="C1" s="47"/>
      <c r="D1" s="74" t="s">
        <v>50</v>
      </c>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6"/>
      <c r="AR1" s="77" t="s">
        <v>55</v>
      </c>
    </row>
    <row r="2" spans="1:49" ht="30" customHeight="1" x14ac:dyDescent="0.3">
      <c r="B2" s="47"/>
      <c r="C2" s="47"/>
      <c r="D2" s="74" t="s">
        <v>51</v>
      </c>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6"/>
      <c r="AR2" s="77" t="s">
        <v>53</v>
      </c>
    </row>
    <row r="3" spans="1:49" ht="30.75" customHeight="1" x14ac:dyDescent="0.3">
      <c r="B3" s="47"/>
      <c r="C3" s="47"/>
      <c r="D3" s="74" t="s">
        <v>52</v>
      </c>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6"/>
      <c r="AR3" s="77" t="s">
        <v>56</v>
      </c>
    </row>
    <row r="4" spans="1:49" ht="24.75" customHeight="1" x14ac:dyDescent="0.3">
      <c r="B4" s="47"/>
      <c r="C4" s="47"/>
      <c r="D4" s="74" t="s">
        <v>649</v>
      </c>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6"/>
      <c r="AR4" s="77" t="s">
        <v>54</v>
      </c>
    </row>
    <row r="5" spans="1:49" ht="27" customHeight="1" x14ac:dyDescent="0.3">
      <c r="B5" s="78" t="s">
        <v>0</v>
      </c>
      <c r="C5" s="78"/>
      <c r="D5" s="79" t="s">
        <v>405</v>
      </c>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80"/>
    </row>
    <row r="6" spans="1:49" ht="30.75" customHeight="1" x14ac:dyDescent="0.3">
      <c r="A6" s="81" t="s">
        <v>46</v>
      </c>
      <c r="B6" s="82"/>
      <c r="C6" s="82"/>
      <c r="D6" s="82"/>
      <c r="E6" s="82"/>
      <c r="F6" s="82"/>
      <c r="G6" s="82"/>
      <c r="H6" s="82"/>
      <c r="I6" s="82"/>
      <c r="J6" s="82"/>
      <c r="K6" s="82"/>
      <c r="L6" s="82"/>
      <c r="M6" s="82"/>
      <c r="N6" s="82"/>
      <c r="O6" s="82"/>
      <c r="P6" s="82"/>
      <c r="Q6" s="82"/>
      <c r="R6" s="82"/>
      <c r="S6" s="82"/>
      <c r="T6" s="82"/>
      <c r="U6" s="83" t="s">
        <v>72</v>
      </c>
      <c r="V6" s="83"/>
      <c r="W6" s="83"/>
      <c r="X6" s="84"/>
      <c r="Y6" s="47" t="s">
        <v>73</v>
      </c>
      <c r="Z6" s="47"/>
      <c r="AA6" s="47"/>
      <c r="AB6" s="47"/>
      <c r="AC6" s="47"/>
      <c r="AD6" s="47"/>
      <c r="AE6" s="47"/>
      <c r="AF6" s="47"/>
      <c r="AG6" s="47"/>
      <c r="AH6" s="47"/>
      <c r="AI6" s="47"/>
      <c r="AJ6" s="47"/>
      <c r="AK6" s="47"/>
      <c r="AL6" s="81" t="s">
        <v>47</v>
      </c>
      <c r="AM6" s="82"/>
      <c r="AN6" s="82"/>
      <c r="AO6" s="82"/>
      <c r="AP6" s="82"/>
      <c r="AQ6" s="85" t="s">
        <v>1</v>
      </c>
      <c r="AR6" s="86"/>
      <c r="AS6" s="86"/>
      <c r="AT6" s="86"/>
      <c r="AU6" s="87"/>
      <c r="AV6" s="88" t="s">
        <v>76</v>
      </c>
      <c r="AW6" s="88"/>
    </row>
    <row r="7" spans="1:49" s="99" customFormat="1" ht="96" customHeight="1" x14ac:dyDescent="0.25">
      <c r="A7" s="89" t="s">
        <v>67</v>
      </c>
      <c r="B7" s="90" t="s">
        <v>2</v>
      </c>
      <c r="C7" s="90" t="s">
        <v>3</v>
      </c>
      <c r="D7" s="90" t="s">
        <v>4</v>
      </c>
      <c r="E7" s="90" t="s">
        <v>5</v>
      </c>
      <c r="F7" s="90" t="s">
        <v>43</v>
      </c>
      <c r="G7" s="90" t="s">
        <v>45</v>
      </c>
      <c r="H7" s="90" t="s">
        <v>44</v>
      </c>
      <c r="I7" s="90" t="s">
        <v>573</v>
      </c>
      <c r="J7" s="90" t="s">
        <v>7</v>
      </c>
      <c r="K7" s="90" t="s">
        <v>8</v>
      </c>
      <c r="L7" s="90" t="s">
        <v>9</v>
      </c>
      <c r="M7" s="90" t="s">
        <v>10</v>
      </c>
      <c r="N7" s="90" t="s">
        <v>11</v>
      </c>
      <c r="O7" s="90" t="s">
        <v>12</v>
      </c>
      <c r="P7" s="90"/>
      <c r="Q7" s="90" t="s">
        <v>13</v>
      </c>
      <c r="R7" s="90" t="s">
        <v>14</v>
      </c>
      <c r="S7" s="229" t="s">
        <v>568</v>
      </c>
      <c r="T7" s="90" t="s">
        <v>569</v>
      </c>
      <c r="U7" s="91" t="s">
        <v>68</v>
      </c>
      <c r="V7" s="90" t="s">
        <v>69</v>
      </c>
      <c r="W7" s="90" t="s">
        <v>70</v>
      </c>
      <c r="X7" s="90" t="s">
        <v>71</v>
      </c>
      <c r="Y7" s="90" t="s">
        <v>17</v>
      </c>
      <c r="Z7" s="90" t="s">
        <v>18</v>
      </c>
      <c r="AA7" s="90" t="s">
        <v>19</v>
      </c>
      <c r="AB7" s="92" t="s">
        <v>20</v>
      </c>
      <c r="AC7" s="92" t="s">
        <v>21</v>
      </c>
      <c r="AD7" s="92" t="s">
        <v>22</v>
      </c>
      <c r="AE7" s="92" t="s">
        <v>48</v>
      </c>
      <c r="AF7" s="92" t="s">
        <v>23</v>
      </c>
      <c r="AG7" s="92" t="s">
        <v>24</v>
      </c>
      <c r="AH7" s="93" t="s">
        <v>25</v>
      </c>
      <c r="AI7" s="93" t="s">
        <v>26</v>
      </c>
      <c r="AJ7" s="93" t="s">
        <v>28</v>
      </c>
      <c r="AK7" s="93" t="s">
        <v>29</v>
      </c>
      <c r="AL7" s="94" t="s">
        <v>30</v>
      </c>
      <c r="AM7" s="94" t="s">
        <v>31</v>
      </c>
      <c r="AN7" s="94" t="s">
        <v>32</v>
      </c>
      <c r="AO7" s="94" t="s">
        <v>33</v>
      </c>
      <c r="AP7" s="95" t="s">
        <v>34</v>
      </c>
      <c r="AQ7" s="96" t="s">
        <v>35</v>
      </c>
      <c r="AR7" s="97" t="s">
        <v>36</v>
      </c>
      <c r="AS7" s="98" t="s">
        <v>37</v>
      </c>
      <c r="AT7" s="97" t="s">
        <v>38</v>
      </c>
      <c r="AU7" s="98" t="s">
        <v>39</v>
      </c>
      <c r="AV7" s="89" t="s">
        <v>74</v>
      </c>
      <c r="AW7" s="89" t="s">
        <v>75</v>
      </c>
    </row>
    <row r="8" spans="1:49" s="99" customFormat="1" ht="78.75" customHeight="1" x14ac:dyDescent="0.25">
      <c r="A8" s="89"/>
      <c r="B8" s="90"/>
      <c r="C8" s="90"/>
      <c r="D8" s="90"/>
      <c r="E8" s="90"/>
      <c r="F8" s="90"/>
      <c r="G8" s="90"/>
      <c r="H8" s="90"/>
      <c r="I8" s="90"/>
      <c r="J8" s="90"/>
      <c r="K8" s="90"/>
      <c r="L8" s="90"/>
      <c r="M8" s="90"/>
      <c r="N8" s="90"/>
      <c r="O8" s="100" t="s">
        <v>41</v>
      </c>
      <c r="P8" s="100" t="s">
        <v>42</v>
      </c>
      <c r="Q8" s="90"/>
      <c r="R8" s="90"/>
      <c r="S8" s="229"/>
      <c r="T8" s="90"/>
      <c r="U8" s="91"/>
      <c r="V8" s="90"/>
      <c r="W8" s="90"/>
      <c r="X8" s="90"/>
      <c r="Y8" s="90"/>
      <c r="Z8" s="90"/>
      <c r="AA8" s="90"/>
      <c r="AB8" s="92"/>
      <c r="AC8" s="92"/>
      <c r="AD8" s="92"/>
      <c r="AE8" s="92"/>
      <c r="AF8" s="92"/>
      <c r="AG8" s="92"/>
      <c r="AH8" s="93"/>
      <c r="AI8" s="93"/>
      <c r="AJ8" s="93"/>
      <c r="AK8" s="93"/>
      <c r="AL8" s="101"/>
      <c r="AM8" s="101"/>
      <c r="AN8" s="94"/>
      <c r="AO8" s="94"/>
      <c r="AP8" s="95"/>
      <c r="AQ8" s="102"/>
      <c r="AR8" s="103"/>
      <c r="AS8" s="104"/>
      <c r="AT8" s="103"/>
      <c r="AU8" s="104"/>
      <c r="AV8" s="105"/>
      <c r="AW8" s="105"/>
    </row>
    <row r="9" spans="1:49" ht="132.75" customHeight="1" x14ac:dyDescent="0.3">
      <c r="A9" s="106" t="s">
        <v>553</v>
      </c>
      <c r="B9" s="107" t="s">
        <v>140</v>
      </c>
      <c r="C9" s="107" t="s">
        <v>141</v>
      </c>
      <c r="D9" s="108" t="s">
        <v>142</v>
      </c>
      <c r="E9" s="108" t="s">
        <v>143</v>
      </c>
      <c r="F9" s="108" t="s">
        <v>144</v>
      </c>
      <c r="G9" s="109">
        <v>0.2</v>
      </c>
      <c r="H9" s="108" t="s">
        <v>145</v>
      </c>
      <c r="I9" s="109" t="s">
        <v>570</v>
      </c>
      <c r="J9" s="107" t="s">
        <v>222</v>
      </c>
      <c r="K9" s="108" t="s">
        <v>223</v>
      </c>
      <c r="L9" s="108" t="s">
        <v>166</v>
      </c>
      <c r="M9" s="108" t="s">
        <v>224</v>
      </c>
      <c r="N9" s="108" t="s">
        <v>225</v>
      </c>
      <c r="O9" s="110">
        <v>1</v>
      </c>
      <c r="P9" s="110"/>
      <c r="Q9" s="108" t="s">
        <v>226</v>
      </c>
      <c r="R9" s="111">
        <v>1</v>
      </c>
      <c r="S9" s="112" t="s">
        <v>570</v>
      </c>
      <c r="T9" s="113">
        <v>0</v>
      </c>
      <c r="U9" s="114" t="s">
        <v>214</v>
      </c>
      <c r="V9" s="114" t="s">
        <v>214</v>
      </c>
      <c r="W9" s="115" t="s">
        <v>640</v>
      </c>
      <c r="X9" s="115" t="s">
        <v>642</v>
      </c>
      <c r="Y9" s="115" t="s">
        <v>395</v>
      </c>
      <c r="Z9" s="115" t="s">
        <v>396</v>
      </c>
      <c r="AA9" s="116" t="s">
        <v>397</v>
      </c>
      <c r="AB9" s="117" t="s">
        <v>398</v>
      </c>
      <c r="AC9" s="117" t="s">
        <v>399</v>
      </c>
      <c r="AD9" s="117">
        <v>24</v>
      </c>
      <c r="AE9" s="118">
        <v>0.3</v>
      </c>
      <c r="AF9" s="119">
        <v>45292</v>
      </c>
      <c r="AG9" s="119">
        <v>45627</v>
      </c>
      <c r="AH9" s="120" t="s">
        <v>587</v>
      </c>
      <c r="AI9" s="120" t="s">
        <v>576</v>
      </c>
      <c r="AJ9" s="120" t="s">
        <v>554</v>
      </c>
      <c r="AK9" s="120" t="s">
        <v>577</v>
      </c>
      <c r="AL9" s="120" t="s">
        <v>578</v>
      </c>
      <c r="AM9" s="232">
        <v>883520000</v>
      </c>
      <c r="AN9" s="120" t="s">
        <v>495</v>
      </c>
      <c r="AO9" s="120" t="s">
        <v>496</v>
      </c>
      <c r="AP9" s="120" t="s">
        <v>497</v>
      </c>
      <c r="AQ9" s="120" t="s">
        <v>535</v>
      </c>
      <c r="AR9" s="120" t="s">
        <v>582</v>
      </c>
      <c r="AS9" s="120" t="s">
        <v>524</v>
      </c>
      <c r="AT9" s="117">
        <v>0</v>
      </c>
      <c r="AU9" s="119">
        <v>45292</v>
      </c>
      <c r="AV9" s="120" t="s">
        <v>585</v>
      </c>
      <c r="AW9" s="120" t="s">
        <v>586</v>
      </c>
    </row>
    <row r="10" spans="1:49" ht="71.25" customHeight="1" x14ac:dyDescent="0.3">
      <c r="A10" s="121"/>
      <c r="B10" s="107"/>
      <c r="C10" s="107"/>
      <c r="D10" s="112" t="s">
        <v>146</v>
      </c>
      <c r="E10" s="112" t="s">
        <v>147</v>
      </c>
      <c r="F10" s="112" t="s">
        <v>148</v>
      </c>
      <c r="G10" s="112" t="s">
        <v>149</v>
      </c>
      <c r="H10" s="112" t="s">
        <v>150</v>
      </c>
      <c r="I10" s="112" t="s">
        <v>570</v>
      </c>
      <c r="J10" s="107"/>
      <c r="K10" s="112" t="s">
        <v>227</v>
      </c>
      <c r="L10" s="112" t="s">
        <v>166</v>
      </c>
      <c r="M10" s="112" t="s">
        <v>228</v>
      </c>
      <c r="N10" s="112" t="s">
        <v>229</v>
      </c>
      <c r="O10" s="122">
        <v>1</v>
      </c>
      <c r="P10" s="122"/>
      <c r="Q10" s="112" t="s">
        <v>230</v>
      </c>
      <c r="R10" s="123">
        <v>1</v>
      </c>
      <c r="S10" s="112" t="s">
        <v>570</v>
      </c>
      <c r="T10" s="124">
        <v>0</v>
      </c>
      <c r="U10" s="114"/>
      <c r="V10" s="114"/>
      <c r="W10" s="125"/>
      <c r="X10" s="125"/>
      <c r="Y10" s="125"/>
      <c r="Z10" s="125"/>
      <c r="AA10" s="126"/>
      <c r="AB10" s="127"/>
      <c r="AC10" s="127"/>
      <c r="AD10" s="127"/>
      <c r="AE10" s="128"/>
      <c r="AF10" s="129"/>
      <c r="AG10" s="129"/>
      <c r="AH10" s="130"/>
      <c r="AI10" s="130"/>
      <c r="AJ10" s="130"/>
      <c r="AK10" s="130"/>
      <c r="AL10" s="130"/>
      <c r="AM10" s="233"/>
      <c r="AN10" s="130"/>
      <c r="AO10" s="130"/>
      <c r="AP10" s="130"/>
      <c r="AQ10" s="130"/>
      <c r="AR10" s="130"/>
      <c r="AS10" s="130"/>
      <c r="AT10" s="127"/>
      <c r="AU10" s="129"/>
      <c r="AV10" s="130"/>
      <c r="AW10" s="130"/>
    </row>
    <row r="11" spans="1:49" ht="179.25" hidden="1" customHeight="1" x14ac:dyDescent="0.3">
      <c r="A11" s="121"/>
      <c r="B11" s="107"/>
      <c r="C11" s="107"/>
      <c r="D11" s="131" t="s">
        <v>151</v>
      </c>
      <c r="E11" s="131" t="s">
        <v>152</v>
      </c>
      <c r="F11" s="131" t="s">
        <v>153</v>
      </c>
      <c r="G11" s="132">
        <v>0.8</v>
      </c>
      <c r="H11" s="131" t="s">
        <v>145</v>
      </c>
      <c r="I11" s="132">
        <v>0.8</v>
      </c>
      <c r="J11" s="107"/>
      <c r="K11" s="131" t="s">
        <v>231</v>
      </c>
      <c r="L11" s="131" t="s">
        <v>166</v>
      </c>
      <c r="M11" s="131" t="s">
        <v>232</v>
      </c>
      <c r="N11" s="131" t="s">
        <v>233</v>
      </c>
      <c r="O11" s="122">
        <v>2</v>
      </c>
      <c r="P11" s="122"/>
      <c r="Q11" s="131" t="s">
        <v>234</v>
      </c>
      <c r="R11" s="133">
        <v>3</v>
      </c>
      <c r="S11" s="133">
        <v>3</v>
      </c>
      <c r="T11" s="133">
        <v>3</v>
      </c>
      <c r="U11" s="114"/>
      <c r="V11" s="114"/>
      <c r="W11" s="125"/>
      <c r="X11" s="125"/>
      <c r="Y11" s="125"/>
      <c r="Z11" s="125"/>
      <c r="AA11" s="126"/>
      <c r="AB11" s="106"/>
      <c r="AC11" s="106"/>
      <c r="AD11" s="106"/>
      <c r="AE11" s="134"/>
      <c r="AF11" s="135"/>
      <c r="AG11" s="135"/>
      <c r="AH11" s="136"/>
      <c r="AI11" s="136"/>
      <c r="AJ11" s="136"/>
      <c r="AK11" s="136"/>
      <c r="AL11" s="136"/>
      <c r="AM11" s="234"/>
      <c r="AN11" s="136"/>
      <c r="AO11" s="136"/>
      <c r="AP11" s="136"/>
      <c r="AQ11" s="136"/>
      <c r="AR11" s="136"/>
      <c r="AS11" s="136"/>
      <c r="AT11" s="106"/>
      <c r="AU11" s="137"/>
      <c r="AV11" s="130"/>
      <c r="AW11" s="130"/>
    </row>
    <row r="12" spans="1:49" ht="110.25" customHeight="1" x14ac:dyDescent="0.3">
      <c r="A12" s="121"/>
      <c r="B12" s="107"/>
      <c r="C12" s="107"/>
      <c r="D12" s="107"/>
      <c r="E12" s="107"/>
      <c r="F12" s="107"/>
      <c r="G12" s="138"/>
      <c r="H12" s="107"/>
      <c r="I12" s="138"/>
      <c r="J12" s="107"/>
      <c r="K12" s="107"/>
      <c r="L12" s="107"/>
      <c r="M12" s="107"/>
      <c r="N12" s="107"/>
      <c r="O12" s="122"/>
      <c r="P12" s="122"/>
      <c r="Q12" s="107"/>
      <c r="R12" s="139"/>
      <c r="S12" s="139"/>
      <c r="T12" s="139"/>
      <c r="U12" s="114"/>
      <c r="V12" s="114"/>
      <c r="W12" s="125"/>
      <c r="X12" s="125"/>
      <c r="Y12" s="125"/>
      <c r="Z12" s="125"/>
      <c r="AA12" s="126"/>
      <c r="AB12" s="140" t="s">
        <v>574</v>
      </c>
      <c r="AC12" s="140" t="s">
        <v>559</v>
      </c>
      <c r="AD12" s="141">
        <v>1</v>
      </c>
      <c r="AE12" s="142">
        <v>0.54</v>
      </c>
      <c r="AF12" s="143">
        <v>45323</v>
      </c>
      <c r="AG12" s="143">
        <v>45627</v>
      </c>
      <c r="AH12" s="144" t="s">
        <v>588</v>
      </c>
      <c r="AI12" s="112" t="s">
        <v>576</v>
      </c>
      <c r="AJ12" s="141" t="s">
        <v>554</v>
      </c>
      <c r="AK12" s="141" t="s">
        <v>577</v>
      </c>
      <c r="AL12" s="141" t="s">
        <v>580</v>
      </c>
      <c r="AM12" s="235">
        <v>1600000000</v>
      </c>
      <c r="AN12" s="141" t="s">
        <v>495</v>
      </c>
      <c r="AO12" s="141" t="s">
        <v>496</v>
      </c>
      <c r="AP12" s="141" t="s">
        <v>497</v>
      </c>
      <c r="AQ12" s="141" t="s">
        <v>523</v>
      </c>
      <c r="AR12" s="145" t="s">
        <v>584</v>
      </c>
      <c r="AS12" s="141" t="s">
        <v>581</v>
      </c>
      <c r="AT12" s="141">
        <v>0</v>
      </c>
      <c r="AU12" s="137">
        <v>45323</v>
      </c>
      <c r="AV12" s="130"/>
      <c r="AW12" s="130"/>
    </row>
    <row r="13" spans="1:49" ht="140.25" customHeight="1" x14ac:dyDescent="0.3">
      <c r="A13" s="121"/>
      <c r="B13" s="107"/>
      <c r="C13" s="107"/>
      <c r="D13" s="107"/>
      <c r="E13" s="107"/>
      <c r="F13" s="107"/>
      <c r="G13" s="138"/>
      <c r="H13" s="107"/>
      <c r="I13" s="138"/>
      <c r="J13" s="107"/>
      <c r="K13" s="107"/>
      <c r="L13" s="107"/>
      <c r="M13" s="107"/>
      <c r="N13" s="107"/>
      <c r="O13" s="122"/>
      <c r="P13" s="122"/>
      <c r="Q13" s="107"/>
      <c r="R13" s="139"/>
      <c r="S13" s="139"/>
      <c r="T13" s="139"/>
      <c r="U13" s="114"/>
      <c r="V13" s="114"/>
      <c r="W13" s="146"/>
      <c r="X13" s="146"/>
      <c r="Y13" s="146"/>
      <c r="Z13" s="146"/>
      <c r="AA13" s="147"/>
      <c r="AB13" s="140" t="s">
        <v>575</v>
      </c>
      <c r="AC13" s="140" t="s">
        <v>560</v>
      </c>
      <c r="AD13" s="141">
        <v>1</v>
      </c>
      <c r="AE13" s="148">
        <v>0.16</v>
      </c>
      <c r="AF13" s="143">
        <v>45323</v>
      </c>
      <c r="AG13" s="143">
        <v>45627</v>
      </c>
      <c r="AH13" s="144" t="s">
        <v>588</v>
      </c>
      <c r="AI13" s="112" t="s">
        <v>576</v>
      </c>
      <c r="AJ13" s="141" t="s">
        <v>554</v>
      </c>
      <c r="AK13" s="141" t="s">
        <v>577</v>
      </c>
      <c r="AL13" s="141" t="s">
        <v>579</v>
      </c>
      <c r="AM13" s="235">
        <v>461681388</v>
      </c>
      <c r="AN13" s="141" t="s">
        <v>495</v>
      </c>
      <c r="AO13" s="141" t="s">
        <v>496</v>
      </c>
      <c r="AP13" s="141" t="s">
        <v>497</v>
      </c>
      <c r="AQ13" s="141" t="s">
        <v>523</v>
      </c>
      <c r="AR13" s="145" t="s">
        <v>583</v>
      </c>
      <c r="AS13" s="141" t="s">
        <v>566</v>
      </c>
      <c r="AT13" s="141">
        <v>0</v>
      </c>
      <c r="AU13" s="137">
        <v>45323</v>
      </c>
      <c r="AV13" s="136"/>
      <c r="AW13" s="136"/>
    </row>
    <row r="14" spans="1:49" ht="91.5" customHeight="1" x14ac:dyDescent="0.3">
      <c r="A14" s="121"/>
      <c r="B14" s="149" t="s">
        <v>154</v>
      </c>
      <c r="C14" s="149" t="s">
        <v>155</v>
      </c>
      <c r="D14" s="112" t="s">
        <v>156</v>
      </c>
      <c r="E14" s="112" t="s">
        <v>157</v>
      </c>
      <c r="F14" s="112" t="s">
        <v>158</v>
      </c>
      <c r="G14" s="112">
        <v>567.9</v>
      </c>
      <c r="H14" s="112" t="s">
        <v>159</v>
      </c>
      <c r="I14" s="112">
        <v>567.9</v>
      </c>
      <c r="J14" s="131" t="s">
        <v>235</v>
      </c>
      <c r="K14" s="150" t="s">
        <v>236</v>
      </c>
      <c r="L14" s="112" t="s">
        <v>166</v>
      </c>
      <c r="M14" s="150" t="s">
        <v>174</v>
      </c>
      <c r="N14" s="150" t="s">
        <v>237</v>
      </c>
      <c r="O14" s="122">
        <v>2</v>
      </c>
      <c r="P14" s="122"/>
      <c r="Q14" s="112" t="s">
        <v>238</v>
      </c>
      <c r="R14" s="123">
        <v>60</v>
      </c>
      <c r="S14" s="123">
        <v>30</v>
      </c>
      <c r="T14" s="124">
        <f>2714+303</f>
        <v>3017</v>
      </c>
      <c r="U14" s="114"/>
      <c r="V14" s="114"/>
      <c r="W14" s="151" t="s">
        <v>549</v>
      </c>
      <c r="X14" s="115" t="s">
        <v>641</v>
      </c>
      <c r="Y14" s="115" t="s">
        <v>402</v>
      </c>
      <c r="Z14" s="115" t="s">
        <v>403</v>
      </c>
      <c r="AA14" s="115" t="s">
        <v>404</v>
      </c>
      <c r="AB14" s="151" t="s">
        <v>589</v>
      </c>
      <c r="AC14" s="151" t="s">
        <v>591</v>
      </c>
      <c r="AD14" s="151">
        <v>12</v>
      </c>
      <c r="AE14" s="152">
        <v>0.83</v>
      </c>
      <c r="AF14" s="153">
        <v>45292</v>
      </c>
      <c r="AG14" s="153">
        <v>45627</v>
      </c>
      <c r="AH14" s="151" t="s">
        <v>587</v>
      </c>
      <c r="AI14" s="151" t="s">
        <v>593</v>
      </c>
      <c r="AJ14" s="115" t="s">
        <v>405</v>
      </c>
      <c r="AK14" s="151" t="s">
        <v>594</v>
      </c>
      <c r="AL14" s="151" t="s">
        <v>498</v>
      </c>
      <c r="AM14" s="230">
        <v>415000000</v>
      </c>
      <c r="AN14" s="151" t="s">
        <v>495</v>
      </c>
      <c r="AO14" s="151" t="s">
        <v>499</v>
      </c>
      <c r="AP14" s="151" t="s">
        <v>500</v>
      </c>
      <c r="AQ14" s="151" t="s">
        <v>523</v>
      </c>
      <c r="AR14" s="151" t="s">
        <v>527</v>
      </c>
      <c r="AS14" s="121" t="s">
        <v>524</v>
      </c>
      <c r="AT14" s="121">
        <v>0</v>
      </c>
      <c r="AU14" s="154">
        <v>45292</v>
      </c>
      <c r="AV14" s="155" t="s">
        <v>597</v>
      </c>
      <c r="AW14" s="155" t="s">
        <v>598</v>
      </c>
    </row>
    <row r="15" spans="1:49" ht="87" customHeight="1" x14ac:dyDescent="0.3">
      <c r="A15" s="121"/>
      <c r="B15" s="149"/>
      <c r="C15" s="149"/>
      <c r="D15" s="131" t="s">
        <v>160</v>
      </c>
      <c r="E15" s="131" t="s">
        <v>161</v>
      </c>
      <c r="F15" s="131" t="s">
        <v>162</v>
      </c>
      <c r="G15" s="131">
        <v>51.7</v>
      </c>
      <c r="H15" s="131" t="s">
        <v>159</v>
      </c>
      <c r="I15" s="131">
        <v>51.7</v>
      </c>
      <c r="J15" s="107"/>
      <c r="K15" s="156" t="s">
        <v>239</v>
      </c>
      <c r="L15" s="131" t="s">
        <v>166</v>
      </c>
      <c r="M15" s="156" t="s">
        <v>240</v>
      </c>
      <c r="N15" s="117" t="s">
        <v>241</v>
      </c>
      <c r="O15" s="122">
        <v>2</v>
      </c>
      <c r="P15" s="122"/>
      <c r="Q15" s="117" t="s">
        <v>238</v>
      </c>
      <c r="R15" s="157">
        <v>60</v>
      </c>
      <c r="S15" s="157" t="s">
        <v>269</v>
      </c>
      <c r="T15" s="157">
        <f>157+8</f>
        <v>165</v>
      </c>
      <c r="U15" s="114"/>
      <c r="V15" s="114"/>
      <c r="W15" s="151"/>
      <c r="X15" s="125"/>
      <c r="Y15" s="125"/>
      <c r="Z15" s="125"/>
      <c r="AA15" s="125"/>
      <c r="AB15" s="151"/>
      <c r="AC15" s="151"/>
      <c r="AD15" s="151"/>
      <c r="AE15" s="151"/>
      <c r="AF15" s="151"/>
      <c r="AG15" s="151"/>
      <c r="AH15" s="151"/>
      <c r="AI15" s="151"/>
      <c r="AJ15" s="146"/>
      <c r="AK15" s="151"/>
      <c r="AL15" s="151"/>
      <c r="AM15" s="230"/>
      <c r="AN15" s="151"/>
      <c r="AO15" s="151"/>
      <c r="AP15" s="151"/>
      <c r="AQ15" s="151"/>
      <c r="AR15" s="151"/>
      <c r="AS15" s="121"/>
      <c r="AT15" s="121"/>
      <c r="AU15" s="158">
        <v>44927</v>
      </c>
      <c r="AV15" s="159"/>
      <c r="AW15" s="159"/>
    </row>
    <row r="16" spans="1:49" ht="183" customHeight="1" x14ac:dyDescent="0.3">
      <c r="A16" s="121"/>
      <c r="B16" s="149"/>
      <c r="C16" s="149"/>
      <c r="D16" s="160"/>
      <c r="E16" s="160"/>
      <c r="F16" s="160"/>
      <c r="G16" s="160"/>
      <c r="H16" s="160"/>
      <c r="I16" s="160"/>
      <c r="J16" s="160"/>
      <c r="K16" s="161"/>
      <c r="L16" s="160"/>
      <c r="M16" s="161"/>
      <c r="N16" s="106"/>
      <c r="O16" s="122"/>
      <c r="P16" s="122"/>
      <c r="Q16" s="106"/>
      <c r="R16" s="162"/>
      <c r="S16" s="162"/>
      <c r="T16" s="162"/>
      <c r="U16" s="114"/>
      <c r="V16" s="114"/>
      <c r="W16" s="151"/>
      <c r="X16" s="146"/>
      <c r="Y16" s="146"/>
      <c r="Z16" s="146"/>
      <c r="AA16" s="146"/>
      <c r="AB16" s="144" t="s">
        <v>590</v>
      </c>
      <c r="AC16" s="144" t="s">
        <v>592</v>
      </c>
      <c r="AD16" s="144">
        <v>1</v>
      </c>
      <c r="AE16" s="163">
        <v>0.17</v>
      </c>
      <c r="AF16" s="143">
        <v>45323</v>
      </c>
      <c r="AG16" s="143">
        <v>45627</v>
      </c>
      <c r="AH16" s="144" t="s">
        <v>588</v>
      </c>
      <c r="AI16" s="144" t="s">
        <v>593</v>
      </c>
      <c r="AJ16" s="164" t="s">
        <v>405</v>
      </c>
      <c r="AK16" s="144" t="s">
        <v>594</v>
      </c>
      <c r="AL16" s="144" t="s">
        <v>561</v>
      </c>
      <c r="AM16" s="231">
        <v>85000000</v>
      </c>
      <c r="AN16" s="141" t="s">
        <v>495</v>
      </c>
      <c r="AO16" s="144" t="s">
        <v>499</v>
      </c>
      <c r="AP16" s="144" t="s">
        <v>500</v>
      </c>
      <c r="AQ16" s="144" t="s">
        <v>535</v>
      </c>
      <c r="AR16" s="144" t="s">
        <v>595</v>
      </c>
      <c r="AS16" s="144" t="s">
        <v>596</v>
      </c>
      <c r="AT16" s="144">
        <v>0</v>
      </c>
      <c r="AU16" s="143">
        <v>45323</v>
      </c>
      <c r="AV16" s="165"/>
      <c r="AW16" s="165"/>
    </row>
    <row r="17" spans="1:49" ht="157.5" customHeight="1" x14ac:dyDescent="0.3">
      <c r="A17" s="121"/>
      <c r="B17" s="149"/>
      <c r="C17" s="149"/>
      <c r="D17" s="149" t="s">
        <v>163</v>
      </c>
      <c r="E17" s="149" t="s">
        <v>164</v>
      </c>
      <c r="F17" s="149" t="s">
        <v>165</v>
      </c>
      <c r="G17" s="149">
        <v>1195</v>
      </c>
      <c r="H17" s="149" t="s">
        <v>166</v>
      </c>
      <c r="I17" s="149">
        <v>1195</v>
      </c>
      <c r="J17" s="149" t="s">
        <v>242</v>
      </c>
      <c r="K17" s="131" t="s">
        <v>243</v>
      </c>
      <c r="L17" s="131" t="s">
        <v>166</v>
      </c>
      <c r="M17" s="131" t="s">
        <v>244</v>
      </c>
      <c r="N17" s="131" t="s">
        <v>245</v>
      </c>
      <c r="O17" s="166">
        <v>1</v>
      </c>
      <c r="P17" s="167"/>
      <c r="Q17" s="131" t="s">
        <v>246</v>
      </c>
      <c r="R17" s="131">
        <v>1</v>
      </c>
      <c r="S17" s="131" t="s">
        <v>570</v>
      </c>
      <c r="T17" s="131">
        <v>0</v>
      </c>
      <c r="U17" s="114"/>
      <c r="V17" s="114"/>
      <c r="W17" s="115" t="s">
        <v>550</v>
      </c>
      <c r="X17" s="115" t="s">
        <v>643</v>
      </c>
      <c r="Y17" s="151" t="s">
        <v>406</v>
      </c>
      <c r="Z17" s="237" t="s">
        <v>407</v>
      </c>
      <c r="AA17" s="168" t="s">
        <v>408</v>
      </c>
      <c r="AB17" s="164" t="s">
        <v>599</v>
      </c>
      <c r="AC17" s="141" t="s">
        <v>399</v>
      </c>
      <c r="AD17" s="169">
        <v>33</v>
      </c>
      <c r="AE17" s="170">
        <v>0.7</v>
      </c>
      <c r="AF17" s="143">
        <v>45292</v>
      </c>
      <c r="AG17" s="143">
        <v>45627</v>
      </c>
      <c r="AH17" s="144" t="s">
        <v>587</v>
      </c>
      <c r="AI17" s="164" t="s">
        <v>558</v>
      </c>
      <c r="AJ17" s="164" t="s">
        <v>405</v>
      </c>
      <c r="AK17" s="144" t="s">
        <v>594</v>
      </c>
      <c r="AL17" s="144" t="s">
        <v>498</v>
      </c>
      <c r="AM17" s="236">
        <v>1458000001</v>
      </c>
      <c r="AN17" s="141" t="s">
        <v>495</v>
      </c>
      <c r="AO17" s="141" t="s">
        <v>501</v>
      </c>
      <c r="AP17" s="141" t="s">
        <v>502</v>
      </c>
      <c r="AQ17" s="141" t="s">
        <v>523</v>
      </c>
      <c r="AR17" s="141" t="s">
        <v>528</v>
      </c>
      <c r="AS17" s="141" t="s">
        <v>524</v>
      </c>
      <c r="AT17" s="144">
        <v>0</v>
      </c>
      <c r="AU17" s="143">
        <v>45323</v>
      </c>
      <c r="AV17" s="117" t="s">
        <v>585</v>
      </c>
      <c r="AW17" s="117" t="s">
        <v>586</v>
      </c>
    </row>
    <row r="18" spans="1:49" ht="150" customHeight="1" x14ac:dyDescent="0.3">
      <c r="A18" s="121"/>
      <c r="B18" s="149"/>
      <c r="C18" s="149"/>
      <c r="D18" s="149"/>
      <c r="E18" s="149"/>
      <c r="F18" s="149"/>
      <c r="G18" s="149"/>
      <c r="H18" s="149"/>
      <c r="I18" s="149"/>
      <c r="J18" s="149"/>
      <c r="K18" s="160"/>
      <c r="L18" s="160"/>
      <c r="M18" s="160"/>
      <c r="N18" s="160"/>
      <c r="O18" s="171"/>
      <c r="P18" s="172"/>
      <c r="Q18" s="160"/>
      <c r="R18" s="160"/>
      <c r="S18" s="160"/>
      <c r="T18" s="160"/>
      <c r="U18" s="114"/>
      <c r="V18" s="114"/>
      <c r="W18" s="125"/>
      <c r="X18" s="125"/>
      <c r="Y18" s="151"/>
      <c r="Z18" s="237"/>
      <c r="AA18" s="168"/>
      <c r="AB18" s="164" t="s">
        <v>600</v>
      </c>
      <c r="AC18" s="141" t="s">
        <v>409</v>
      </c>
      <c r="AD18" s="169">
        <v>1</v>
      </c>
      <c r="AE18" s="170">
        <v>0.12</v>
      </c>
      <c r="AF18" s="143">
        <v>45323</v>
      </c>
      <c r="AG18" s="143">
        <v>45627</v>
      </c>
      <c r="AH18" s="144" t="s">
        <v>588</v>
      </c>
      <c r="AI18" s="164" t="s">
        <v>558</v>
      </c>
      <c r="AJ18" s="164" t="s">
        <v>405</v>
      </c>
      <c r="AK18" s="144" t="s">
        <v>594</v>
      </c>
      <c r="AL18" s="144" t="s">
        <v>602</v>
      </c>
      <c r="AM18" s="235">
        <v>255000000</v>
      </c>
      <c r="AN18" s="141" t="s">
        <v>495</v>
      </c>
      <c r="AO18" s="141" t="s">
        <v>501</v>
      </c>
      <c r="AP18" s="141" t="s">
        <v>502</v>
      </c>
      <c r="AQ18" s="141" t="s">
        <v>523</v>
      </c>
      <c r="AR18" s="141" t="s">
        <v>603</v>
      </c>
      <c r="AS18" s="141" t="s">
        <v>566</v>
      </c>
      <c r="AT18" s="144">
        <v>0</v>
      </c>
      <c r="AU18" s="143">
        <v>45323</v>
      </c>
      <c r="AV18" s="127"/>
      <c r="AW18" s="127"/>
    </row>
    <row r="19" spans="1:49" ht="281.25" x14ac:dyDescent="0.3">
      <c r="A19" s="121"/>
      <c r="B19" s="149"/>
      <c r="C19" s="149"/>
      <c r="D19" s="149"/>
      <c r="E19" s="149"/>
      <c r="F19" s="149"/>
      <c r="G19" s="149"/>
      <c r="H19" s="149"/>
      <c r="I19" s="149"/>
      <c r="J19" s="149"/>
      <c r="K19" s="173" t="s">
        <v>247</v>
      </c>
      <c r="L19" s="173" t="s">
        <v>166</v>
      </c>
      <c r="M19" s="173" t="s">
        <v>248</v>
      </c>
      <c r="N19" s="173" t="s">
        <v>249</v>
      </c>
      <c r="O19" s="122">
        <v>2</v>
      </c>
      <c r="P19" s="122"/>
      <c r="Q19" s="173" t="s">
        <v>250</v>
      </c>
      <c r="R19" s="123">
        <v>8</v>
      </c>
      <c r="S19" s="123" t="s">
        <v>269</v>
      </c>
      <c r="T19" s="124">
        <v>20</v>
      </c>
      <c r="U19" s="114"/>
      <c r="V19" s="114"/>
      <c r="W19" s="125"/>
      <c r="X19" s="125"/>
      <c r="Y19" s="151"/>
      <c r="Z19" s="237"/>
      <c r="AA19" s="168"/>
      <c r="AB19" s="164" t="s">
        <v>601</v>
      </c>
      <c r="AC19" s="141" t="s">
        <v>409</v>
      </c>
      <c r="AD19" s="169">
        <v>1</v>
      </c>
      <c r="AE19" s="170">
        <v>0.02</v>
      </c>
      <c r="AF19" s="143">
        <v>45323</v>
      </c>
      <c r="AG19" s="143">
        <v>45627</v>
      </c>
      <c r="AH19" s="144" t="s">
        <v>588</v>
      </c>
      <c r="AI19" s="164" t="s">
        <v>558</v>
      </c>
      <c r="AJ19" s="164" t="s">
        <v>405</v>
      </c>
      <c r="AK19" s="144" t="s">
        <v>594</v>
      </c>
      <c r="AL19" s="144" t="s">
        <v>602</v>
      </c>
      <c r="AM19" s="235">
        <v>45000000</v>
      </c>
      <c r="AN19" s="141" t="s">
        <v>495</v>
      </c>
      <c r="AO19" s="141" t="s">
        <v>501</v>
      </c>
      <c r="AP19" s="141" t="s">
        <v>502</v>
      </c>
      <c r="AQ19" s="141" t="s">
        <v>523</v>
      </c>
      <c r="AR19" s="141" t="s">
        <v>529</v>
      </c>
      <c r="AS19" s="141" t="s">
        <v>526</v>
      </c>
      <c r="AT19" s="144">
        <v>0</v>
      </c>
      <c r="AU19" s="143">
        <v>45323</v>
      </c>
      <c r="AV19" s="127"/>
      <c r="AW19" s="127"/>
    </row>
    <row r="20" spans="1:49" ht="281.25" x14ac:dyDescent="0.3">
      <c r="A20" s="121"/>
      <c r="B20" s="149"/>
      <c r="C20" s="149"/>
      <c r="D20" s="149"/>
      <c r="E20" s="149"/>
      <c r="F20" s="149"/>
      <c r="G20" s="149"/>
      <c r="H20" s="149"/>
      <c r="I20" s="149"/>
      <c r="J20" s="149"/>
      <c r="K20" s="131" t="s">
        <v>251</v>
      </c>
      <c r="L20" s="131" t="s">
        <v>166</v>
      </c>
      <c r="M20" s="131" t="s">
        <v>252</v>
      </c>
      <c r="N20" s="131" t="s">
        <v>253</v>
      </c>
      <c r="O20" s="166">
        <v>1</v>
      </c>
      <c r="P20" s="167"/>
      <c r="Q20" s="131" t="s">
        <v>246</v>
      </c>
      <c r="R20" s="133">
        <v>17</v>
      </c>
      <c r="S20" s="133">
        <v>17</v>
      </c>
      <c r="T20" s="131" t="s">
        <v>254</v>
      </c>
      <c r="U20" s="114"/>
      <c r="V20" s="114"/>
      <c r="W20" s="125"/>
      <c r="X20" s="125"/>
      <c r="Y20" s="151"/>
      <c r="Z20" s="237"/>
      <c r="AA20" s="168" t="s">
        <v>410</v>
      </c>
      <c r="AB20" s="164" t="s">
        <v>567</v>
      </c>
      <c r="AC20" s="141" t="s">
        <v>412</v>
      </c>
      <c r="AD20" s="169">
        <v>12</v>
      </c>
      <c r="AE20" s="170">
        <v>0.08</v>
      </c>
      <c r="AF20" s="143">
        <v>45292</v>
      </c>
      <c r="AG20" s="143">
        <v>45627</v>
      </c>
      <c r="AH20" s="144" t="s">
        <v>587</v>
      </c>
      <c r="AI20" s="164" t="s">
        <v>413</v>
      </c>
      <c r="AJ20" s="164" t="s">
        <v>405</v>
      </c>
      <c r="AK20" s="144" t="s">
        <v>594</v>
      </c>
      <c r="AL20" s="144" t="s">
        <v>498</v>
      </c>
      <c r="AM20" s="235">
        <v>161370657.99599999</v>
      </c>
      <c r="AN20" s="141" t="s">
        <v>495</v>
      </c>
      <c r="AO20" s="141" t="s">
        <v>501</v>
      </c>
      <c r="AP20" s="141" t="s">
        <v>502</v>
      </c>
      <c r="AQ20" s="141" t="s">
        <v>523</v>
      </c>
      <c r="AR20" s="141" t="s">
        <v>530</v>
      </c>
      <c r="AS20" s="141" t="s">
        <v>214</v>
      </c>
      <c r="AT20" s="141">
        <v>0</v>
      </c>
      <c r="AU20" s="174" t="s">
        <v>214</v>
      </c>
      <c r="AV20" s="127"/>
      <c r="AW20" s="127"/>
    </row>
    <row r="21" spans="1:49" ht="171" customHeight="1" x14ac:dyDescent="0.3">
      <c r="A21" s="121"/>
      <c r="B21" s="149"/>
      <c r="C21" s="149"/>
      <c r="D21" s="149"/>
      <c r="E21" s="149"/>
      <c r="F21" s="149"/>
      <c r="G21" s="149"/>
      <c r="H21" s="149"/>
      <c r="I21" s="149"/>
      <c r="J21" s="149"/>
      <c r="K21" s="107"/>
      <c r="L21" s="107"/>
      <c r="M21" s="107"/>
      <c r="N21" s="107"/>
      <c r="O21" s="175"/>
      <c r="P21" s="176"/>
      <c r="Q21" s="107"/>
      <c r="R21" s="139"/>
      <c r="S21" s="139"/>
      <c r="T21" s="107"/>
      <c r="U21" s="114"/>
      <c r="V21" s="114"/>
      <c r="W21" s="125"/>
      <c r="X21" s="125"/>
      <c r="Y21" s="151"/>
      <c r="Z21" s="237"/>
      <c r="AA21" s="168"/>
      <c r="AB21" s="164" t="s">
        <v>411</v>
      </c>
      <c r="AC21" s="141" t="s">
        <v>412</v>
      </c>
      <c r="AD21" s="169">
        <v>12</v>
      </c>
      <c r="AE21" s="170">
        <v>0.08</v>
      </c>
      <c r="AF21" s="143">
        <v>45292</v>
      </c>
      <c r="AG21" s="143">
        <v>45627</v>
      </c>
      <c r="AH21" s="144" t="s">
        <v>587</v>
      </c>
      <c r="AI21" s="164" t="s">
        <v>413</v>
      </c>
      <c r="AJ21" s="164" t="s">
        <v>405</v>
      </c>
      <c r="AK21" s="144" t="s">
        <v>594</v>
      </c>
      <c r="AL21" s="144" t="s">
        <v>562</v>
      </c>
      <c r="AM21" s="235">
        <v>161370657.99599999</v>
      </c>
      <c r="AN21" s="141" t="s">
        <v>495</v>
      </c>
      <c r="AO21" s="141" t="s">
        <v>501</v>
      </c>
      <c r="AP21" s="141" t="s">
        <v>502</v>
      </c>
      <c r="AQ21" s="141" t="s">
        <v>545</v>
      </c>
      <c r="AR21" s="141" t="s">
        <v>530</v>
      </c>
      <c r="AS21" s="141" t="s">
        <v>214</v>
      </c>
      <c r="AT21" s="141">
        <v>0</v>
      </c>
      <c r="AU21" s="174" t="s">
        <v>214</v>
      </c>
      <c r="AV21" s="106"/>
      <c r="AW21" s="106"/>
    </row>
    <row r="22" spans="1:49" ht="318.75" x14ac:dyDescent="0.3">
      <c r="A22" s="121"/>
      <c r="B22" s="149"/>
      <c r="C22" s="149"/>
      <c r="D22" s="150" t="s">
        <v>167</v>
      </c>
      <c r="E22" s="150" t="s">
        <v>168</v>
      </c>
      <c r="F22" s="150" t="s">
        <v>169</v>
      </c>
      <c r="G22" s="112">
        <v>2228.8000000000002</v>
      </c>
      <c r="H22" s="112" t="s">
        <v>166</v>
      </c>
      <c r="I22" s="112">
        <v>2228.8000000000002</v>
      </c>
      <c r="J22" s="112" t="s">
        <v>255</v>
      </c>
      <c r="K22" s="150" t="s">
        <v>256</v>
      </c>
      <c r="L22" s="112" t="s">
        <v>166</v>
      </c>
      <c r="M22" s="150" t="s">
        <v>257</v>
      </c>
      <c r="N22" s="150" t="s">
        <v>258</v>
      </c>
      <c r="O22" s="122">
        <v>2</v>
      </c>
      <c r="P22" s="122"/>
      <c r="Q22" s="112" t="s">
        <v>259</v>
      </c>
      <c r="R22" s="123">
        <v>260</v>
      </c>
      <c r="S22" s="123">
        <v>50</v>
      </c>
      <c r="T22" s="124">
        <f>231+140</f>
        <v>371</v>
      </c>
      <c r="U22" s="114"/>
      <c r="V22" s="114"/>
      <c r="W22" s="144" t="s">
        <v>549</v>
      </c>
      <c r="X22" s="144" t="s">
        <v>644</v>
      </c>
      <c r="Y22" s="150" t="s">
        <v>414</v>
      </c>
      <c r="Z22" s="150" t="s">
        <v>415</v>
      </c>
      <c r="AA22" s="112" t="s">
        <v>416</v>
      </c>
      <c r="AB22" s="112" t="s">
        <v>417</v>
      </c>
      <c r="AC22" s="112" t="s">
        <v>399</v>
      </c>
      <c r="AD22" s="112">
        <v>8</v>
      </c>
      <c r="AE22" s="177">
        <v>1</v>
      </c>
      <c r="AF22" s="143">
        <v>45292</v>
      </c>
      <c r="AG22" s="143">
        <v>45627</v>
      </c>
      <c r="AH22" s="144" t="s">
        <v>587</v>
      </c>
      <c r="AI22" s="144" t="s">
        <v>593</v>
      </c>
      <c r="AJ22" s="164" t="s">
        <v>405</v>
      </c>
      <c r="AK22" s="144" t="s">
        <v>594</v>
      </c>
      <c r="AL22" s="144" t="s">
        <v>498</v>
      </c>
      <c r="AM22" s="238">
        <v>300000000</v>
      </c>
      <c r="AN22" s="141" t="s">
        <v>495</v>
      </c>
      <c r="AO22" s="112" t="s">
        <v>503</v>
      </c>
      <c r="AP22" s="112" t="s">
        <v>504</v>
      </c>
      <c r="AQ22" s="141" t="s">
        <v>523</v>
      </c>
      <c r="AR22" s="112" t="s">
        <v>531</v>
      </c>
      <c r="AS22" s="141" t="s">
        <v>524</v>
      </c>
      <c r="AT22" s="141">
        <v>0</v>
      </c>
      <c r="AU22" s="137">
        <v>45292</v>
      </c>
      <c r="AV22" s="112" t="s">
        <v>604</v>
      </c>
      <c r="AW22" s="112" t="s">
        <v>605</v>
      </c>
    </row>
    <row r="23" spans="1:49" ht="187.5" x14ac:dyDescent="0.3">
      <c r="A23" s="121"/>
      <c r="B23" s="149"/>
      <c r="C23" s="149"/>
      <c r="D23" s="150" t="s">
        <v>170</v>
      </c>
      <c r="E23" s="150" t="s">
        <v>171</v>
      </c>
      <c r="F23" s="150" t="s">
        <v>172</v>
      </c>
      <c r="G23" s="112">
        <v>1051</v>
      </c>
      <c r="H23" s="112" t="s">
        <v>166</v>
      </c>
      <c r="I23" s="112">
        <v>1051</v>
      </c>
      <c r="J23" s="131" t="s">
        <v>260</v>
      </c>
      <c r="K23" s="150" t="s">
        <v>261</v>
      </c>
      <c r="L23" s="112" t="s">
        <v>166</v>
      </c>
      <c r="M23" s="150" t="s">
        <v>262</v>
      </c>
      <c r="N23" s="150" t="s">
        <v>263</v>
      </c>
      <c r="O23" s="122">
        <v>1</v>
      </c>
      <c r="P23" s="122"/>
      <c r="Q23" s="112" t="s">
        <v>264</v>
      </c>
      <c r="R23" s="123">
        <v>3</v>
      </c>
      <c r="S23" s="123">
        <v>3</v>
      </c>
      <c r="T23" s="124">
        <v>3</v>
      </c>
      <c r="U23" s="114"/>
      <c r="V23" s="114"/>
      <c r="W23" s="151" t="s">
        <v>550</v>
      </c>
      <c r="X23" s="151" t="s">
        <v>643</v>
      </c>
      <c r="Y23" s="151" t="s">
        <v>418</v>
      </c>
      <c r="Z23" s="151" t="s">
        <v>419</v>
      </c>
      <c r="AA23" s="151" t="s">
        <v>420</v>
      </c>
      <c r="AB23" s="164" t="s">
        <v>421</v>
      </c>
      <c r="AC23" s="112" t="s">
        <v>400</v>
      </c>
      <c r="AD23" s="112">
        <v>1</v>
      </c>
      <c r="AE23" s="177">
        <v>1.4999999999999999E-2</v>
      </c>
      <c r="AF23" s="143">
        <v>45323</v>
      </c>
      <c r="AG23" s="143">
        <v>45627</v>
      </c>
      <c r="AH23" s="144" t="s">
        <v>588</v>
      </c>
      <c r="AI23" s="141" t="s">
        <v>606</v>
      </c>
      <c r="AJ23" s="164" t="s">
        <v>405</v>
      </c>
      <c r="AK23" s="144" t="s">
        <v>594</v>
      </c>
      <c r="AL23" s="141" t="s">
        <v>602</v>
      </c>
      <c r="AM23" s="239">
        <v>25000000</v>
      </c>
      <c r="AN23" s="141" t="s">
        <v>495</v>
      </c>
      <c r="AO23" s="112" t="s">
        <v>505</v>
      </c>
      <c r="AP23" s="141" t="s">
        <v>506</v>
      </c>
      <c r="AQ23" s="141" t="s">
        <v>523</v>
      </c>
      <c r="AR23" s="112" t="s">
        <v>532</v>
      </c>
      <c r="AS23" s="179" t="s">
        <v>526</v>
      </c>
      <c r="AT23" s="141">
        <v>0</v>
      </c>
      <c r="AU23" s="137">
        <v>45323</v>
      </c>
      <c r="AV23" s="117" t="s">
        <v>609</v>
      </c>
      <c r="AW23" s="117" t="s">
        <v>610</v>
      </c>
    </row>
    <row r="24" spans="1:49" ht="225" x14ac:dyDescent="0.3">
      <c r="A24" s="121"/>
      <c r="B24" s="149"/>
      <c r="C24" s="149"/>
      <c r="D24" s="150" t="s">
        <v>173</v>
      </c>
      <c r="E24" s="150" t="s">
        <v>174</v>
      </c>
      <c r="F24" s="150" t="s">
        <v>175</v>
      </c>
      <c r="G24" s="177">
        <v>0.3</v>
      </c>
      <c r="H24" s="112" t="s">
        <v>145</v>
      </c>
      <c r="I24" s="177">
        <v>0.3</v>
      </c>
      <c r="J24" s="107"/>
      <c r="K24" s="150" t="s">
        <v>265</v>
      </c>
      <c r="L24" s="112" t="s">
        <v>166</v>
      </c>
      <c r="M24" s="150" t="s">
        <v>266</v>
      </c>
      <c r="N24" s="150" t="s">
        <v>267</v>
      </c>
      <c r="O24" s="122">
        <v>2</v>
      </c>
      <c r="P24" s="122"/>
      <c r="Q24" s="112" t="s">
        <v>268</v>
      </c>
      <c r="R24" s="123">
        <v>3000</v>
      </c>
      <c r="S24" s="123" t="s">
        <v>269</v>
      </c>
      <c r="T24" s="124">
        <v>6126</v>
      </c>
      <c r="U24" s="114"/>
      <c r="V24" s="114"/>
      <c r="W24" s="151"/>
      <c r="X24" s="151"/>
      <c r="Y24" s="151"/>
      <c r="Z24" s="151"/>
      <c r="AA24" s="151"/>
      <c r="AB24" s="164" t="s">
        <v>422</v>
      </c>
      <c r="AC24" s="112" t="s">
        <v>608</v>
      </c>
      <c r="AD24" s="112">
        <v>1</v>
      </c>
      <c r="AE24" s="177">
        <v>1.4999999999999999E-2</v>
      </c>
      <c r="AF24" s="143">
        <v>45323</v>
      </c>
      <c r="AG24" s="143">
        <v>45627</v>
      </c>
      <c r="AH24" s="144" t="s">
        <v>588</v>
      </c>
      <c r="AI24" s="141" t="s">
        <v>607</v>
      </c>
      <c r="AJ24" s="164" t="s">
        <v>405</v>
      </c>
      <c r="AK24" s="144" t="s">
        <v>594</v>
      </c>
      <c r="AL24" s="141" t="s">
        <v>602</v>
      </c>
      <c r="AM24" s="240">
        <v>20000000</v>
      </c>
      <c r="AN24" s="141" t="s">
        <v>495</v>
      </c>
      <c r="AO24" s="112" t="s">
        <v>505</v>
      </c>
      <c r="AP24" s="141" t="s">
        <v>506</v>
      </c>
      <c r="AQ24" s="141" t="s">
        <v>523</v>
      </c>
      <c r="AR24" s="112" t="s">
        <v>532</v>
      </c>
      <c r="AS24" s="179" t="s">
        <v>526</v>
      </c>
      <c r="AT24" s="141">
        <v>0</v>
      </c>
      <c r="AU24" s="137">
        <v>45323</v>
      </c>
      <c r="AV24" s="127"/>
      <c r="AW24" s="127" t="s">
        <v>555</v>
      </c>
    </row>
    <row r="25" spans="1:49" ht="115.15" customHeight="1" x14ac:dyDescent="0.3">
      <c r="A25" s="121"/>
      <c r="B25" s="149"/>
      <c r="C25" s="149"/>
      <c r="D25" s="150" t="s">
        <v>176</v>
      </c>
      <c r="E25" s="150" t="s">
        <v>177</v>
      </c>
      <c r="F25" s="150" t="s">
        <v>178</v>
      </c>
      <c r="G25" s="112">
        <v>313</v>
      </c>
      <c r="H25" s="112" t="s">
        <v>166</v>
      </c>
      <c r="I25" s="112">
        <v>313</v>
      </c>
      <c r="J25" s="107"/>
      <c r="K25" s="150" t="s">
        <v>270</v>
      </c>
      <c r="L25" s="112" t="s">
        <v>166</v>
      </c>
      <c r="M25" s="150" t="s">
        <v>271</v>
      </c>
      <c r="N25" s="150" t="s">
        <v>272</v>
      </c>
      <c r="O25" s="122">
        <v>1</v>
      </c>
      <c r="P25" s="122"/>
      <c r="Q25" s="112" t="s">
        <v>273</v>
      </c>
      <c r="R25" s="123">
        <v>6</v>
      </c>
      <c r="S25" s="123">
        <v>3</v>
      </c>
      <c r="T25" s="112" t="s">
        <v>571</v>
      </c>
      <c r="U25" s="114"/>
      <c r="V25" s="114"/>
      <c r="W25" s="151"/>
      <c r="X25" s="151"/>
      <c r="Y25" s="151"/>
      <c r="Z25" s="151"/>
      <c r="AA25" s="151"/>
      <c r="AB25" s="112" t="s">
        <v>423</v>
      </c>
      <c r="AC25" s="112" t="s">
        <v>424</v>
      </c>
      <c r="AD25" s="112">
        <v>1</v>
      </c>
      <c r="AE25" s="177">
        <v>0.12</v>
      </c>
      <c r="AF25" s="143">
        <v>45323</v>
      </c>
      <c r="AG25" s="143">
        <v>45627</v>
      </c>
      <c r="AH25" s="144" t="s">
        <v>588</v>
      </c>
      <c r="AI25" s="141" t="s">
        <v>425</v>
      </c>
      <c r="AJ25" s="164" t="s">
        <v>405</v>
      </c>
      <c r="AK25" s="144" t="s">
        <v>594</v>
      </c>
      <c r="AL25" s="141" t="s">
        <v>602</v>
      </c>
      <c r="AM25" s="240">
        <v>255000000</v>
      </c>
      <c r="AN25" s="141" t="s">
        <v>495</v>
      </c>
      <c r="AO25" s="112" t="s">
        <v>505</v>
      </c>
      <c r="AP25" s="141" t="s">
        <v>506</v>
      </c>
      <c r="AQ25" s="141" t="s">
        <v>523</v>
      </c>
      <c r="AR25" s="112" t="s">
        <v>533</v>
      </c>
      <c r="AS25" s="141" t="s">
        <v>525</v>
      </c>
      <c r="AT25" s="141">
        <v>0</v>
      </c>
      <c r="AU25" s="137">
        <v>45323</v>
      </c>
      <c r="AV25" s="127"/>
      <c r="AW25" s="127" t="s">
        <v>555</v>
      </c>
    </row>
    <row r="26" spans="1:49" ht="187.5" x14ac:dyDescent="0.3">
      <c r="A26" s="121"/>
      <c r="B26" s="149"/>
      <c r="C26" s="149"/>
      <c r="D26" s="150" t="s">
        <v>179</v>
      </c>
      <c r="E26" s="150" t="s">
        <v>180</v>
      </c>
      <c r="F26" s="150" t="s">
        <v>181</v>
      </c>
      <c r="G26" s="112">
        <v>656</v>
      </c>
      <c r="H26" s="112" t="s">
        <v>166</v>
      </c>
      <c r="I26" s="112">
        <v>656</v>
      </c>
      <c r="J26" s="160"/>
      <c r="K26" s="150" t="s">
        <v>274</v>
      </c>
      <c r="L26" s="112" t="s">
        <v>166</v>
      </c>
      <c r="M26" s="150" t="s">
        <v>174</v>
      </c>
      <c r="N26" s="150" t="s">
        <v>275</v>
      </c>
      <c r="O26" s="122">
        <v>2</v>
      </c>
      <c r="P26" s="122"/>
      <c r="Q26" s="112" t="s">
        <v>268</v>
      </c>
      <c r="R26" s="123">
        <v>8</v>
      </c>
      <c r="S26" s="123" t="s">
        <v>269</v>
      </c>
      <c r="T26" s="124">
        <v>21</v>
      </c>
      <c r="U26" s="114"/>
      <c r="V26" s="114"/>
      <c r="W26" s="151"/>
      <c r="X26" s="151"/>
      <c r="Y26" s="151"/>
      <c r="Z26" s="151"/>
      <c r="AA26" s="151"/>
      <c r="AB26" s="141" t="s">
        <v>426</v>
      </c>
      <c r="AC26" s="112" t="s">
        <v>399</v>
      </c>
      <c r="AD26" s="112">
        <v>43</v>
      </c>
      <c r="AE26" s="177">
        <v>0.85</v>
      </c>
      <c r="AF26" s="143">
        <v>45292</v>
      </c>
      <c r="AG26" s="143">
        <v>45627</v>
      </c>
      <c r="AH26" s="144" t="s">
        <v>587</v>
      </c>
      <c r="AI26" s="141" t="s">
        <v>427</v>
      </c>
      <c r="AJ26" s="164" t="s">
        <v>405</v>
      </c>
      <c r="AK26" s="144" t="s">
        <v>594</v>
      </c>
      <c r="AL26" s="144" t="s">
        <v>498</v>
      </c>
      <c r="AM26" s="240">
        <v>1700000000</v>
      </c>
      <c r="AN26" s="141" t="s">
        <v>495</v>
      </c>
      <c r="AO26" s="112" t="s">
        <v>505</v>
      </c>
      <c r="AP26" s="141" t="s">
        <v>506</v>
      </c>
      <c r="AQ26" s="141" t="s">
        <v>523</v>
      </c>
      <c r="AR26" s="112" t="s">
        <v>534</v>
      </c>
      <c r="AS26" s="141" t="s">
        <v>524</v>
      </c>
      <c r="AT26" s="141">
        <v>0</v>
      </c>
      <c r="AU26" s="137">
        <v>45292</v>
      </c>
      <c r="AV26" s="127"/>
      <c r="AW26" s="127" t="s">
        <v>555</v>
      </c>
    </row>
    <row r="27" spans="1:49" ht="90" customHeight="1" x14ac:dyDescent="0.3">
      <c r="A27" s="121"/>
      <c r="B27" s="149"/>
      <c r="C27" s="149"/>
      <c r="D27" s="149" t="s">
        <v>182</v>
      </c>
      <c r="E27" s="149" t="s">
        <v>183</v>
      </c>
      <c r="F27" s="149" t="s">
        <v>184</v>
      </c>
      <c r="G27" s="149">
        <v>141</v>
      </c>
      <c r="H27" s="149" t="s">
        <v>166</v>
      </c>
      <c r="I27" s="149">
        <v>141</v>
      </c>
      <c r="J27" s="131" t="s">
        <v>276</v>
      </c>
      <c r="K27" s="150" t="s">
        <v>277</v>
      </c>
      <c r="L27" s="112" t="s">
        <v>166</v>
      </c>
      <c r="M27" s="150" t="s">
        <v>174</v>
      </c>
      <c r="N27" s="150" t="s">
        <v>278</v>
      </c>
      <c r="O27" s="122">
        <v>2</v>
      </c>
      <c r="P27" s="122"/>
      <c r="Q27" s="112" t="s">
        <v>279</v>
      </c>
      <c r="R27" s="123">
        <v>1</v>
      </c>
      <c r="S27" s="123" t="s">
        <v>269</v>
      </c>
      <c r="T27" s="112" t="s">
        <v>280</v>
      </c>
      <c r="U27" s="114"/>
      <c r="V27" s="114"/>
      <c r="W27" s="115" t="s">
        <v>549</v>
      </c>
      <c r="X27" s="115" t="s">
        <v>644</v>
      </c>
      <c r="Y27" s="241" t="s">
        <v>428</v>
      </c>
      <c r="Z27" s="115" t="s">
        <v>429</v>
      </c>
      <c r="AA27" s="115" t="s">
        <v>430</v>
      </c>
      <c r="AB27" s="149" t="s">
        <v>431</v>
      </c>
      <c r="AC27" s="149" t="s">
        <v>432</v>
      </c>
      <c r="AD27" s="149">
        <v>6</v>
      </c>
      <c r="AE27" s="180">
        <v>0.36299999999999999</v>
      </c>
      <c r="AF27" s="181">
        <v>45323</v>
      </c>
      <c r="AG27" s="181">
        <v>45627</v>
      </c>
      <c r="AH27" s="115" t="s">
        <v>588</v>
      </c>
      <c r="AI27" s="149" t="s">
        <v>612</v>
      </c>
      <c r="AJ27" s="131" t="s">
        <v>405</v>
      </c>
      <c r="AK27" s="115" t="s">
        <v>594</v>
      </c>
      <c r="AL27" s="149" t="s">
        <v>498</v>
      </c>
      <c r="AM27" s="244">
        <v>217800000</v>
      </c>
      <c r="AN27" s="149" t="s">
        <v>495</v>
      </c>
      <c r="AO27" s="149" t="s">
        <v>507</v>
      </c>
      <c r="AP27" s="149" t="s">
        <v>508</v>
      </c>
      <c r="AQ27" s="149" t="s">
        <v>535</v>
      </c>
      <c r="AR27" s="131" t="s">
        <v>536</v>
      </c>
      <c r="AS27" s="149" t="s">
        <v>524</v>
      </c>
      <c r="AT27" s="149">
        <v>0</v>
      </c>
      <c r="AU27" s="182">
        <v>45292</v>
      </c>
      <c r="AV27" s="117" t="s">
        <v>613</v>
      </c>
      <c r="AW27" s="117" t="s">
        <v>614</v>
      </c>
    </row>
    <row r="28" spans="1:49" ht="117" customHeight="1" x14ac:dyDescent="0.3">
      <c r="A28" s="121"/>
      <c r="B28" s="149"/>
      <c r="C28" s="149"/>
      <c r="D28" s="149"/>
      <c r="E28" s="149"/>
      <c r="F28" s="149"/>
      <c r="G28" s="149"/>
      <c r="H28" s="149"/>
      <c r="I28" s="149"/>
      <c r="J28" s="107"/>
      <c r="K28" s="150" t="s">
        <v>281</v>
      </c>
      <c r="L28" s="112" t="s">
        <v>166</v>
      </c>
      <c r="M28" s="150" t="s">
        <v>282</v>
      </c>
      <c r="N28" s="150" t="s">
        <v>283</v>
      </c>
      <c r="O28" s="122">
        <v>2</v>
      </c>
      <c r="P28" s="122"/>
      <c r="Q28" s="112" t="s">
        <v>284</v>
      </c>
      <c r="R28" s="123">
        <v>2500</v>
      </c>
      <c r="S28" s="123">
        <v>50</v>
      </c>
      <c r="T28" s="124">
        <f>3960+107</f>
        <v>4067</v>
      </c>
      <c r="U28" s="114"/>
      <c r="V28" s="114"/>
      <c r="W28" s="125"/>
      <c r="X28" s="125"/>
      <c r="Y28" s="242"/>
      <c r="Z28" s="125"/>
      <c r="AA28" s="125"/>
      <c r="AB28" s="149"/>
      <c r="AC28" s="149"/>
      <c r="AD28" s="149"/>
      <c r="AE28" s="149"/>
      <c r="AF28" s="146"/>
      <c r="AG28" s="146"/>
      <c r="AH28" s="146"/>
      <c r="AI28" s="149"/>
      <c r="AJ28" s="160"/>
      <c r="AK28" s="146"/>
      <c r="AL28" s="149"/>
      <c r="AM28" s="245"/>
      <c r="AN28" s="149"/>
      <c r="AO28" s="149"/>
      <c r="AP28" s="149"/>
      <c r="AQ28" s="149"/>
      <c r="AR28" s="160"/>
      <c r="AS28" s="149"/>
      <c r="AT28" s="149"/>
      <c r="AU28" s="183">
        <v>44927</v>
      </c>
      <c r="AV28" s="127"/>
      <c r="AW28" s="127"/>
    </row>
    <row r="29" spans="1:49" ht="206.25" x14ac:dyDescent="0.3">
      <c r="A29" s="121"/>
      <c r="B29" s="149"/>
      <c r="C29" s="149"/>
      <c r="D29" s="149"/>
      <c r="E29" s="149"/>
      <c r="F29" s="149"/>
      <c r="G29" s="149"/>
      <c r="H29" s="149"/>
      <c r="I29" s="149"/>
      <c r="J29" s="107"/>
      <c r="K29" s="131" t="s">
        <v>285</v>
      </c>
      <c r="L29" s="131" t="s">
        <v>166</v>
      </c>
      <c r="M29" s="131" t="s">
        <v>286</v>
      </c>
      <c r="N29" s="131" t="s">
        <v>287</v>
      </c>
      <c r="O29" s="184">
        <v>2</v>
      </c>
      <c r="P29" s="185"/>
      <c r="Q29" s="131" t="s">
        <v>288</v>
      </c>
      <c r="R29" s="131">
        <v>120</v>
      </c>
      <c r="S29" s="131">
        <v>40</v>
      </c>
      <c r="T29" s="131">
        <f>80+56</f>
        <v>136</v>
      </c>
      <c r="U29" s="114"/>
      <c r="V29" s="114"/>
      <c r="W29" s="125"/>
      <c r="X29" s="125"/>
      <c r="Y29" s="242"/>
      <c r="Z29" s="125"/>
      <c r="AA29" s="125"/>
      <c r="AB29" s="112" t="s">
        <v>433</v>
      </c>
      <c r="AC29" s="112" t="s">
        <v>434</v>
      </c>
      <c r="AD29" s="112">
        <v>40</v>
      </c>
      <c r="AE29" s="177">
        <v>0.49</v>
      </c>
      <c r="AF29" s="186">
        <v>45323</v>
      </c>
      <c r="AG29" s="143">
        <v>45627</v>
      </c>
      <c r="AH29" s="187" t="s">
        <v>588</v>
      </c>
      <c r="AI29" s="112" t="s">
        <v>435</v>
      </c>
      <c r="AJ29" s="164" t="s">
        <v>405</v>
      </c>
      <c r="AK29" s="144" t="s">
        <v>594</v>
      </c>
      <c r="AL29" s="144" t="s">
        <v>498</v>
      </c>
      <c r="AM29" s="240">
        <v>297200000</v>
      </c>
      <c r="AN29" s="141" t="s">
        <v>495</v>
      </c>
      <c r="AO29" s="112" t="s">
        <v>507</v>
      </c>
      <c r="AP29" s="112" t="s">
        <v>508</v>
      </c>
      <c r="AQ29" s="112" t="s">
        <v>535</v>
      </c>
      <c r="AR29" s="112" t="s">
        <v>537</v>
      </c>
      <c r="AS29" s="141" t="s">
        <v>538</v>
      </c>
      <c r="AT29" s="141">
        <v>0</v>
      </c>
      <c r="AU29" s="137">
        <v>45323</v>
      </c>
      <c r="AV29" s="127"/>
      <c r="AW29" s="127"/>
    </row>
    <row r="30" spans="1:49" ht="103.9" customHeight="1" x14ac:dyDescent="0.3">
      <c r="A30" s="121"/>
      <c r="B30" s="149"/>
      <c r="C30" s="149"/>
      <c r="D30" s="149"/>
      <c r="E30" s="149"/>
      <c r="F30" s="149"/>
      <c r="G30" s="149"/>
      <c r="H30" s="149"/>
      <c r="I30" s="149"/>
      <c r="J30" s="160"/>
      <c r="K30" s="160"/>
      <c r="L30" s="160"/>
      <c r="M30" s="160"/>
      <c r="N30" s="160"/>
      <c r="O30" s="188"/>
      <c r="P30" s="189"/>
      <c r="Q30" s="160"/>
      <c r="R30" s="160"/>
      <c r="S30" s="160"/>
      <c r="T30" s="160"/>
      <c r="U30" s="114"/>
      <c r="V30" s="114"/>
      <c r="W30" s="125"/>
      <c r="X30" s="125"/>
      <c r="Y30" s="243"/>
      <c r="Z30" s="146"/>
      <c r="AA30" s="146"/>
      <c r="AB30" s="112" t="s">
        <v>611</v>
      </c>
      <c r="AC30" s="112" t="s">
        <v>552</v>
      </c>
      <c r="AD30" s="112">
        <v>1</v>
      </c>
      <c r="AE30" s="177">
        <v>0.15</v>
      </c>
      <c r="AF30" s="143">
        <v>45292</v>
      </c>
      <c r="AG30" s="143">
        <v>45627</v>
      </c>
      <c r="AH30" s="144" t="s">
        <v>587</v>
      </c>
      <c r="AI30" s="144" t="s">
        <v>593</v>
      </c>
      <c r="AJ30" s="164" t="s">
        <v>405</v>
      </c>
      <c r="AK30" s="144" t="s">
        <v>594</v>
      </c>
      <c r="AL30" s="144" t="s">
        <v>498</v>
      </c>
      <c r="AM30" s="246">
        <v>85000000</v>
      </c>
      <c r="AN30" s="141" t="s">
        <v>495</v>
      </c>
      <c r="AO30" s="112" t="s">
        <v>507</v>
      </c>
      <c r="AP30" s="112" t="s">
        <v>508</v>
      </c>
      <c r="AQ30" s="112" t="s">
        <v>535</v>
      </c>
      <c r="AR30" s="112" t="s">
        <v>595</v>
      </c>
      <c r="AS30" s="141" t="s">
        <v>525</v>
      </c>
      <c r="AT30" s="141">
        <v>0</v>
      </c>
      <c r="AU30" s="137">
        <v>45323</v>
      </c>
      <c r="AV30" s="106"/>
      <c r="AW30" s="106"/>
    </row>
    <row r="31" spans="1:49" ht="243.75" x14ac:dyDescent="0.3">
      <c r="A31" s="121"/>
      <c r="B31" s="149"/>
      <c r="C31" s="149"/>
      <c r="D31" s="149"/>
      <c r="E31" s="149"/>
      <c r="F31" s="149"/>
      <c r="G31" s="149"/>
      <c r="H31" s="149"/>
      <c r="I31" s="149"/>
      <c r="J31" s="112" t="s">
        <v>289</v>
      </c>
      <c r="K31" s="150" t="s">
        <v>290</v>
      </c>
      <c r="L31" s="112" t="s">
        <v>166</v>
      </c>
      <c r="M31" s="150" t="s">
        <v>291</v>
      </c>
      <c r="N31" s="150" t="s">
        <v>292</v>
      </c>
      <c r="O31" s="122">
        <v>2</v>
      </c>
      <c r="P31" s="122"/>
      <c r="Q31" s="112" t="s">
        <v>293</v>
      </c>
      <c r="R31" s="123">
        <v>4</v>
      </c>
      <c r="S31" s="123">
        <v>1</v>
      </c>
      <c r="T31" s="123">
        <v>2</v>
      </c>
      <c r="U31" s="114"/>
      <c r="V31" s="114"/>
      <c r="W31" s="146"/>
      <c r="X31" s="146"/>
      <c r="Y31" s="112" t="s">
        <v>436</v>
      </c>
      <c r="Z31" s="112" t="s">
        <v>437</v>
      </c>
      <c r="AA31" s="112" t="s">
        <v>438</v>
      </c>
      <c r="AB31" s="112" t="s">
        <v>439</v>
      </c>
      <c r="AC31" s="112" t="s">
        <v>434</v>
      </c>
      <c r="AD31" s="112">
        <v>1</v>
      </c>
      <c r="AE31" s="177">
        <v>1</v>
      </c>
      <c r="AF31" s="186">
        <v>45323</v>
      </c>
      <c r="AG31" s="143">
        <v>45627</v>
      </c>
      <c r="AH31" s="187" t="s">
        <v>588</v>
      </c>
      <c r="AI31" s="112" t="s">
        <v>440</v>
      </c>
      <c r="AJ31" s="164" t="s">
        <v>405</v>
      </c>
      <c r="AK31" s="144" t="s">
        <v>594</v>
      </c>
      <c r="AL31" s="144" t="s">
        <v>498</v>
      </c>
      <c r="AM31" s="238">
        <v>500000000</v>
      </c>
      <c r="AN31" s="141" t="s">
        <v>495</v>
      </c>
      <c r="AO31" s="112" t="s">
        <v>509</v>
      </c>
      <c r="AP31" s="112" t="s">
        <v>510</v>
      </c>
      <c r="AQ31" s="112" t="s">
        <v>535</v>
      </c>
      <c r="AR31" s="112" t="s">
        <v>439</v>
      </c>
      <c r="AS31" s="141" t="s">
        <v>538</v>
      </c>
      <c r="AT31" s="141">
        <v>0</v>
      </c>
      <c r="AU31" s="137">
        <v>44927</v>
      </c>
      <c r="AV31" s="190" t="s">
        <v>615</v>
      </c>
      <c r="AW31" s="145" t="s">
        <v>616</v>
      </c>
    </row>
    <row r="32" spans="1:49" ht="243.75" x14ac:dyDescent="0.3">
      <c r="A32" s="121"/>
      <c r="B32" s="149"/>
      <c r="C32" s="149" t="s">
        <v>185</v>
      </c>
      <c r="D32" s="150" t="s">
        <v>186</v>
      </c>
      <c r="E32" s="150" t="s">
        <v>187</v>
      </c>
      <c r="F32" s="150" t="s">
        <v>188</v>
      </c>
      <c r="G32" s="177">
        <v>0.66</v>
      </c>
      <c r="H32" s="112" t="s">
        <v>189</v>
      </c>
      <c r="I32" s="177" t="s">
        <v>269</v>
      </c>
      <c r="J32" s="131" t="s">
        <v>294</v>
      </c>
      <c r="K32" s="150" t="s">
        <v>295</v>
      </c>
      <c r="L32" s="112" t="s">
        <v>166</v>
      </c>
      <c r="M32" s="150" t="s">
        <v>296</v>
      </c>
      <c r="N32" s="150" t="s">
        <v>297</v>
      </c>
      <c r="O32" s="122">
        <v>2</v>
      </c>
      <c r="P32" s="122"/>
      <c r="Q32" s="112" t="s">
        <v>298</v>
      </c>
      <c r="R32" s="123">
        <v>61</v>
      </c>
      <c r="S32" s="123" t="s">
        <v>269</v>
      </c>
      <c r="T32" s="124">
        <f>20+41</f>
        <v>61</v>
      </c>
      <c r="U32" s="114"/>
      <c r="V32" s="114"/>
      <c r="W32" s="115" t="s">
        <v>551</v>
      </c>
      <c r="X32" s="115" t="s">
        <v>645</v>
      </c>
      <c r="Y32" s="115" t="s">
        <v>441</v>
      </c>
      <c r="Z32" s="241" t="s">
        <v>442</v>
      </c>
      <c r="AA32" s="112" t="s">
        <v>443</v>
      </c>
      <c r="AB32" s="112" t="s">
        <v>446</v>
      </c>
      <c r="AC32" s="112" t="s">
        <v>399</v>
      </c>
      <c r="AD32" s="169">
        <v>10</v>
      </c>
      <c r="AE32" s="170">
        <v>0.62</v>
      </c>
      <c r="AF32" s="143">
        <v>45292</v>
      </c>
      <c r="AG32" s="143">
        <v>45627</v>
      </c>
      <c r="AH32" s="144" t="s">
        <v>587</v>
      </c>
      <c r="AI32" s="144" t="s">
        <v>593</v>
      </c>
      <c r="AJ32" s="164" t="s">
        <v>405</v>
      </c>
      <c r="AK32" s="144" t="s">
        <v>594</v>
      </c>
      <c r="AL32" s="144" t="s">
        <v>498</v>
      </c>
      <c r="AM32" s="178">
        <v>374000000</v>
      </c>
      <c r="AN32" s="141" t="s">
        <v>495</v>
      </c>
      <c r="AO32" s="112" t="s">
        <v>511</v>
      </c>
      <c r="AP32" s="112" t="s">
        <v>512</v>
      </c>
      <c r="AQ32" s="108" t="s">
        <v>535</v>
      </c>
      <c r="AR32" s="112" t="s">
        <v>618</v>
      </c>
      <c r="AS32" s="141" t="s">
        <v>619</v>
      </c>
      <c r="AT32" s="141">
        <v>0</v>
      </c>
      <c r="AU32" s="137">
        <v>45292</v>
      </c>
      <c r="AV32" s="117" t="s">
        <v>622</v>
      </c>
      <c r="AW32" s="117" t="s">
        <v>623</v>
      </c>
    </row>
    <row r="33" spans="1:49" ht="243.75" x14ac:dyDescent="0.3">
      <c r="A33" s="121"/>
      <c r="B33" s="149"/>
      <c r="C33" s="149"/>
      <c r="D33" s="150" t="s">
        <v>190</v>
      </c>
      <c r="E33" s="150" t="s">
        <v>174</v>
      </c>
      <c r="F33" s="150" t="s">
        <v>191</v>
      </c>
      <c r="G33" s="177">
        <v>1</v>
      </c>
      <c r="H33" s="112" t="s">
        <v>189</v>
      </c>
      <c r="I33" s="177">
        <v>1</v>
      </c>
      <c r="J33" s="107"/>
      <c r="K33" s="150" t="s">
        <v>299</v>
      </c>
      <c r="L33" s="112" t="s">
        <v>166</v>
      </c>
      <c r="M33" s="150" t="s">
        <v>174</v>
      </c>
      <c r="N33" s="150" t="s">
        <v>300</v>
      </c>
      <c r="O33" s="122">
        <v>2</v>
      </c>
      <c r="P33" s="122"/>
      <c r="Q33" s="112" t="s">
        <v>301</v>
      </c>
      <c r="R33" s="123">
        <v>8</v>
      </c>
      <c r="S33" s="123">
        <v>2</v>
      </c>
      <c r="T33" s="124">
        <f>3+3</f>
        <v>6</v>
      </c>
      <c r="U33" s="114"/>
      <c r="V33" s="114"/>
      <c r="W33" s="125"/>
      <c r="X33" s="125"/>
      <c r="Y33" s="125"/>
      <c r="Z33" s="242"/>
      <c r="AA33" s="149"/>
      <c r="AB33" s="112" t="s">
        <v>444</v>
      </c>
      <c r="AC33" s="112" t="s">
        <v>445</v>
      </c>
      <c r="AD33" s="169">
        <v>2</v>
      </c>
      <c r="AE33" s="170">
        <v>0.21</v>
      </c>
      <c r="AF33" s="186">
        <v>45323</v>
      </c>
      <c r="AG33" s="143">
        <v>45627</v>
      </c>
      <c r="AH33" s="187" t="s">
        <v>588</v>
      </c>
      <c r="AI33" s="164" t="s">
        <v>617</v>
      </c>
      <c r="AJ33" s="164" t="s">
        <v>405</v>
      </c>
      <c r="AK33" s="144" t="s">
        <v>594</v>
      </c>
      <c r="AL33" s="144" t="s">
        <v>498</v>
      </c>
      <c r="AM33" s="178">
        <v>126000000</v>
      </c>
      <c r="AN33" s="141" t="s">
        <v>495</v>
      </c>
      <c r="AO33" s="112" t="s">
        <v>511</v>
      </c>
      <c r="AP33" s="112" t="s">
        <v>512</v>
      </c>
      <c r="AQ33" s="112" t="s">
        <v>535</v>
      </c>
      <c r="AR33" s="112" t="s">
        <v>620</v>
      </c>
      <c r="AS33" s="112" t="s">
        <v>526</v>
      </c>
      <c r="AT33" s="141">
        <v>0</v>
      </c>
      <c r="AU33" s="137">
        <v>45323</v>
      </c>
      <c r="AV33" s="127"/>
      <c r="AW33" s="127" t="s">
        <v>555</v>
      </c>
    </row>
    <row r="34" spans="1:49" ht="120" customHeight="1" x14ac:dyDescent="0.3">
      <c r="A34" s="121"/>
      <c r="B34" s="149"/>
      <c r="C34" s="149"/>
      <c r="D34" s="150" t="s">
        <v>192</v>
      </c>
      <c r="E34" s="150" t="s">
        <v>193</v>
      </c>
      <c r="F34" s="150" t="s">
        <v>194</v>
      </c>
      <c r="G34" s="177">
        <v>1</v>
      </c>
      <c r="H34" s="112" t="s">
        <v>189</v>
      </c>
      <c r="I34" s="177">
        <v>1</v>
      </c>
      <c r="J34" s="107"/>
      <c r="K34" s="150" t="s">
        <v>302</v>
      </c>
      <c r="L34" s="112" t="s">
        <v>166</v>
      </c>
      <c r="M34" s="150" t="s">
        <v>174</v>
      </c>
      <c r="N34" s="150" t="s">
        <v>303</v>
      </c>
      <c r="O34" s="122">
        <v>2</v>
      </c>
      <c r="P34" s="122"/>
      <c r="Q34" s="112" t="s">
        <v>304</v>
      </c>
      <c r="R34" s="123">
        <v>1</v>
      </c>
      <c r="S34" s="123" t="s">
        <v>269</v>
      </c>
      <c r="T34" s="124">
        <v>1</v>
      </c>
      <c r="U34" s="114"/>
      <c r="V34" s="114"/>
      <c r="W34" s="125"/>
      <c r="X34" s="125"/>
      <c r="Y34" s="125"/>
      <c r="Z34" s="242"/>
      <c r="AA34" s="149"/>
      <c r="AB34" s="131" t="s">
        <v>447</v>
      </c>
      <c r="AC34" s="131" t="s">
        <v>424</v>
      </c>
      <c r="AD34" s="131">
        <v>1</v>
      </c>
      <c r="AE34" s="191">
        <v>0.17</v>
      </c>
      <c r="AF34" s="192">
        <v>45323</v>
      </c>
      <c r="AG34" s="192">
        <v>45627</v>
      </c>
      <c r="AH34" s="131" t="s">
        <v>588</v>
      </c>
      <c r="AI34" s="131" t="s">
        <v>448</v>
      </c>
      <c r="AJ34" s="131" t="s">
        <v>405</v>
      </c>
      <c r="AK34" s="131" t="s">
        <v>594</v>
      </c>
      <c r="AL34" s="115" t="s">
        <v>498</v>
      </c>
      <c r="AM34" s="193">
        <v>100000000</v>
      </c>
      <c r="AN34" s="117" t="s">
        <v>495</v>
      </c>
      <c r="AO34" s="117" t="s">
        <v>511</v>
      </c>
      <c r="AP34" s="117" t="s">
        <v>512</v>
      </c>
      <c r="AQ34" s="117" t="s">
        <v>535</v>
      </c>
      <c r="AR34" s="117" t="s">
        <v>621</v>
      </c>
      <c r="AS34" s="117" t="s">
        <v>596</v>
      </c>
      <c r="AT34" s="117">
        <v>0</v>
      </c>
      <c r="AU34" s="119">
        <v>45323</v>
      </c>
      <c r="AV34" s="127"/>
      <c r="AW34" s="127" t="s">
        <v>555</v>
      </c>
    </row>
    <row r="35" spans="1:49" ht="90" customHeight="1" x14ac:dyDescent="0.3">
      <c r="A35" s="121"/>
      <c r="B35" s="149"/>
      <c r="C35" s="149"/>
      <c r="D35" s="149" t="s">
        <v>195</v>
      </c>
      <c r="E35" s="149" t="s">
        <v>196</v>
      </c>
      <c r="F35" s="149" t="s">
        <v>197</v>
      </c>
      <c r="G35" s="180">
        <v>1</v>
      </c>
      <c r="H35" s="149" t="s">
        <v>145</v>
      </c>
      <c r="I35" s="180" t="s">
        <v>269</v>
      </c>
      <c r="J35" s="107"/>
      <c r="K35" s="150" t="s">
        <v>305</v>
      </c>
      <c r="L35" s="112" t="s">
        <v>166</v>
      </c>
      <c r="M35" s="150" t="s">
        <v>174</v>
      </c>
      <c r="N35" s="150" t="s">
        <v>306</v>
      </c>
      <c r="O35" s="122">
        <v>2</v>
      </c>
      <c r="P35" s="122"/>
      <c r="Q35" s="112" t="s">
        <v>298</v>
      </c>
      <c r="R35" s="123">
        <v>1</v>
      </c>
      <c r="S35" s="123" t="s">
        <v>269</v>
      </c>
      <c r="T35" s="112" t="s">
        <v>307</v>
      </c>
      <c r="U35" s="114"/>
      <c r="V35" s="114"/>
      <c r="W35" s="125"/>
      <c r="X35" s="125"/>
      <c r="Y35" s="125"/>
      <c r="Z35" s="242"/>
      <c r="AA35" s="149"/>
      <c r="AB35" s="107"/>
      <c r="AC35" s="107"/>
      <c r="AD35" s="107"/>
      <c r="AE35" s="194"/>
      <c r="AF35" s="107"/>
      <c r="AG35" s="107"/>
      <c r="AH35" s="107"/>
      <c r="AI35" s="107"/>
      <c r="AJ35" s="107"/>
      <c r="AK35" s="107"/>
      <c r="AL35" s="125"/>
      <c r="AM35" s="195"/>
      <c r="AN35" s="127"/>
      <c r="AO35" s="127"/>
      <c r="AP35" s="127"/>
      <c r="AQ35" s="127"/>
      <c r="AR35" s="127"/>
      <c r="AS35" s="127"/>
      <c r="AT35" s="127"/>
      <c r="AU35" s="196"/>
      <c r="AV35" s="127"/>
      <c r="AW35" s="127"/>
    </row>
    <row r="36" spans="1:49" ht="187.5" x14ac:dyDescent="0.3">
      <c r="A36" s="121"/>
      <c r="B36" s="149"/>
      <c r="C36" s="149"/>
      <c r="D36" s="149"/>
      <c r="E36" s="149"/>
      <c r="F36" s="149"/>
      <c r="G36" s="149"/>
      <c r="H36" s="149"/>
      <c r="I36" s="149"/>
      <c r="J36" s="107"/>
      <c r="K36" s="150" t="s">
        <v>308</v>
      </c>
      <c r="L36" s="112" t="s">
        <v>166</v>
      </c>
      <c r="M36" s="150" t="s">
        <v>309</v>
      </c>
      <c r="N36" s="150" t="s">
        <v>310</v>
      </c>
      <c r="O36" s="122">
        <v>2</v>
      </c>
      <c r="P36" s="122"/>
      <c r="Q36" s="112" t="s">
        <v>311</v>
      </c>
      <c r="R36" s="123">
        <v>1</v>
      </c>
      <c r="S36" s="123" t="s">
        <v>269</v>
      </c>
      <c r="T36" s="112" t="s">
        <v>312</v>
      </c>
      <c r="U36" s="114"/>
      <c r="V36" s="114"/>
      <c r="W36" s="125"/>
      <c r="X36" s="125"/>
      <c r="Y36" s="125"/>
      <c r="Z36" s="242"/>
      <c r="AA36" s="149"/>
      <c r="AB36" s="107"/>
      <c r="AC36" s="107"/>
      <c r="AD36" s="107"/>
      <c r="AE36" s="194"/>
      <c r="AF36" s="107"/>
      <c r="AG36" s="107"/>
      <c r="AH36" s="107"/>
      <c r="AI36" s="107"/>
      <c r="AJ36" s="107"/>
      <c r="AK36" s="107"/>
      <c r="AL36" s="125"/>
      <c r="AM36" s="195"/>
      <c r="AN36" s="127"/>
      <c r="AO36" s="127"/>
      <c r="AP36" s="127"/>
      <c r="AQ36" s="127"/>
      <c r="AR36" s="127"/>
      <c r="AS36" s="127"/>
      <c r="AT36" s="127"/>
      <c r="AU36" s="196"/>
      <c r="AV36" s="127"/>
      <c r="AW36" s="127"/>
    </row>
    <row r="37" spans="1:49" ht="206.25" x14ac:dyDescent="0.3">
      <c r="A37" s="121"/>
      <c r="B37" s="149"/>
      <c r="C37" s="149"/>
      <c r="D37" s="149"/>
      <c r="E37" s="149"/>
      <c r="F37" s="149"/>
      <c r="G37" s="149"/>
      <c r="H37" s="149"/>
      <c r="I37" s="149"/>
      <c r="J37" s="107"/>
      <c r="K37" s="150" t="s">
        <v>313</v>
      </c>
      <c r="L37" s="112" t="s">
        <v>166</v>
      </c>
      <c r="M37" s="150" t="s">
        <v>314</v>
      </c>
      <c r="N37" s="150" t="s">
        <v>315</v>
      </c>
      <c r="O37" s="122">
        <v>2</v>
      </c>
      <c r="P37" s="122"/>
      <c r="Q37" s="112" t="s">
        <v>311</v>
      </c>
      <c r="R37" s="123">
        <v>1</v>
      </c>
      <c r="S37" s="123">
        <v>1</v>
      </c>
      <c r="T37" s="112" t="s">
        <v>316</v>
      </c>
      <c r="U37" s="114"/>
      <c r="V37" s="114"/>
      <c r="W37" s="125"/>
      <c r="X37" s="125"/>
      <c r="Y37" s="125"/>
      <c r="Z37" s="242"/>
      <c r="AA37" s="149"/>
      <c r="AB37" s="107"/>
      <c r="AC37" s="107"/>
      <c r="AD37" s="107"/>
      <c r="AE37" s="194"/>
      <c r="AF37" s="107"/>
      <c r="AG37" s="107"/>
      <c r="AH37" s="107"/>
      <c r="AI37" s="107"/>
      <c r="AJ37" s="107"/>
      <c r="AK37" s="107"/>
      <c r="AL37" s="125"/>
      <c r="AM37" s="195"/>
      <c r="AN37" s="127"/>
      <c r="AO37" s="127"/>
      <c r="AP37" s="127"/>
      <c r="AQ37" s="127"/>
      <c r="AR37" s="127"/>
      <c r="AS37" s="127"/>
      <c r="AT37" s="127"/>
      <c r="AU37" s="196"/>
      <c r="AV37" s="127"/>
      <c r="AW37" s="127"/>
    </row>
    <row r="38" spans="1:49" ht="129.6" customHeight="1" x14ac:dyDescent="0.3">
      <c r="A38" s="121"/>
      <c r="B38" s="149"/>
      <c r="C38" s="149"/>
      <c r="D38" s="149"/>
      <c r="E38" s="149"/>
      <c r="F38" s="149"/>
      <c r="G38" s="149"/>
      <c r="H38" s="149"/>
      <c r="I38" s="149"/>
      <c r="J38" s="160"/>
      <c r="K38" s="150" t="s">
        <v>317</v>
      </c>
      <c r="L38" s="112" t="s">
        <v>166</v>
      </c>
      <c r="M38" s="150" t="s">
        <v>174</v>
      </c>
      <c r="N38" s="150" t="s">
        <v>318</v>
      </c>
      <c r="O38" s="122">
        <v>2</v>
      </c>
      <c r="P38" s="122"/>
      <c r="Q38" s="112" t="s">
        <v>311</v>
      </c>
      <c r="R38" s="123">
        <v>1</v>
      </c>
      <c r="S38" s="123" t="s">
        <v>269</v>
      </c>
      <c r="T38" s="112" t="s">
        <v>319</v>
      </c>
      <c r="U38" s="114"/>
      <c r="V38" s="114"/>
      <c r="W38" s="125"/>
      <c r="X38" s="125"/>
      <c r="Y38" s="146"/>
      <c r="Z38" s="243"/>
      <c r="AA38" s="149"/>
      <c r="AB38" s="160"/>
      <c r="AC38" s="160"/>
      <c r="AD38" s="160"/>
      <c r="AE38" s="197"/>
      <c r="AF38" s="160"/>
      <c r="AG38" s="160"/>
      <c r="AH38" s="160"/>
      <c r="AI38" s="160"/>
      <c r="AJ38" s="160"/>
      <c r="AK38" s="160"/>
      <c r="AL38" s="146"/>
      <c r="AM38" s="198"/>
      <c r="AN38" s="106"/>
      <c r="AO38" s="106"/>
      <c r="AP38" s="106"/>
      <c r="AQ38" s="106"/>
      <c r="AR38" s="106"/>
      <c r="AS38" s="106"/>
      <c r="AT38" s="106"/>
      <c r="AU38" s="129"/>
      <c r="AV38" s="106"/>
      <c r="AW38" s="106"/>
    </row>
    <row r="39" spans="1:49" ht="168.75" x14ac:dyDescent="0.3">
      <c r="A39" s="121"/>
      <c r="B39" s="149"/>
      <c r="C39" s="149"/>
      <c r="D39" s="149" t="s">
        <v>198</v>
      </c>
      <c r="E39" s="149" t="s">
        <v>174</v>
      </c>
      <c r="F39" s="149" t="s">
        <v>199</v>
      </c>
      <c r="G39" s="180">
        <v>1</v>
      </c>
      <c r="H39" s="149" t="s">
        <v>145</v>
      </c>
      <c r="I39" s="180">
        <v>1</v>
      </c>
      <c r="J39" s="149" t="s">
        <v>320</v>
      </c>
      <c r="K39" s="131" t="s">
        <v>321</v>
      </c>
      <c r="L39" s="131" t="s">
        <v>166</v>
      </c>
      <c r="M39" s="131" t="s">
        <v>322</v>
      </c>
      <c r="N39" s="131" t="s">
        <v>323</v>
      </c>
      <c r="O39" s="166">
        <v>2</v>
      </c>
      <c r="P39" s="167"/>
      <c r="Q39" s="131" t="s">
        <v>324</v>
      </c>
      <c r="R39" s="133">
        <v>20</v>
      </c>
      <c r="S39" s="131" t="s">
        <v>570</v>
      </c>
      <c r="T39" s="157">
        <v>0</v>
      </c>
      <c r="U39" s="114"/>
      <c r="V39" s="114"/>
      <c r="W39" s="125"/>
      <c r="X39" s="125"/>
      <c r="Y39" s="115" t="s">
        <v>449</v>
      </c>
      <c r="Z39" s="115" t="s">
        <v>450</v>
      </c>
      <c r="AA39" s="131" t="s">
        <v>451</v>
      </c>
      <c r="AB39" s="112" t="s">
        <v>565</v>
      </c>
      <c r="AC39" s="112" t="s">
        <v>401</v>
      </c>
      <c r="AD39" s="169">
        <v>1</v>
      </c>
      <c r="AE39" s="170">
        <v>0.01</v>
      </c>
      <c r="AF39" s="199">
        <v>45323</v>
      </c>
      <c r="AG39" s="143">
        <v>45627</v>
      </c>
      <c r="AH39" s="144" t="s">
        <v>588</v>
      </c>
      <c r="AI39" s="144" t="s">
        <v>452</v>
      </c>
      <c r="AJ39" s="164" t="s">
        <v>625</v>
      </c>
      <c r="AK39" s="164" t="s">
        <v>626</v>
      </c>
      <c r="AL39" s="144" t="s">
        <v>563</v>
      </c>
      <c r="AM39" s="247">
        <v>10000000</v>
      </c>
      <c r="AN39" s="141" t="s">
        <v>495</v>
      </c>
      <c r="AO39" s="108" t="s">
        <v>513</v>
      </c>
      <c r="AP39" s="200" t="s">
        <v>514</v>
      </c>
      <c r="AQ39" s="108" t="s">
        <v>535</v>
      </c>
      <c r="AR39" s="112" t="s">
        <v>564</v>
      </c>
      <c r="AS39" s="112" t="s">
        <v>526</v>
      </c>
      <c r="AT39" s="112">
        <v>0</v>
      </c>
      <c r="AU39" s="137">
        <v>45323</v>
      </c>
      <c r="AV39" s="117" t="s">
        <v>604</v>
      </c>
      <c r="AW39" s="117" t="s">
        <v>628</v>
      </c>
    </row>
    <row r="40" spans="1:49" ht="168.75" x14ac:dyDescent="0.3">
      <c r="A40" s="121"/>
      <c r="B40" s="149"/>
      <c r="C40" s="149"/>
      <c r="D40" s="149"/>
      <c r="E40" s="149"/>
      <c r="F40" s="149"/>
      <c r="G40" s="180"/>
      <c r="H40" s="149"/>
      <c r="I40" s="180"/>
      <c r="J40" s="149"/>
      <c r="K40" s="107"/>
      <c r="L40" s="107"/>
      <c r="M40" s="107"/>
      <c r="N40" s="107"/>
      <c r="O40" s="175"/>
      <c r="P40" s="176"/>
      <c r="Q40" s="107"/>
      <c r="R40" s="139"/>
      <c r="S40" s="107"/>
      <c r="T40" s="201"/>
      <c r="U40" s="114"/>
      <c r="V40" s="114"/>
      <c r="W40" s="125"/>
      <c r="X40" s="125"/>
      <c r="Y40" s="125"/>
      <c r="Z40" s="125"/>
      <c r="AA40" s="107"/>
      <c r="AB40" s="112" t="s">
        <v>453</v>
      </c>
      <c r="AC40" s="112" t="s">
        <v>454</v>
      </c>
      <c r="AD40" s="169">
        <v>1</v>
      </c>
      <c r="AE40" s="170">
        <v>0.08</v>
      </c>
      <c r="AF40" s="199">
        <v>45323</v>
      </c>
      <c r="AG40" s="143">
        <v>45627</v>
      </c>
      <c r="AH40" s="144" t="s">
        <v>588</v>
      </c>
      <c r="AI40" s="144" t="s">
        <v>452</v>
      </c>
      <c r="AJ40" s="164" t="s">
        <v>625</v>
      </c>
      <c r="AK40" s="164" t="s">
        <v>626</v>
      </c>
      <c r="AL40" s="144" t="s">
        <v>498</v>
      </c>
      <c r="AM40" s="238">
        <v>170000000</v>
      </c>
      <c r="AN40" s="141" t="s">
        <v>495</v>
      </c>
      <c r="AO40" s="112" t="s">
        <v>513</v>
      </c>
      <c r="AP40" s="112" t="s">
        <v>514</v>
      </c>
      <c r="AQ40" s="112" t="s">
        <v>535</v>
      </c>
      <c r="AR40" s="112" t="s">
        <v>539</v>
      </c>
      <c r="AS40" s="112" t="s">
        <v>525</v>
      </c>
      <c r="AT40" s="112">
        <v>0</v>
      </c>
      <c r="AU40" s="137">
        <v>45323</v>
      </c>
      <c r="AV40" s="127"/>
      <c r="AW40" s="127"/>
    </row>
    <row r="41" spans="1:49" ht="63.75" customHeight="1" x14ac:dyDescent="0.3">
      <c r="A41" s="121"/>
      <c r="B41" s="149"/>
      <c r="C41" s="149"/>
      <c r="D41" s="149"/>
      <c r="E41" s="149"/>
      <c r="F41" s="149"/>
      <c r="G41" s="180"/>
      <c r="H41" s="149"/>
      <c r="I41" s="180"/>
      <c r="J41" s="149"/>
      <c r="K41" s="160"/>
      <c r="L41" s="160"/>
      <c r="M41" s="160"/>
      <c r="N41" s="160"/>
      <c r="O41" s="171"/>
      <c r="P41" s="172"/>
      <c r="Q41" s="160"/>
      <c r="R41" s="110"/>
      <c r="S41" s="160"/>
      <c r="T41" s="162"/>
      <c r="U41" s="114"/>
      <c r="V41" s="114"/>
      <c r="W41" s="125"/>
      <c r="X41" s="125"/>
      <c r="Y41" s="125"/>
      <c r="Z41" s="125"/>
      <c r="AA41" s="160"/>
      <c r="AB41" s="112" t="s">
        <v>455</v>
      </c>
      <c r="AC41" s="112" t="s">
        <v>454</v>
      </c>
      <c r="AD41" s="169">
        <v>1</v>
      </c>
      <c r="AE41" s="170">
        <v>0.09</v>
      </c>
      <c r="AF41" s="199">
        <v>45323</v>
      </c>
      <c r="AG41" s="143">
        <v>45627</v>
      </c>
      <c r="AH41" s="144" t="s">
        <v>588</v>
      </c>
      <c r="AI41" s="144" t="s">
        <v>458</v>
      </c>
      <c r="AJ41" s="164" t="s">
        <v>625</v>
      </c>
      <c r="AK41" s="164" t="s">
        <v>626</v>
      </c>
      <c r="AL41" s="144" t="s">
        <v>498</v>
      </c>
      <c r="AM41" s="238">
        <v>200000000</v>
      </c>
      <c r="AN41" s="141" t="s">
        <v>495</v>
      </c>
      <c r="AO41" s="112" t="s">
        <v>513</v>
      </c>
      <c r="AP41" s="112" t="s">
        <v>514</v>
      </c>
      <c r="AQ41" s="112" t="s">
        <v>535</v>
      </c>
      <c r="AR41" s="112" t="s">
        <v>455</v>
      </c>
      <c r="AS41" s="200" t="s">
        <v>525</v>
      </c>
      <c r="AT41" s="112">
        <v>0</v>
      </c>
      <c r="AU41" s="137">
        <v>45323</v>
      </c>
      <c r="AV41" s="127"/>
      <c r="AW41" s="127"/>
    </row>
    <row r="42" spans="1:49" ht="318.75" x14ac:dyDescent="0.3">
      <c r="A42" s="121"/>
      <c r="B42" s="149"/>
      <c r="C42" s="149"/>
      <c r="D42" s="149"/>
      <c r="E42" s="149"/>
      <c r="F42" s="149"/>
      <c r="G42" s="149"/>
      <c r="H42" s="149"/>
      <c r="I42" s="149"/>
      <c r="J42" s="149"/>
      <c r="K42" s="108" t="s">
        <v>325</v>
      </c>
      <c r="L42" s="112" t="s">
        <v>166</v>
      </c>
      <c r="M42" s="108" t="s">
        <v>326</v>
      </c>
      <c r="N42" s="108" t="s">
        <v>327</v>
      </c>
      <c r="O42" s="122">
        <v>1</v>
      </c>
      <c r="P42" s="122"/>
      <c r="Q42" s="112" t="s">
        <v>328</v>
      </c>
      <c r="R42" s="112">
        <v>1</v>
      </c>
      <c r="S42" s="112" t="s">
        <v>329</v>
      </c>
      <c r="T42" s="112" t="s">
        <v>329</v>
      </c>
      <c r="U42" s="114"/>
      <c r="V42" s="114"/>
      <c r="W42" s="125"/>
      <c r="X42" s="125"/>
      <c r="Y42" s="125"/>
      <c r="Z42" s="125"/>
      <c r="AA42" s="112" t="s">
        <v>456</v>
      </c>
      <c r="AB42" s="112" t="s">
        <v>457</v>
      </c>
      <c r="AC42" s="112" t="s">
        <v>424</v>
      </c>
      <c r="AD42" s="169">
        <v>1</v>
      </c>
      <c r="AE42" s="170">
        <v>0.28000000000000003</v>
      </c>
      <c r="AF42" s="199">
        <v>45323</v>
      </c>
      <c r="AG42" s="143">
        <v>45627</v>
      </c>
      <c r="AH42" s="144" t="s">
        <v>588</v>
      </c>
      <c r="AI42" s="144" t="s">
        <v>458</v>
      </c>
      <c r="AJ42" s="164" t="s">
        <v>625</v>
      </c>
      <c r="AK42" s="164" t="s">
        <v>626</v>
      </c>
      <c r="AL42" s="144" t="s">
        <v>624</v>
      </c>
      <c r="AM42" s="238">
        <v>660000000</v>
      </c>
      <c r="AN42" s="141" t="s">
        <v>495</v>
      </c>
      <c r="AO42" s="112" t="s">
        <v>513</v>
      </c>
      <c r="AP42" s="112" t="s">
        <v>514</v>
      </c>
      <c r="AQ42" s="112" t="s">
        <v>535</v>
      </c>
      <c r="AR42" s="112" t="s">
        <v>457</v>
      </c>
      <c r="AS42" s="112" t="s">
        <v>524</v>
      </c>
      <c r="AT42" s="112">
        <v>0</v>
      </c>
      <c r="AU42" s="137">
        <v>45323</v>
      </c>
      <c r="AV42" s="127"/>
      <c r="AW42" s="127"/>
    </row>
    <row r="43" spans="1:49" ht="337.5" x14ac:dyDescent="0.3">
      <c r="A43" s="121"/>
      <c r="B43" s="149"/>
      <c r="C43" s="149"/>
      <c r="D43" s="149"/>
      <c r="E43" s="149"/>
      <c r="F43" s="149"/>
      <c r="G43" s="149"/>
      <c r="H43" s="149"/>
      <c r="I43" s="149"/>
      <c r="J43" s="149"/>
      <c r="K43" s="112" t="s">
        <v>330</v>
      </c>
      <c r="L43" s="112" t="s">
        <v>166</v>
      </c>
      <c r="M43" s="112" t="s">
        <v>331</v>
      </c>
      <c r="N43" s="112" t="s">
        <v>332</v>
      </c>
      <c r="O43" s="122">
        <v>2</v>
      </c>
      <c r="P43" s="122"/>
      <c r="Q43" s="112" t="s">
        <v>333</v>
      </c>
      <c r="R43" s="123">
        <v>150</v>
      </c>
      <c r="S43" s="123">
        <v>80</v>
      </c>
      <c r="T43" s="123">
        <f>835+347</f>
        <v>1182</v>
      </c>
      <c r="U43" s="114"/>
      <c r="V43" s="114"/>
      <c r="W43" s="125"/>
      <c r="X43" s="125"/>
      <c r="Y43" s="125"/>
      <c r="Z43" s="125"/>
      <c r="AA43" s="112" t="s">
        <v>451</v>
      </c>
      <c r="AB43" s="112" t="s">
        <v>459</v>
      </c>
      <c r="AC43" s="112" t="s">
        <v>460</v>
      </c>
      <c r="AD43" s="169">
        <v>15</v>
      </c>
      <c r="AE43" s="170">
        <v>0.21</v>
      </c>
      <c r="AF43" s="143">
        <v>45292</v>
      </c>
      <c r="AG43" s="143">
        <v>45627</v>
      </c>
      <c r="AH43" s="144" t="s">
        <v>627</v>
      </c>
      <c r="AI43" s="144" t="s">
        <v>556</v>
      </c>
      <c r="AJ43" s="164" t="s">
        <v>625</v>
      </c>
      <c r="AK43" s="164" t="s">
        <v>626</v>
      </c>
      <c r="AL43" s="144" t="s">
        <v>498</v>
      </c>
      <c r="AM43" s="238">
        <v>495000000</v>
      </c>
      <c r="AN43" s="141" t="s">
        <v>495</v>
      </c>
      <c r="AO43" s="112" t="s">
        <v>513</v>
      </c>
      <c r="AP43" s="112" t="s">
        <v>514</v>
      </c>
      <c r="AQ43" s="112" t="s">
        <v>535</v>
      </c>
      <c r="AR43" s="112" t="s">
        <v>540</v>
      </c>
      <c r="AS43" s="141" t="s">
        <v>524</v>
      </c>
      <c r="AT43" s="141">
        <v>0</v>
      </c>
      <c r="AU43" s="137">
        <v>45323</v>
      </c>
      <c r="AV43" s="127"/>
      <c r="AW43" s="127"/>
    </row>
    <row r="44" spans="1:49" ht="318.75" x14ac:dyDescent="0.3">
      <c r="A44" s="121"/>
      <c r="B44" s="149"/>
      <c r="C44" s="149"/>
      <c r="D44" s="149"/>
      <c r="E44" s="149"/>
      <c r="F44" s="149"/>
      <c r="G44" s="149"/>
      <c r="H44" s="149"/>
      <c r="I44" s="149"/>
      <c r="J44" s="149"/>
      <c r="K44" s="150" t="s">
        <v>334</v>
      </c>
      <c r="L44" s="112" t="s">
        <v>166</v>
      </c>
      <c r="M44" s="150" t="s">
        <v>335</v>
      </c>
      <c r="N44" s="150" t="s">
        <v>336</v>
      </c>
      <c r="O44" s="122">
        <v>2</v>
      </c>
      <c r="P44" s="122"/>
      <c r="Q44" s="112" t="s">
        <v>337</v>
      </c>
      <c r="R44" s="123">
        <v>4</v>
      </c>
      <c r="S44" s="123">
        <v>1</v>
      </c>
      <c r="T44" s="123">
        <f>2+1</f>
        <v>3</v>
      </c>
      <c r="U44" s="114"/>
      <c r="V44" s="114"/>
      <c r="W44" s="125"/>
      <c r="X44" s="125"/>
      <c r="Y44" s="146"/>
      <c r="Z44" s="146"/>
      <c r="AA44" s="112" t="s">
        <v>461</v>
      </c>
      <c r="AB44" s="112" t="s">
        <v>462</v>
      </c>
      <c r="AC44" s="112" t="s">
        <v>463</v>
      </c>
      <c r="AD44" s="169">
        <v>1</v>
      </c>
      <c r="AE44" s="170">
        <v>0.33</v>
      </c>
      <c r="AF44" s="199">
        <v>45323</v>
      </c>
      <c r="AG44" s="143">
        <v>45627</v>
      </c>
      <c r="AH44" s="144" t="s">
        <v>588</v>
      </c>
      <c r="AI44" s="144" t="s">
        <v>464</v>
      </c>
      <c r="AJ44" s="164" t="s">
        <v>625</v>
      </c>
      <c r="AK44" s="164" t="s">
        <v>626</v>
      </c>
      <c r="AL44" s="144" t="s">
        <v>498</v>
      </c>
      <c r="AM44" s="238">
        <v>765000000</v>
      </c>
      <c r="AN44" s="141" t="s">
        <v>495</v>
      </c>
      <c r="AO44" s="112" t="s">
        <v>513</v>
      </c>
      <c r="AP44" s="112" t="s">
        <v>514</v>
      </c>
      <c r="AQ44" s="112" t="s">
        <v>535</v>
      </c>
      <c r="AR44" s="112" t="s">
        <v>462</v>
      </c>
      <c r="AS44" s="112" t="s">
        <v>524</v>
      </c>
      <c r="AT44" s="112">
        <v>0</v>
      </c>
      <c r="AU44" s="137">
        <v>45323</v>
      </c>
      <c r="AV44" s="106"/>
      <c r="AW44" s="106"/>
    </row>
    <row r="45" spans="1:49" ht="187.5" x14ac:dyDescent="0.3">
      <c r="A45" s="121"/>
      <c r="B45" s="149"/>
      <c r="C45" s="121" t="s">
        <v>200</v>
      </c>
      <c r="D45" s="156" t="s">
        <v>201</v>
      </c>
      <c r="E45" s="156" t="s">
        <v>202</v>
      </c>
      <c r="F45" s="156" t="s">
        <v>203</v>
      </c>
      <c r="G45" s="132">
        <v>1</v>
      </c>
      <c r="H45" s="131" t="s">
        <v>145</v>
      </c>
      <c r="I45" s="132">
        <v>1</v>
      </c>
      <c r="J45" s="131" t="s">
        <v>338</v>
      </c>
      <c r="K45" s="156" t="s">
        <v>339</v>
      </c>
      <c r="L45" s="131" t="s">
        <v>166</v>
      </c>
      <c r="M45" s="156" t="s">
        <v>340</v>
      </c>
      <c r="N45" s="156" t="s">
        <v>341</v>
      </c>
      <c r="O45" s="166">
        <v>1</v>
      </c>
      <c r="P45" s="167"/>
      <c r="Q45" s="131" t="s">
        <v>342</v>
      </c>
      <c r="R45" s="133">
        <v>8</v>
      </c>
      <c r="S45" s="133">
        <v>1</v>
      </c>
      <c r="T45" s="133">
        <f>3+1</f>
        <v>4</v>
      </c>
      <c r="U45" s="114"/>
      <c r="V45" s="114"/>
      <c r="W45" s="125"/>
      <c r="X45" s="125"/>
      <c r="Y45" s="115" t="s">
        <v>465</v>
      </c>
      <c r="Z45" s="115" t="s">
        <v>466</v>
      </c>
      <c r="AA45" s="149" t="s">
        <v>467</v>
      </c>
      <c r="AB45" s="202" t="s">
        <v>468</v>
      </c>
      <c r="AC45" s="112" t="s">
        <v>469</v>
      </c>
      <c r="AD45" s="169">
        <v>1</v>
      </c>
      <c r="AE45" s="170">
        <v>0.33</v>
      </c>
      <c r="AF45" s="199">
        <v>45323</v>
      </c>
      <c r="AG45" s="143">
        <v>45627</v>
      </c>
      <c r="AH45" s="144" t="s">
        <v>588</v>
      </c>
      <c r="AI45" s="144" t="s">
        <v>470</v>
      </c>
      <c r="AJ45" s="164" t="s">
        <v>405</v>
      </c>
      <c r="AK45" s="144" t="s">
        <v>594</v>
      </c>
      <c r="AL45" s="144" t="s">
        <v>630</v>
      </c>
      <c r="AM45" s="238">
        <v>400000000</v>
      </c>
      <c r="AN45" s="141" t="s">
        <v>495</v>
      </c>
      <c r="AO45" s="112" t="s">
        <v>515</v>
      </c>
      <c r="AP45" s="112" t="s">
        <v>516</v>
      </c>
      <c r="AQ45" s="112" t="s">
        <v>535</v>
      </c>
      <c r="AR45" s="112" t="s">
        <v>541</v>
      </c>
      <c r="AS45" s="112" t="s">
        <v>525</v>
      </c>
      <c r="AT45" s="112">
        <v>0</v>
      </c>
      <c r="AU45" s="137">
        <v>45323</v>
      </c>
      <c r="AV45" s="117" t="s">
        <v>613</v>
      </c>
      <c r="AW45" s="117" t="s">
        <v>614</v>
      </c>
    </row>
    <row r="46" spans="1:49" ht="187.5" x14ac:dyDescent="0.3">
      <c r="A46" s="121"/>
      <c r="B46" s="149"/>
      <c r="C46" s="121"/>
      <c r="D46" s="161"/>
      <c r="E46" s="161"/>
      <c r="F46" s="161"/>
      <c r="G46" s="203"/>
      <c r="H46" s="160"/>
      <c r="I46" s="203"/>
      <c r="J46" s="107"/>
      <c r="K46" s="161"/>
      <c r="L46" s="160"/>
      <c r="M46" s="161"/>
      <c r="N46" s="161"/>
      <c r="O46" s="171"/>
      <c r="P46" s="172"/>
      <c r="Q46" s="160"/>
      <c r="R46" s="110"/>
      <c r="S46" s="110"/>
      <c r="T46" s="110"/>
      <c r="U46" s="114"/>
      <c r="V46" s="114"/>
      <c r="W46" s="125"/>
      <c r="X46" s="125"/>
      <c r="Y46" s="125"/>
      <c r="Z46" s="125"/>
      <c r="AA46" s="149"/>
      <c r="AB46" s="112" t="s">
        <v>471</v>
      </c>
      <c r="AC46" s="112" t="s">
        <v>472</v>
      </c>
      <c r="AD46" s="169">
        <v>1</v>
      </c>
      <c r="AE46" s="170">
        <v>0.04</v>
      </c>
      <c r="AF46" s="199">
        <v>45323</v>
      </c>
      <c r="AG46" s="143">
        <v>45627</v>
      </c>
      <c r="AH46" s="144" t="s">
        <v>588</v>
      </c>
      <c r="AI46" s="144" t="s">
        <v>470</v>
      </c>
      <c r="AJ46" s="164" t="s">
        <v>405</v>
      </c>
      <c r="AK46" s="144" t="s">
        <v>594</v>
      </c>
      <c r="AL46" s="144" t="s">
        <v>498</v>
      </c>
      <c r="AM46" s="238">
        <v>50000000</v>
      </c>
      <c r="AN46" s="141" t="s">
        <v>495</v>
      </c>
      <c r="AO46" s="112" t="s">
        <v>515</v>
      </c>
      <c r="AP46" s="112" t="s">
        <v>516</v>
      </c>
      <c r="AQ46" s="112" t="s">
        <v>535</v>
      </c>
      <c r="AR46" s="112" t="s">
        <v>530</v>
      </c>
      <c r="AS46" s="141" t="s">
        <v>214</v>
      </c>
      <c r="AT46" s="141" t="s">
        <v>214</v>
      </c>
      <c r="AU46" s="174" t="s">
        <v>214</v>
      </c>
      <c r="AV46" s="127"/>
      <c r="AW46" s="127"/>
    </row>
    <row r="47" spans="1:49" ht="131.25" x14ac:dyDescent="0.3">
      <c r="A47" s="121"/>
      <c r="B47" s="149"/>
      <c r="C47" s="121"/>
      <c r="D47" s="150" t="s">
        <v>204</v>
      </c>
      <c r="E47" s="150" t="s">
        <v>205</v>
      </c>
      <c r="F47" s="150" t="s">
        <v>206</v>
      </c>
      <c r="G47" s="177">
        <v>1</v>
      </c>
      <c r="H47" s="112" t="s">
        <v>145</v>
      </c>
      <c r="I47" s="177" t="s">
        <v>269</v>
      </c>
      <c r="J47" s="107"/>
      <c r="K47" s="150" t="s">
        <v>343</v>
      </c>
      <c r="L47" s="112" t="s">
        <v>166</v>
      </c>
      <c r="M47" s="150" t="s">
        <v>344</v>
      </c>
      <c r="N47" s="150" t="s">
        <v>345</v>
      </c>
      <c r="O47" s="122">
        <v>2</v>
      </c>
      <c r="P47" s="122"/>
      <c r="Q47" s="112" t="s">
        <v>346</v>
      </c>
      <c r="R47" s="123">
        <v>8</v>
      </c>
      <c r="S47" s="123" t="s">
        <v>269</v>
      </c>
      <c r="T47" s="123">
        <f>6+2</f>
        <v>8</v>
      </c>
      <c r="U47" s="114"/>
      <c r="V47" s="114"/>
      <c r="W47" s="125"/>
      <c r="X47" s="125"/>
      <c r="Y47" s="125"/>
      <c r="Z47" s="125"/>
      <c r="AA47" s="131" t="s">
        <v>473</v>
      </c>
      <c r="AB47" s="131" t="s">
        <v>474</v>
      </c>
      <c r="AC47" s="131" t="s">
        <v>629</v>
      </c>
      <c r="AD47" s="131">
        <v>1</v>
      </c>
      <c r="AE47" s="191">
        <v>0.38</v>
      </c>
      <c r="AF47" s="204">
        <v>45323</v>
      </c>
      <c r="AG47" s="181">
        <v>45627</v>
      </c>
      <c r="AH47" s="115" t="s">
        <v>588</v>
      </c>
      <c r="AI47" s="131">
        <v>24</v>
      </c>
      <c r="AJ47" s="205" t="s">
        <v>405</v>
      </c>
      <c r="AK47" s="205" t="s">
        <v>594</v>
      </c>
      <c r="AL47" s="115" t="s">
        <v>498</v>
      </c>
      <c r="AM47" s="248">
        <v>447000000</v>
      </c>
      <c r="AN47" s="117" t="s">
        <v>495</v>
      </c>
      <c r="AO47" s="131" t="s">
        <v>515</v>
      </c>
      <c r="AP47" s="131" t="s">
        <v>516</v>
      </c>
      <c r="AQ47" s="131" t="s">
        <v>535</v>
      </c>
      <c r="AR47" s="131" t="s">
        <v>474</v>
      </c>
      <c r="AS47" s="131" t="s">
        <v>525</v>
      </c>
      <c r="AT47" s="131">
        <v>0</v>
      </c>
      <c r="AU47" s="119">
        <v>45323</v>
      </c>
      <c r="AV47" s="127"/>
      <c r="AW47" s="127"/>
    </row>
    <row r="48" spans="1:49" ht="225" x14ac:dyDescent="0.3">
      <c r="A48" s="121"/>
      <c r="B48" s="149"/>
      <c r="C48" s="121"/>
      <c r="D48" s="112" t="s">
        <v>207</v>
      </c>
      <c r="E48" s="112" t="s">
        <v>208</v>
      </c>
      <c r="F48" s="112" t="s">
        <v>209</v>
      </c>
      <c r="G48" s="177">
        <v>1</v>
      </c>
      <c r="H48" s="112" t="s">
        <v>145</v>
      </c>
      <c r="I48" s="177">
        <v>1</v>
      </c>
      <c r="J48" s="107"/>
      <c r="K48" s="150" t="s">
        <v>347</v>
      </c>
      <c r="L48" s="112" t="s">
        <v>166</v>
      </c>
      <c r="M48" s="150" t="s">
        <v>348</v>
      </c>
      <c r="N48" s="150" t="s">
        <v>349</v>
      </c>
      <c r="O48" s="122">
        <v>2</v>
      </c>
      <c r="P48" s="122"/>
      <c r="Q48" s="112" t="s">
        <v>350</v>
      </c>
      <c r="R48" s="123">
        <v>24</v>
      </c>
      <c r="S48" s="123">
        <v>24</v>
      </c>
      <c r="T48" s="123">
        <v>24</v>
      </c>
      <c r="U48" s="114"/>
      <c r="V48" s="114"/>
      <c r="W48" s="125"/>
      <c r="X48" s="125"/>
      <c r="Y48" s="125"/>
      <c r="Z48" s="125"/>
      <c r="AA48" s="107"/>
      <c r="AB48" s="160"/>
      <c r="AC48" s="160"/>
      <c r="AD48" s="160">
        <v>2</v>
      </c>
      <c r="AE48" s="197"/>
      <c r="AF48" s="206"/>
      <c r="AG48" s="207"/>
      <c r="AH48" s="146"/>
      <c r="AI48" s="160">
        <v>24</v>
      </c>
      <c r="AJ48" s="208"/>
      <c r="AK48" s="208"/>
      <c r="AL48" s="146"/>
      <c r="AM48" s="249"/>
      <c r="AN48" s="106"/>
      <c r="AO48" s="160"/>
      <c r="AP48" s="160"/>
      <c r="AQ48" s="160"/>
      <c r="AR48" s="160"/>
      <c r="AS48" s="160"/>
      <c r="AT48" s="160"/>
      <c r="AU48" s="129"/>
      <c r="AV48" s="127"/>
      <c r="AW48" s="127"/>
    </row>
    <row r="49" spans="1:49" ht="300" x14ac:dyDescent="0.3">
      <c r="A49" s="121"/>
      <c r="B49" s="149"/>
      <c r="C49" s="121"/>
      <c r="D49" s="149" t="s">
        <v>210</v>
      </c>
      <c r="E49" s="149" t="s">
        <v>211</v>
      </c>
      <c r="F49" s="149" t="s">
        <v>212</v>
      </c>
      <c r="G49" s="180">
        <v>0.12</v>
      </c>
      <c r="H49" s="149" t="s">
        <v>145</v>
      </c>
      <c r="I49" s="180">
        <v>0.12</v>
      </c>
      <c r="J49" s="107"/>
      <c r="K49" s="150" t="s">
        <v>351</v>
      </c>
      <c r="L49" s="112" t="s">
        <v>166</v>
      </c>
      <c r="M49" s="150" t="s">
        <v>352</v>
      </c>
      <c r="N49" s="150" t="s">
        <v>353</v>
      </c>
      <c r="O49" s="122">
        <v>2</v>
      </c>
      <c r="P49" s="122"/>
      <c r="Q49" s="112" t="s">
        <v>354</v>
      </c>
      <c r="R49" s="123">
        <v>1</v>
      </c>
      <c r="S49" s="123" t="s">
        <v>269</v>
      </c>
      <c r="T49" s="112" t="s">
        <v>355</v>
      </c>
      <c r="U49" s="114"/>
      <c r="V49" s="114"/>
      <c r="W49" s="125"/>
      <c r="X49" s="125"/>
      <c r="Y49" s="125"/>
      <c r="Z49" s="125"/>
      <c r="AA49" s="112" t="s">
        <v>467</v>
      </c>
      <c r="AB49" s="112" t="s">
        <v>475</v>
      </c>
      <c r="AC49" s="112" t="s">
        <v>472</v>
      </c>
      <c r="AD49" s="169">
        <v>1</v>
      </c>
      <c r="AE49" s="170">
        <v>3.7499999999999999E-2</v>
      </c>
      <c r="AF49" s="199">
        <v>45323</v>
      </c>
      <c r="AG49" s="143">
        <v>45627</v>
      </c>
      <c r="AH49" s="144" t="s">
        <v>588</v>
      </c>
      <c r="AI49" s="144" t="s">
        <v>470</v>
      </c>
      <c r="AJ49" s="164" t="s">
        <v>405</v>
      </c>
      <c r="AK49" s="144" t="s">
        <v>594</v>
      </c>
      <c r="AL49" s="144" t="s">
        <v>498</v>
      </c>
      <c r="AM49" s="238">
        <v>50000000</v>
      </c>
      <c r="AN49" s="141" t="s">
        <v>495</v>
      </c>
      <c r="AO49" s="112" t="s">
        <v>515</v>
      </c>
      <c r="AP49" s="112" t="s">
        <v>516</v>
      </c>
      <c r="AQ49" s="112" t="s">
        <v>535</v>
      </c>
      <c r="AR49" s="112" t="s">
        <v>530</v>
      </c>
      <c r="AS49" s="141" t="s">
        <v>214</v>
      </c>
      <c r="AT49" s="141" t="s">
        <v>214</v>
      </c>
      <c r="AU49" s="174" t="s">
        <v>214</v>
      </c>
      <c r="AV49" s="127"/>
      <c r="AW49" s="127"/>
    </row>
    <row r="50" spans="1:49" ht="281.25" x14ac:dyDescent="0.3">
      <c r="A50" s="121"/>
      <c r="B50" s="149"/>
      <c r="C50" s="121"/>
      <c r="D50" s="149"/>
      <c r="E50" s="149"/>
      <c r="F50" s="149"/>
      <c r="G50" s="149"/>
      <c r="H50" s="149"/>
      <c r="I50" s="149"/>
      <c r="J50" s="160"/>
      <c r="K50" s="150" t="s">
        <v>356</v>
      </c>
      <c r="L50" s="112" t="s">
        <v>166</v>
      </c>
      <c r="M50" s="150" t="s">
        <v>357</v>
      </c>
      <c r="N50" s="150" t="s">
        <v>358</v>
      </c>
      <c r="O50" s="122">
        <v>2</v>
      </c>
      <c r="P50" s="122"/>
      <c r="Q50" s="112" t="s">
        <v>359</v>
      </c>
      <c r="R50" s="123">
        <v>3665</v>
      </c>
      <c r="S50" s="123">
        <v>1182</v>
      </c>
      <c r="T50" s="123">
        <f>580+126</f>
        <v>706</v>
      </c>
      <c r="U50" s="114"/>
      <c r="V50" s="114"/>
      <c r="W50" s="125"/>
      <c r="X50" s="125"/>
      <c r="Y50" s="146"/>
      <c r="Z50" s="146"/>
      <c r="AA50" s="112" t="s">
        <v>476</v>
      </c>
      <c r="AB50" s="112" t="s">
        <v>477</v>
      </c>
      <c r="AC50" s="112" t="s">
        <v>399</v>
      </c>
      <c r="AD50" s="169">
        <v>5</v>
      </c>
      <c r="AE50" s="170">
        <v>0.21</v>
      </c>
      <c r="AF50" s="143">
        <v>45292</v>
      </c>
      <c r="AG50" s="143">
        <v>45627</v>
      </c>
      <c r="AH50" s="144" t="s">
        <v>587</v>
      </c>
      <c r="AI50" s="144" t="s">
        <v>557</v>
      </c>
      <c r="AJ50" s="164" t="s">
        <v>405</v>
      </c>
      <c r="AK50" s="144" t="s">
        <v>594</v>
      </c>
      <c r="AL50" s="144" t="s">
        <v>498</v>
      </c>
      <c r="AM50" s="238">
        <v>253000000</v>
      </c>
      <c r="AN50" s="141" t="s">
        <v>495</v>
      </c>
      <c r="AO50" s="112" t="s">
        <v>515</v>
      </c>
      <c r="AP50" s="112" t="s">
        <v>516</v>
      </c>
      <c r="AQ50" s="112" t="s">
        <v>535</v>
      </c>
      <c r="AR50" s="112" t="s">
        <v>542</v>
      </c>
      <c r="AS50" s="141" t="s">
        <v>524</v>
      </c>
      <c r="AT50" s="141">
        <v>0</v>
      </c>
      <c r="AU50" s="137">
        <v>45292</v>
      </c>
      <c r="AV50" s="106"/>
      <c r="AW50" s="106"/>
    </row>
    <row r="51" spans="1:49" ht="225" x14ac:dyDescent="0.3">
      <c r="A51" s="121"/>
      <c r="B51" s="149"/>
      <c r="C51" s="121"/>
      <c r="D51" s="149" t="s">
        <v>213</v>
      </c>
      <c r="E51" s="149" t="s">
        <v>213</v>
      </c>
      <c r="F51" s="149" t="s">
        <v>213</v>
      </c>
      <c r="G51" s="149" t="s">
        <v>214</v>
      </c>
      <c r="H51" s="149" t="s">
        <v>214</v>
      </c>
      <c r="I51" s="149" t="s">
        <v>214</v>
      </c>
      <c r="J51" s="131" t="s">
        <v>360</v>
      </c>
      <c r="K51" s="150" t="s">
        <v>361</v>
      </c>
      <c r="L51" s="112" t="s">
        <v>166</v>
      </c>
      <c r="M51" s="150" t="s">
        <v>174</v>
      </c>
      <c r="N51" s="150" t="s">
        <v>362</v>
      </c>
      <c r="O51" s="122">
        <v>2</v>
      </c>
      <c r="P51" s="122"/>
      <c r="Q51" s="112" t="s">
        <v>363</v>
      </c>
      <c r="R51" s="123">
        <v>12</v>
      </c>
      <c r="S51" s="123">
        <v>3</v>
      </c>
      <c r="T51" s="123">
        <f>8+4</f>
        <v>12</v>
      </c>
      <c r="U51" s="114"/>
      <c r="V51" s="114"/>
      <c r="W51" s="125"/>
      <c r="X51" s="125"/>
      <c r="Y51" s="115" t="s">
        <v>478</v>
      </c>
      <c r="Z51" s="115" t="s">
        <v>479</v>
      </c>
      <c r="AA51" s="115" t="s">
        <v>480</v>
      </c>
      <c r="AB51" s="112" t="s">
        <v>481</v>
      </c>
      <c r="AC51" s="112" t="s">
        <v>445</v>
      </c>
      <c r="AD51" s="112">
        <v>3</v>
      </c>
      <c r="AE51" s="177">
        <v>0.44</v>
      </c>
      <c r="AF51" s="199">
        <v>45323</v>
      </c>
      <c r="AG51" s="143">
        <v>45627</v>
      </c>
      <c r="AH51" s="144" t="s">
        <v>588</v>
      </c>
      <c r="AI51" s="112">
        <v>150</v>
      </c>
      <c r="AJ51" s="164" t="s">
        <v>405</v>
      </c>
      <c r="AK51" s="144" t="s">
        <v>594</v>
      </c>
      <c r="AL51" s="144" t="s">
        <v>563</v>
      </c>
      <c r="AM51" s="247">
        <v>88900000</v>
      </c>
      <c r="AN51" s="141" t="s">
        <v>495</v>
      </c>
      <c r="AO51" s="112" t="s">
        <v>517</v>
      </c>
      <c r="AP51" s="112" t="s">
        <v>518</v>
      </c>
      <c r="AQ51" s="112" t="s">
        <v>535</v>
      </c>
      <c r="AR51" s="112" t="s">
        <v>543</v>
      </c>
      <c r="AS51" s="112" t="s">
        <v>526</v>
      </c>
      <c r="AT51" s="112">
        <v>0</v>
      </c>
      <c r="AU51" s="137">
        <v>45323</v>
      </c>
      <c r="AV51" s="117" t="s">
        <v>631</v>
      </c>
      <c r="AW51" s="117" t="s">
        <v>632</v>
      </c>
    </row>
    <row r="52" spans="1:49" ht="112.5" x14ac:dyDescent="0.3">
      <c r="A52" s="121"/>
      <c r="B52" s="149"/>
      <c r="C52" s="121"/>
      <c r="D52" s="149"/>
      <c r="E52" s="149"/>
      <c r="F52" s="149"/>
      <c r="G52" s="149"/>
      <c r="H52" s="149"/>
      <c r="I52" s="149"/>
      <c r="J52" s="107"/>
      <c r="K52" s="150" t="s">
        <v>364</v>
      </c>
      <c r="L52" s="112" t="s">
        <v>166</v>
      </c>
      <c r="M52" s="150" t="s">
        <v>174</v>
      </c>
      <c r="N52" s="150" t="s">
        <v>365</v>
      </c>
      <c r="O52" s="122">
        <v>2</v>
      </c>
      <c r="P52" s="122"/>
      <c r="Q52" s="112" t="s">
        <v>366</v>
      </c>
      <c r="R52" s="123">
        <v>1</v>
      </c>
      <c r="S52" s="112" t="s">
        <v>269</v>
      </c>
      <c r="T52" s="123" t="s">
        <v>367</v>
      </c>
      <c r="U52" s="114"/>
      <c r="V52" s="114"/>
      <c r="W52" s="125"/>
      <c r="X52" s="125"/>
      <c r="Y52" s="125"/>
      <c r="Z52" s="125"/>
      <c r="AA52" s="125"/>
      <c r="AB52" s="149" t="s">
        <v>482</v>
      </c>
      <c r="AC52" s="149" t="s">
        <v>399</v>
      </c>
      <c r="AD52" s="149">
        <v>6</v>
      </c>
      <c r="AE52" s="180">
        <v>0.56000000000000005</v>
      </c>
      <c r="AF52" s="192">
        <v>45292</v>
      </c>
      <c r="AG52" s="192">
        <v>45627</v>
      </c>
      <c r="AH52" s="131" t="s">
        <v>587</v>
      </c>
      <c r="AI52" s="149" t="s">
        <v>593</v>
      </c>
      <c r="AJ52" s="117" t="s">
        <v>405</v>
      </c>
      <c r="AK52" s="117" t="s">
        <v>594</v>
      </c>
      <c r="AL52" s="117" t="s">
        <v>498</v>
      </c>
      <c r="AM52" s="250">
        <v>111100000</v>
      </c>
      <c r="AN52" s="149" t="s">
        <v>495</v>
      </c>
      <c r="AO52" s="149" t="s">
        <v>517</v>
      </c>
      <c r="AP52" s="149" t="s">
        <v>518</v>
      </c>
      <c r="AQ52" s="149" t="s">
        <v>535</v>
      </c>
      <c r="AR52" s="149" t="s">
        <v>544</v>
      </c>
      <c r="AS52" s="149" t="s">
        <v>524</v>
      </c>
      <c r="AT52" s="149">
        <v>0</v>
      </c>
      <c r="AU52" s="182">
        <v>45292</v>
      </c>
      <c r="AV52" s="127"/>
      <c r="AW52" s="127"/>
    </row>
    <row r="53" spans="1:49" ht="129.6" customHeight="1" x14ac:dyDescent="0.3">
      <c r="A53" s="121"/>
      <c r="B53" s="149"/>
      <c r="C53" s="121"/>
      <c r="D53" s="149"/>
      <c r="E53" s="149"/>
      <c r="F53" s="149"/>
      <c r="G53" s="149"/>
      <c r="H53" s="149"/>
      <c r="I53" s="149"/>
      <c r="J53" s="160"/>
      <c r="K53" s="150" t="s">
        <v>368</v>
      </c>
      <c r="L53" s="112" t="s">
        <v>166</v>
      </c>
      <c r="M53" s="150" t="s">
        <v>174</v>
      </c>
      <c r="N53" s="150" t="s">
        <v>369</v>
      </c>
      <c r="O53" s="122">
        <v>2</v>
      </c>
      <c r="P53" s="122"/>
      <c r="Q53" s="112" t="s">
        <v>363</v>
      </c>
      <c r="R53" s="123">
        <v>30</v>
      </c>
      <c r="S53" s="123" t="s">
        <v>269</v>
      </c>
      <c r="T53" s="123">
        <v>31</v>
      </c>
      <c r="U53" s="114"/>
      <c r="V53" s="114"/>
      <c r="W53" s="146"/>
      <c r="X53" s="146"/>
      <c r="Y53" s="146"/>
      <c r="Z53" s="146"/>
      <c r="AA53" s="146"/>
      <c r="AB53" s="149"/>
      <c r="AC53" s="149"/>
      <c r="AD53" s="149"/>
      <c r="AE53" s="149"/>
      <c r="AF53" s="160"/>
      <c r="AG53" s="160"/>
      <c r="AH53" s="160"/>
      <c r="AI53" s="149"/>
      <c r="AJ53" s="106"/>
      <c r="AK53" s="106"/>
      <c r="AL53" s="106"/>
      <c r="AM53" s="251"/>
      <c r="AN53" s="149"/>
      <c r="AO53" s="149"/>
      <c r="AP53" s="149"/>
      <c r="AQ53" s="149"/>
      <c r="AR53" s="149"/>
      <c r="AS53" s="149"/>
      <c r="AT53" s="149"/>
      <c r="AU53" s="183">
        <v>44927</v>
      </c>
      <c r="AV53" s="106"/>
      <c r="AW53" s="106"/>
    </row>
    <row r="54" spans="1:49" ht="187.5" x14ac:dyDescent="0.3">
      <c r="A54" s="121"/>
      <c r="B54" s="149"/>
      <c r="C54" s="149" t="s">
        <v>215</v>
      </c>
      <c r="D54" s="149" t="s">
        <v>216</v>
      </c>
      <c r="E54" s="149" t="s">
        <v>174</v>
      </c>
      <c r="F54" s="149" t="s">
        <v>217</v>
      </c>
      <c r="G54" s="180">
        <v>1</v>
      </c>
      <c r="H54" s="149" t="s">
        <v>145</v>
      </c>
      <c r="I54" s="180" t="s">
        <v>572</v>
      </c>
      <c r="J54" s="131" t="s">
        <v>370</v>
      </c>
      <c r="K54" s="150" t="s">
        <v>371</v>
      </c>
      <c r="L54" s="112" t="s">
        <v>166</v>
      </c>
      <c r="M54" s="150" t="s">
        <v>372</v>
      </c>
      <c r="N54" s="150" t="s">
        <v>373</v>
      </c>
      <c r="O54" s="122">
        <v>2</v>
      </c>
      <c r="P54" s="122"/>
      <c r="Q54" s="112" t="s">
        <v>374</v>
      </c>
      <c r="R54" s="123">
        <v>1</v>
      </c>
      <c r="S54" s="112" t="s">
        <v>572</v>
      </c>
      <c r="T54" s="123">
        <v>0</v>
      </c>
      <c r="U54" s="114"/>
      <c r="V54" s="114"/>
      <c r="W54" s="115" t="s">
        <v>370</v>
      </c>
      <c r="X54" s="115" t="s">
        <v>646</v>
      </c>
      <c r="Y54" s="115" t="s">
        <v>483</v>
      </c>
      <c r="Z54" s="115" t="s">
        <v>483</v>
      </c>
      <c r="AA54" s="115" t="s">
        <v>483</v>
      </c>
      <c r="AB54" s="131" t="s">
        <v>572</v>
      </c>
      <c r="AC54" s="131" t="s">
        <v>572</v>
      </c>
      <c r="AD54" s="131" t="s">
        <v>572</v>
      </c>
      <c r="AE54" s="131" t="s">
        <v>572</v>
      </c>
      <c r="AF54" s="131" t="s">
        <v>572</v>
      </c>
      <c r="AG54" s="131" t="s">
        <v>572</v>
      </c>
      <c r="AH54" s="131" t="s">
        <v>572</v>
      </c>
      <c r="AI54" s="131" t="s">
        <v>572</v>
      </c>
      <c r="AJ54" s="131" t="s">
        <v>572</v>
      </c>
      <c r="AK54" s="131" t="s">
        <v>572</v>
      </c>
      <c r="AL54" s="131" t="s">
        <v>572</v>
      </c>
      <c r="AM54" s="131" t="s">
        <v>572</v>
      </c>
      <c r="AN54" s="131" t="s">
        <v>572</v>
      </c>
      <c r="AO54" s="131" t="s">
        <v>572</v>
      </c>
      <c r="AP54" s="131" t="s">
        <v>572</v>
      </c>
      <c r="AQ54" s="131" t="s">
        <v>572</v>
      </c>
      <c r="AR54" s="131" t="s">
        <v>572</v>
      </c>
      <c r="AS54" s="131" t="s">
        <v>572</v>
      </c>
      <c r="AT54" s="131" t="s">
        <v>572</v>
      </c>
      <c r="AU54" s="131" t="s">
        <v>572</v>
      </c>
      <c r="AV54" s="131" t="s">
        <v>572</v>
      </c>
      <c r="AW54" s="131" t="s">
        <v>572</v>
      </c>
    </row>
    <row r="55" spans="1:49" ht="187.5" x14ac:dyDescent="0.3">
      <c r="A55" s="121"/>
      <c r="B55" s="149"/>
      <c r="C55" s="149"/>
      <c r="D55" s="149"/>
      <c r="E55" s="149"/>
      <c r="F55" s="149"/>
      <c r="G55" s="149"/>
      <c r="H55" s="149"/>
      <c r="I55" s="149"/>
      <c r="J55" s="160"/>
      <c r="K55" s="150" t="s">
        <v>375</v>
      </c>
      <c r="L55" s="112" t="s">
        <v>166</v>
      </c>
      <c r="M55" s="150" t="s">
        <v>174</v>
      </c>
      <c r="N55" s="150" t="s">
        <v>376</v>
      </c>
      <c r="O55" s="122">
        <v>1</v>
      </c>
      <c r="P55" s="122"/>
      <c r="Q55" s="112" t="s">
        <v>377</v>
      </c>
      <c r="R55" s="123">
        <v>30</v>
      </c>
      <c r="S55" s="112" t="s">
        <v>572</v>
      </c>
      <c r="T55" s="123">
        <v>0</v>
      </c>
      <c r="U55" s="114"/>
      <c r="V55" s="114"/>
      <c r="W55" s="146"/>
      <c r="X55" s="146"/>
      <c r="Y55" s="146"/>
      <c r="Z55" s="146"/>
      <c r="AA55" s="146"/>
      <c r="AB55" s="160"/>
      <c r="AC55" s="160"/>
      <c r="AD55" s="160"/>
      <c r="AE55" s="160"/>
      <c r="AF55" s="160"/>
      <c r="AG55" s="160"/>
      <c r="AH55" s="160"/>
      <c r="AI55" s="160"/>
      <c r="AJ55" s="160"/>
      <c r="AK55" s="160"/>
      <c r="AL55" s="160"/>
      <c r="AM55" s="160"/>
      <c r="AN55" s="160"/>
      <c r="AO55" s="160"/>
      <c r="AP55" s="160"/>
      <c r="AQ55" s="160"/>
      <c r="AR55" s="160"/>
      <c r="AS55" s="160"/>
      <c r="AT55" s="160"/>
      <c r="AU55" s="160"/>
      <c r="AV55" s="160"/>
      <c r="AW55" s="160"/>
    </row>
    <row r="56" spans="1:49" ht="155.25" customHeight="1" x14ac:dyDescent="0.3">
      <c r="A56" s="121"/>
      <c r="B56" s="209" t="s">
        <v>218</v>
      </c>
      <c r="C56" s="149" t="s">
        <v>219</v>
      </c>
      <c r="D56" s="131" t="s">
        <v>220</v>
      </c>
      <c r="E56" s="131" t="s">
        <v>174</v>
      </c>
      <c r="F56" s="131" t="s">
        <v>221</v>
      </c>
      <c r="G56" s="132">
        <v>1</v>
      </c>
      <c r="H56" s="131" t="s">
        <v>145</v>
      </c>
      <c r="I56" s="132">
        <v>1</v>
      </c>
      <c r="J56" s="131" t="s">
        <v>378</v>
      </c>
      <c r="K56" s="156" t="s">
        <v>379</v>
      </c>
      <c r="L56" s="131" t="s">
        <v>166</v>
      </c>
      <c r="M56" s="156" t="s">
        <v>380</v>
      </c>
      <c r="N56" s="156" t="s">
        <v>381</v>
      </c>
      <c r="O56" s="166">
        <v>2</v>
      </c>
      <c r="P56" s="167"/>
      <c r="Q56" s="131" t="s">
        <v>382</v>
      </c>
      <c r="R56" s="133">
        <v>26</v>
      </c>
      <c r="S56" s="133">
        <v>4</v>
      </c>
      <c r="T56" s="133">
        <f>8+14</f>
        <v>22</v>
      </c>
      <c r="U56" s="114"/>
      <c r="V56" s="114"/>
      <c r="W56" s="115" t="s">
        <v>647</v>
      </c>
      <c r="X56" s="115" t="s">
        <v>648</v>
      </c>
      <c r="Y56" s="115" t="s">
        <v>484</v>
      </c>
      <c r="Z56" s="115" t="s">
        <v>485</v>
      </c>
      <c r="AA56" s="115" t="s">
        <v>486</v>
      </c>
      <c r="AB56" s="112" t="s">
        <v>633</v>
      </c>
      <c r="AC56" s="210" t="s">
        <v>634</v>
      </c>
      <c r="AD56" s="112">
        <v>9</v>
      </c>
      <c r="AE56" s="170">
        <v>0.85</v>
      </c>
      <c r="AF56" s="143">
        <v>45292</v>
      </c>
      <c r="AG56" s="143">
        <v>45627</v>
      </c>
      <c r="AH56" s="144" t="s">
        <v>587</v>
      </c>
      <c r="AI56" s="112" t="s">
        <v>636</v>
      </c>
      <c r="AJ56" s="164" t="s">
        <v>405</v>
      </c>
      <c r="AK56" s="164" t="s">
        <v>594</v>
      </c>
      <c r="AL56" s="144" t="s">
        <v>630</v>
      </c>
      <c r="AM56" s="238">
        <v>385000000</v>
      </c>
      <c r="AN56" s="141" t="s">
        <v>495</v>
      </c>
      <c r="AO56" s="112" t="s">
        <v>519</v>
      </c>
      <c r="AP56" s="112" t="s">
        <v>520</v>
      </c>
      <c r="AQ56" s="178" t="s">
        <v>535</v>
      </c>
      <c r="AR56" s="112" t="s">
        <v>546</v>
      </c>
      <c r="AS56" s="141" t="s">
        <v>524</v>
      </c>
      <c r="AT56" s="141">
        <v>0</v>
      </c>
      <c r="AU56" s="137">
        <v>45292</v>
      </c>
      <c r="AV56" s="117" t="s">
        <v>585</v>
      </c>
      <c r="AW56" s="117" t="s">
        <v>586</v>
      </c>
    </row>
    <row r="57" spans="1:49" ht="15" customHeight="1" x14ac:dyDescent="0.3">
      <c r="A57" s="121"/>
      <c r="B57" s="209"/>
      <c r="C57" s="149"/>
      <c r="D57" s="107"/>
      <c r="E57" s="107"/>
      <c r="F57" s="107"/>
      <c r="G57" s="138"/>
      <c r="H57" s="107"/>
      <c r="I57" s="138"/>
      <c r="J57" s="107"/>
      <c r="K57" s="161"/>
      <c r="L57" s="160"/>
      <c r="M57" s="161"/>
      <c r="N57" s="161"/>
      <c r="O57" s="171"/>
      <c r="P57" s="172"/>
      <c r="Q57" s="160"/>
      <c r="R57" s="110"/>
      <c r="S57" s="110"/>
      <c r="T57" s="110"/>
      <c r="U57" s="114"/>
      <c r="V57" s="114"/>
      <c r="W57" s="125"/>
      <c r="X57" s="125"/>
      <c r="Y57" s="125"/>
      <c r="Z57" s="125"/>
      <c r="AA57" s="125"/>
      <c r="AB57" s="131" t="s">
        <v>487</v>
      </c>
      <c r="AC57" s="211" t="s">
        <v>635</v>
      </c>
      <c r="AD57" s="131">
        <v>1</v>
      </c>
      <c r="AE57" s="191">
        <v>0.15</v>
      </c>
      <c r="AF57" s="181">
        <v>45323</v>
      </c>
      <c r="AG57" s="181">
        <v>45627</v>
      </c>
      <c r="AH57" s="115" t="s">
        <v>588</v>
      </c>
      <c r="AI57" s="131" t="s">
        <v>488</v>
      </c>
      <c r="AJ57" s="205" t="s">
        <v>405</v>
      </c>
      <c r="AK57" s="205" t="s">
        <v>594</v>
      </c>
      <c r="AL57" s="205" t="s">
        <v>498</v>
      </c>
      <c r="AM57" s="248">
        <v>65000000</v>
      </c>
      <c r="AN57" s="117" t="s">
        <v>495</v>
      </c>
      <c r="AO57" s="117" t="s">
        <v>519</v>
      </c>
      <c r="AP57" s="117" t="s">
        <v>520</v>
      </c>
      <c r="AQ57" s="117" t="s">
        <v>535</v>
      </c>
      <c r="AR57" s="117" t="s">
        <v>547</v>
      </c>
      <c r="AS57" s="117" t="s">
        <v>526</v>
      </c>
      <c r="AT57" s="117">
        <v>0</v>
      </c>
      <c r="AU57" s="119">
        <v>45323</v>
      </c>
      <c r="AV57" s="127"/>
      <c r="AW57" s="127"/>
    </row>
    <row r="58" spans="1:49" ht="105" customHeight="1" x14ac:dyDescent="0.3">
      <c r="A58" s="121"/>
      <c r="B58" s="209"/>
      <c r="C58" s="149"/>
      <c r="D58" s="107"/>
      <c r="E58" s="107"/>
      <c r="F58" s="107"/>
      <c r="G58" s="138"/>
      <c r="H58" s="107"/>
      <c r="I58" s="138"/>
      <c r="J58" s="160"/>
      <c r="K58" s="150" t="s">
        <v>383</v>
      </c>
      <c r="L58" s="112" t="s">
        <v>166</v>
      </c>
      <c r="M58" s="150">
        <v>0</v>
      </c>
      <c r="N58" s="150" t="s">
        <v>384</v>
      </c>
      <c r="O58" s="122">
        <v>2</v>
      </c>
      <c r="P58" s="122"/>
      <c r="Q58" s="112" t="s">
        <v>301</v>
      </c>
      <c r="R58" s="123">
        <v>100</v>
      </c>
      <c r="S58" s="123" t="s">
        <v>269</v>
      </c>
      <c r="T58" s="124">
        <v>117</v>
      </c>
      <c r="U58" s="114"/>
      <c r="V58" s="114"/>
      <c r="W58" s="125"/>
      <c r="X58" s="125"/>
      <c r="Y58" s="146"/>
      <c r="Z58" s="146"/>
      <c r="AA58" s="146"/>
      <c r="AB58" s="160"/>
      <c r="AC58" s="160"/>
      <c r="AD58" s="160"/>
      <c r="AE58" s="197"/>
      <c r="AF58" s="146"/>
      <c r="AG58" s="146"/>
      <c r="AH58" s="146"/>
      <c r="AI58" s="160"/>
      <c r="AJ58" s="208"/>
      <c r="AK58" s="208"/>
      <c r="AL58" s="208"/>
      <c r="AM58" s="249"/>
      <c r="AN58" s="106"/>
      <c r="AO58" s="106"/>
      <c r="AP58" s="106"/>
      <c r="AQ58" s="106"/>
      <c r="AR58" s="106"/>
      <c r="AS58" s="106"/>
      <c r="AT58" s="106"/>
      <c r="AU58" s="129"/>
      <c r="AV58" s="106"/>
      <c r="AW58" s="106"/>
    </row>
    <row r="59" spans="1:49" ht="131.25" x14ac:dyDescent="0.3">
      <c r="A59" s="121"/>
      <c r="B59" s="209"/>
      <c r="C59" s="149"/>
      <c r="D59" s="107"/>
      <c r="E59" s="107"/>
      <c r="F59" s="107"/>
      <c r="G59" s="138"/>
      <c r="H59" s="107"/>
      <c r="I59" s="138"/>
      <c r="J59" s="131" t="s">
        <v>385</v>
      </c>
      <c r="K59" s="173" t="s">
        <v>386</v>
      </c>
      <c r="L59" s="173" t="s">
        <v>166</v>
      </c>
      <c r="M59" s="212">
        <v>1</v>
      </c>
      <c r="N59" s="173" t="s">
        <v>387</v>
      </c>
      <c r="O59" s="122">
        <v>2</v>
      </c>
      <c r="P59" s="122"/>
      <c r="Q59" s="112" t="s">
        <v>382</v>
      </c>
      <c r="R59" s="123">
        <v>5</v>
      </c>
      <c r="S59" s="112" t="s">
        <v>570</v>
      </c>
      <c r="T59" s="124">
        <v>0</v>
      </c>
      <c r="U59" s="114"/>
      <c r="V59" s="114"/>
      <c r="W59" s="125"/>
      <c r="X59" s="125"/>
      <c r="Y59" s="115" t="s">
        <v>489</v>
      </c>
      <c r="Z59" s="115" t="s">
        <v>490</v>
      </c>
      <c r="AA59" s="131" t="s">
        <v>491</v>
      </c>
      <c r="AB59" s="131" t="s">
        <v>637</v>
      </c>
      <c r="AC59" s="131" t="s">
        <v>492</v>
      </c>
      <c r="AD59" s="131">
        <v>5</v>
      </c>
      <c r="AE59" s="132">
        <v>1</v>
      </c>
      <c r="AF59" s="181">
        <v>45292</v>
      </c>
      <c r="AG59" s="181">
        <v>45627</v>
      </c>
      <c r="AH59" s="115" t="s">
        <v>587</v>
      </c>
      <c r="AI59" s="131" t="s">
        <v>638</v>
      </c>
      <c r="AJ59" s="131" t="s">
        <v>405</v>
      </c>
      <c r="AK59" s="131" t="s">
        <v>594</v>
      </c>
      <c r="AL59" s="131" t="s">
        <v>498</v>
      </c>
      <c r="AM59" s="248">
        <v>100000000</v>
      </c>
      <c r="AN59" s="131" t="s">
        <v>495</v>
      </c>
      <c r="AO59" s="131" t="s">
        <v>521</v>
      </c>
      <c r="AP59" s="131" t="s">
        <v>522</v>
      </c>
      <c r="AQ59" s="131" t="s">
        <v>535</v>
      </c>
      <c r="AR59" s="131" t="s">
        <v>548</v>
      </c>
      <c r="AS59" s="131" t="s">
        <v>524</v>
      </c>
      <c r="AT59" s="131">
        <v>0</v>
      </c>
      <c r="AU59" s="119">
        <v>45292</v>
      </c>
      <c r="AV59" s="131" t="s">
        <v>585</v>
      </c>
      <c r="AW59" s="131" t="s">
        <v>586</v>
      </c>
    </row>
    <row r="60" spans="1:49" ht="168.75" x14ac:dyDescent="0.3">
      <c r="A60" s="121"/>
      <c r="B60" s="209"/>
      <c r="C60" s="149"/>
      <c r="D60" s="107"/>
      <c r="E60" s="107"/>
      <c r="F60" s="107"/>
      <c r="G60" s="138"/>
      <c r="H60" s="107"/>
      <c r="I60" s="138"/>
      <c r="J60" s="107"/>
      <c r="K60" s="213" t="s">
        <v>388</v>
      </c>
      <c r="L60" s="173" t="s">
        <v>166</v>
      </c>
      <c r="M60" s="173">
        <v>0</v>
      </c>
      <c r="N60" s="213" t="s">
        <v>389</v>
      </c>
      <c r="O60" s="122">
        <v>2</v>
      </c>
      <c r="P60" s="122"/>
      <c r="Q60" s="173" t="s">
        <v>390</v>
      </c>
      <c r="R60" s="214">
        <v>4</v>
      </c>
      <c r="S60" s="214">
        <v>2</v>
      </c>
      <c r="T60" s="215">
        <f>1+1</f>
        <v>2</v>
      </c>
      <c r="U60" s="114"/>
      <c r="V60" s="114"/>
      <c r="W60" s="125"/>
      <c r="X60" s="125"/>
      <c r="Y60" s="125"/>
      <c r="Z60" s="125"/>
      <c r="AA60" s="107"/>
      <c r="AB60" s="107"/>
      <c r="AC60" s="107"/>
      <c r="AD60" s="107"/>
      <c r="AE60" s="138"/>
      <c r="AF60" s="216"/>
      <c r="AG60" s="216"/>
      <c r="AH60" s="125"/>
      <c r="AI60" s="107"/>
      <c r="AJ60" s="107"/>
      <c r="AK60" s="107"/>
      <c r="AL60" s="107" t="s">
        <v>498</v>
      </c>
      <c r="AM60" s="252"/>
      <c r="AN60" s="107" t="s">
        <v>495</v>
      </c>
      <c r="AO60" s="107" t="s">
        <v>521</v>
      </c>
      <c r="AP60" s="107" t="s">
        <v>522</v>
      </c>
      <c r="AQ60" s="107" t="s">
        <v>535</v>
      </c>
      <c r="AR60" s="107"/>
      <c r="AS60" s="107"/>
      <c r="AT60" s="107">
        <v>0</v>
      </c>
      <c r="AU60" s="196"/>
      <c r="AV60" s="107"/>
      <c r="AW60" s="107"/>
    </row>
    <row r="61" spans="1:49" ht="150" x14ac:dyDescent="0.3">
      <c r="A61" s="121"/>
      <c r="B61" s="209"/>
      <c r="C61" s="149"/>
      <c r="D61" s="107"/>
      <c r="E61" s="107"/>
      <c r="F61" s="107"/>
      <c r="G61" s="138"/>
      <c r="H61" s="107"/>
      <c r="I61" s="138"/>
      <c r="J61" s="160"/>
      <c r="K61" s="150" t="s">
        <v>391</v>
      </c>
      <c r="L61" s="112" t="s">
        <v>166</v>
      </c>
      <c r="M61" s="112">
        <v>0</v>
      </c>
      <c r="N61" s="217" t="s">
        <v>392</v>
      </c>
      <c r="O61" s="122">
        <v>2</v>
      </c>
      <c r="P61" s="122"/>
      <c r="Q61" s="112" t="s">
        <v>298</v>
      </c>
      <c r="R61" s="123">
        <v>1</v>
      </c>
      <c r="S61" s="112" t="s">
        <v>269</v>
      </c>
      <c r="T61" s="124">
        <v>1</v>
      </c>
      <c r="U61" s="114"/>
      <c r="V61" s="114"/>
      <c r="W61" s="125"/>
      <c r="X61" s="125"/>
      <c r="Y61" s="146"/>
      <c r="Z61" s="146"/>
      <c r="AA61" s="160"/>
      <c r="AB61" s="160"/>
      <c r="AC61" s="160"/>
      <c r="AD61" s="160"/>
      <c r="AE61" s="203"/>
      <c r="AF61" s="207"/>
      <c r="AG61" s="207"/>
      <c r="AH61" s="146"/>
      <c r="AI61" s="160"/>
      <c r="AJ61" s="160"/>
      <c r="AK61" s="160"/>
      <c r="AL61" s="160"/>
      <c r="AM61" s="249"/>
      <c r="AN61" s="160"/>
      <c r="AO61" s="160"/>
      <c r="AP61" s="160"/>
      <c r="AQ61" s="160"/>
      <c r="AR61" s="160"/>
      <c r="AS61" s="160"/>
      <c r="AT61" s="160"/>
      <c r="AU61" s="129"/>
      <c r="AV61" s="160"/>
      <c r="AW61" s="160"/>
    </row>
    <row r="62" spans="1:49" ht="281.25" x14ac:dyDescent="0.3">
      <c r="A62" s="121"/>
      <c r="B62" s="209"/>
      <c r="C62" s="149"/>
      <c r="D62" s="160"/>
      <c r="E62" s="160"/>
      <c r="F62" s="160"/>
      <c r="G62" s="203"/>
      <c r="H62" s="160"/>
      <c r="I62" s="203"/>
      <c r="J62" s="112" t="s">
        <v>393</v>
      </c>
      <c r="K62" s="150" t="s">
        <v>394</v>
      </c>
      <c r="L62" s="112" t="s">
        <v>166</v>
      </c>
      <c r="M62" s="218">
        <v>0</v>
      </c>
      <c r="N62" s="150" t="s">
        <v>394</v>
      </c>
      <c r="O62" s="122">
        <v>2</v>
      </c>
      <c r="P62" s="122"/>
      <c r="Q62" s="112" t="s">
        <v>311</v>
      </c>
      <c r="R62" s="123">
        <v>1</v>
      </c>
      <c r="S62" s="112" t="s">
        <v>572</v>
      </c>
      <c r="T62" s="124">
        <v>0</v>
      </c>
      <c r="U62" s="114"/>
      <c r="V62" s="114"/>
      <c r="W62" s="146"/>
      <c r="X62" s="146"/>
      <c r="Y62" s="150" t="s">
        <v>493</v>
      </c>
      <c r="Z62" s="219" t="s">
        <v>494</v>
      </c>
      <c r="AA62" s="112" t="s">
        <v>639</v>
      </c>
      <c r="AB62" s="112" t="s">
        <v>639</v>
      </c>
      <c r="AC62" s="112" t="s">
        <v>639</v>
      </c>
      <c r="AD62" s="112" t="s">
        <v>639</v>
      </c>
      <c r="AE62" s="112" t="s">
        <v>639</v>
      </c>
      <c r="AF62" s="112" t="s">
        <v>639</v>
      </c>
      <c r="AG62" s="112" t="s">
        <v>639</v>
      </c>
      <c r="AH62" s="112" t="s">
        <v>639</v>
      </c>
      <c r="AI62" s="112" t="s">
        <v>639</v>
      </c>
      <c r="AJ62" s="112" t="s">
        <v>639</v>
      </c>
      <c r="AK62" s="112" t="s">
        <v>639</v>
      </c>
      <c r="AL62" s="112" t="s">
        <v>639</v>
      </c>
      <c r="AM62" s="112" t="s">
        <v>639</v>
      </c>
      <c r="AN62" s="112" t="s">
        <v>639</v>
      </c>
      <c r="AO62" s="112" t="s">
        <v>639</v>
      </c>
      <c r="AP62" s="112" t="s">
        <v>639</v>
      </c>
      <c r="AQ62" s="112" t="s">
        <v>639</v>
      </c>
      <c r="AR62" s="112" t="s">
        <v>639</v>
      </c>
      <c r="AS62" s="112" t="s">
        <v>639</v>
      </c>
      <c r="AT62" s="112" t="s">
        <v>639</v>
      </c>
      <c r="AU62" s="112" t="s">
        <v>639</v>
      </c>
      <c r="AV62" s="112" t="s">
        <v>639</v>
      </c>
      <c r="AW62" s="112" t="s">
        <v>639</v>
      </c>
    </row>
  </sheetData>
  <mergeCells count="517">
    <mergeCell ref="AT54:AT55"/>
    <mergeCell ref="AU54:AU55"/>
    <mergeCell ref="AV54:AV55"/>
    <mergeCell ref="AW54:AW55"/>
    <mergeCell ref="AV51:AV53"/>
    <mergeCell ref="AW51:AW53"/>
    <mergeCell ref="AR47:AR48"/>
    <mergeCell ref="AS47:AS48"/>
    <mergeCell ref="AT47:AT48"/>
    <mergeCell ref="AU47:AU48"/>
    <mergeCell ref="AV45:AV50"/>
    <mergeCell ref="AW45:AW50"/>
    <mergeCell ref="AR52:AR53"/>
    <mergeCell ref="AL54:AL55"/>
    <mergeCell ref="AM54:AM55"/>
    <mergeCell ref="AN54:AN55"/>
    <mergeCell ref="AO54:AO55"/>
    <mergeCell ref="AP54:AP55"/>
    <mergeCell ref="AQ54:AQ55"/>
    <mergeCell ref="AR54:AR55"/>
    <mergeCell ref="AS54:AS55"/>
    <mergeCell ref="AB54:AB55"/>
    <mergeCell ref="AC54:AC55"/>
    <mergeCell ref="AD54:AD55"/>
    <mergeCell ref="AE54:AE55"/>
    <mergeCell ref="AF54:AF55"/>
    <mergeCell ref="AG54:AG55"/>
    <mergeCell ref="AH54:AH55"/>
    <mergeCell ref="AI54:AI55"/>
    <mergeCell ref="AJ54:AJ55"/>
    <mergeCell ref="AV39:AV44"/>
    <mergeCell ref="AW39:AW44"/>
    <mergeCell ref="AB47:AB48"/>
    <mergeCell ref="AC47:AC48"/>
    <mergeCell ref="AD47:AD48"/>
    <mergeCell ref="AE47:AE48"/>
    <mergeCell ref="AF47:AF48"/>
    <mergeCell ref="AG47:AG48"/>
    <mergeCell ref="AH47:AH48"/>
    <mergeCell ref="AI47:AI48"/>
    <mergeCell ref="AJ47:AJ48"/>
    <mergeCell ref="AK47:AK48"/>
    <mergeCell ref="AL47:AL48"/>
    <mergeCell ref="AM47:AM48"/>
    <mergeCell ref="AN47:AN48"/>
    <mergeCell ref="AO47:AO48"/>
    <mergeCell ref="AP47:AP48"/>
    <mergeCell ref="AQ47:AQ48"/>
    <mergeCell ref="AR34:AR38"/>
    <mergeCell ref="AS34:AS38"/>
    <mergeCell ref="AT34:AT38"/>
    <mergeCell ref="AW23:AW26"/>
    <mergeCell ref="Y27:Y30"/>
    <mergeCell ref="Z27:Z30"/>
    <mergeCell ref="AA27:AA30"/>
    <mergeCell ref="AV27:AV30"/>
    <mergeCell ref="AW27:AW30"/>
    <mergeCell ref="AU34:AU38"/>
    <mergeCell ref="AV32:AV38"/>
    <mergeCell ref="AW32:AW38"/>
    <mergeCell ref="AJ34:AJ38"/>
    <mergeCell ref="AK34:AK38"/>
    <mergeCell ref="AL34:AL38"/>
    <mergeCell ref="AV9:AV13"/>
    <mergeCell ref="AW9:AW13"/>
    <mergeCell ref="AN9:AN11"/>
    <mergeCell ref="AO9:AO11"/>
    <mergeCell ref="AP9:AP11"/>
    <mergeCell ref="AQ9:AQ11"/>
    <mergeCell ref="AR9:AR11"/>
    <mergeCell ref="AS9:AS11"/>
    <mergeCell ref="AT9:AT11"/>
    <mergeCell ref="O54:P54"/>
    <mergeCell ref="O55:P55"/>
    <mergeCell ref="Y14:Y16"/>
    <mergeCell ref="Z14:Z16"/>
    <mergeCell ref="AH27:AH28"/>
    <mergeCell ref="AE27:AE28"/>
    <mergeCell ref="AI27:AI28"/>
    <mergeCell ref="AK27:AK28"/>
    <mergeCell ref="AJ14:AJ15"/>
    <mergeCell ref="X54:X55"/>
    <mergeCell ref="AF52:AF53"/>
    <mergeCell ref="AG52:AG53"/>
    <mergeCell ref="AH52:AH53"/>
    <mergeCell ref="Z51:Z53"/>
    <mergeCell ref="AA51:AA53"/>
    <mergeCell ref="AB52:AB53"/>
    <mergeCell ref="AC52:AC53"/>
    <mergeCell ref="Y39:Y44"/>
    <mergeCell ref="Z39:Z44"/>
    <mergeCell ref="AA39:AA41"/>
    <mergeCell ref="Y45:Y50"/>
    <mergeCell ref="AD52:AD53"/>
    <mergeCell ref="AE52:AE53"/>
    <mergeCell ref="X23:X26"/>
    <mergeCell ref="D15:D16"/>
    <mergeCell ref="J14:J16"/>
    <mergeCell ref="T15:T16"/>
    <mergeCell ref="S15:S16"/>
    <mergeCell ref="R15:R16"/>
    <mergeCell ref="K20:K21"/>
    <mergeCell ref="L20:L21"/>
    <mergeCell ref="L39:L41"/>
    <mergeCell ref="Q15:Q16"/>
    <mergeCell ref="O15:P16"/>
    <mergeCell ref="N15:N16"/>
    <mergeCell ref="M15:M16"/>
    <mergeCell ref="L15:L16"/>
    <mergeCell ref="K15:K16"/>
    <mergeCell ref="O14:P14"/>
    <mergeCell ref="K29:K30"/>
    <mergeCell ref="L29:L30"/>
    <mergeCell ref="M29:M30"/>
    <mergeCell ref="N29:N30"/>
    <mergeCell ref="O29:P30"/>
    <mergeCell ref="Q29:Q30"/>
    <mergeCell ref="R29:R30"/>
    <mergeCell ref="S29:S30"/>
    <mergeCell ref="R20:R21"/>
    <mergeCell ref="J59:J61"/>
    <mergeCell ref="O59:P59"/>
    <mergeCell ref="O61:P61"/>
    <mergeCell ref="J56:J58"/>
    <mergeCell ref="K56:K57"/>
    <mergeCell ref="L56:L57"/>
    <mergeCell ref="M56:M57"/>
    <mergeCell ref="N56:N57"/>
    <mergeCell ref="A6:T6"/>
    <mergeCell ref="E45:E46"/>
    <mergeCell ref="F45:F46"/>
    <mergeCell ref="G45:G46"/>
    <mergeCell ref="F11:F13"/>
    <mergeCell ref="H7:H8"/>
    <mergeCell ref="E11:E13"/>
    <mergeCell ref="O27:P27"/>
    <mergeCell ref="O33:P33"/>
    <mergeCell ref="O34:P34"/>
    <mergeCell ref="O28:P28"/>
    <mergeCell ref="O31:P31"/>
    <mergeCell ref="G11:G13"/>
    <mergeCell ref="H11:H13"/>
    <mergeCell ref="I11:I13"/>
    <mergeCell ref="J9:J13"/>
    <mergeCell ref="E15:E16"/>
    <mergeCell ref="AD27:AD28"/>
    <mergeCell ref="O23:P23"/>
    <mergeCell ref="W9:W13"/>
    <mergeCell ref="X9:X13"/>
    <mergeCell ref="AU9:AU10"/>
    <mergeCell ref="AI9:AI11"/>
    <mergeCell ref="AJ9:AJ11"/>
    <mergeCell ref="J23:J26"/>
    <mergeCell ref="N20:N21"/>
    <mergeCell ref="O20:P21"/>
    <mergeCell ref="Q20:Q21"/>
    <mergeCell ref="W23:W26"/>
    <mergeCell ref="Y17:Y21"/>
    <mergeCell ref="Z17:Z21"/>
    <mergeCell ref="O25:P25"/>
    <mergeCell ref="O26:P26"/>
    <mergeCell ref="O24:P24"/>
    <mergeCell ref="Z23:Z26"/>
    <mergeCell ref="AA17:AA19"/>
    <mergeCell ref="AG9:AG10"/>
    <mergeCell ref="AG14:AG15"/>
    <mergeCell ref="M20:M21"/>
    <mergeCell ref="J17:J21"/>
    <mergeCell ref="AH9:AH11"/>
    <mergeCell ref="AB14:AB15"/>
    <mergeCell ref="AC14:AC15"/>
    <mergeCell ref="AD14:AD15"/>
    <mergeCell ref="AE14:AE15"/>
    <mergeCell ref="AF14:AF15"/>
    <mergeCell ref="AF9:AF10"/>
    <mergeCell ref="AG27:AG28"/>
    <mergeCell ref="F15:F16"/>
    <mergeCell ref="R11:R13"/>
    <mergeCell ref="S11:S13"/>
    <mergeCell ref="T11:T13"/>
    <mergeCell ref="O9:P9"/>
    <mergeCell ref="O10:P10"/>
    <mergeCell ref="O11:P13"/>
    <mergeCell ref="Q11:Q13"/>
    <mergeCell ref="AA9:AA13"/>
    <mergeCell ref="AB9:AB11"/>
    <mergeCell ref="AC9:AC11"/>
    <mergeCell ref="AD9:AD11"/>
    <mergeCell ref="AE9:AE11"/>
    <mergeCell ref="AA20:AA21"/>
    <mergeCell ref="Y23:Y26"/>
    <mergeCell ref="AH14:AH15"/>
    <mergeCell ref="AI14:AI15"/>
    <mergeCell ref="O39:P41"/>
    <mergeCell ref="O37:P37"/>
    <mergeCell ref="O38:P38"/>
    <mergeCell ref="Y32:Y38"/>
    <mergeCell ref="Z32:Z38"/>
    <mergeCell ref="AA33:AA38"/>
    <mergeCell ref="AG34:AG38"/>
    <mergeCell ref="AH34:AH38"/>
    <mergeCell ref="AI34:AI38"/>
    <mergeCell ref="S20:S21"/>
    <mergeCell ref="T20:T21"/>
    <mergeCell ref="T29:T30"/>
    <mergeCell ref="O32:P32"/>
    <mergeCell ref="O22:P22"/>
    <mergeCell ref="AA23:AA26"/>
    <mergeCell ref="X27:X31"/>
    <mergeCell ref="W27:W31"/>
    <mergeCell ref="X32:X53"/>
    <mergeCell ref="W32:W53"/>
    <mergeCell ref="Y51:Y53"/>
    <mergeCell ref="O51:P51"/>
    <mergeCell ref="O49:P49"/>
    <mergeCell ref="I15:I16"/>
    <mergeCell ref="W7:W8"/>
    <mergeCell ref="K7:K8"/>
    <mergeCell ref="L7:L8"/>
    <mergeCell ref="M7:M8"/>
    <mergeCell ref="T7:T8"/>
    <mergeCell ref="Y7:Y8"/>
    <mergeCell ref="K45:K46"/>
    <mergeCell ref="L45:L46"/>
    <mergeCell ref="M45:M46"/>
    <mergeCell ref="K17:K18"/>
    <mergeCell ref="L17:L18"/>
    <mergeCell ref="M17:M18"/>
    <mergeCell ref="N17:N18"/>
    <mergeCell ref="O17:P18"/>
    <mergeCell ref="Q17:Q18"/>
    <mergeCell ref="R17:R18"/>
    <mergeCell ref="S17:S18"/>
    <mergeCell ref="T17:T18"/>
    <mergeCell ref="Z9:Z13"/>
    <mergeCell ref="N7:N8"/>
    <mergeCell ref="O7:P7"/>
    <mergeCell ref="X7:X8"/>
    <mergeCell ref="K11:K13"/>
    <mergeCell ref="L11:L13"/>
    <mergeCell ref="M11:M13"/>
    <mergeCell ref="N11:N13"/>
    <mergeCell ref="Y9:Y13"/>
    <mergeCell ref="AW7:AW8"/>
    <mergeCell ref="AV6:AW6"/>
    <mergeCell ref="A7:A8"/>
    <mergeCell ref="U7:U8"/>
    <mergeCell ref="V7:V8"/>
    <mergeCell ref="U6:X6"/>
    <mergeCell ref="AR7:AR8"/>
    <mergeCell ref="AS7:AS8"/>
    <mergeCell ref="AT7:AT8"/>
    <mergeCell ref="AU7:AU8"/>
    <mergeCell ref="AA7:AA8"/>
    <mergeCell ref="AB7:AB8"/>
    <mergeCell ref="AC7:AC8"/>
    <mergeCell ref="AD7:AD8"/>
    <mergeCell ref="AE7:AE8"/>
    <mergeCell ref="AF7:AF8"/>
    <mergeCell ref="Q7:Q8"/>
    <mergeCell ref="R7:R8"/>
    <mergeCell ref="Z7:Z8"/>
    <mergeCell ref="S7:S8"/>
    <mergeCell ref="G7:G8"/>
    <mergeCell ref="AV7:AV8"/>
    <mergeCell ref="AQ6:AU6"/>
    <mergeCell ref="I7:I8"/>
    <mergeCell ref="B5:C5"/>
    <mergeCell ref="D5:AR5"/>
    <mergeCell ref="D1:AQ1"/>
    <mergeCell ref="D2:AQ2"/>
    <mergeCell ref="D3:AQ3"/>
    <mergeCell ref="D4:AQ4"/>
    <mergeCell ref="B1:C4"/>
    <mergeCell ref="B7:B8"/>
    <mergeCell ref="C7:C8"/>
    <mergeCell ref="D7:D8"/>
    <mergeCell ref="E7:E8"/>
    <mergeCell ref="F7:F8"/>
    <mergeCell ref="AP7:AP8"/>
    <mergeCell ref="AQ7:AQ8"/>
    <mergeCell ref="AG7:AG8"/>
    <mergeCell ref="AH7:AH8"/>
    <mergeCell ref="AI7:AI8"/>
    <mergeCell ref="AJ7:AJ8"/>
    <mergeCell ref="Y6:AK6"/>
    <mergeCell ref="AL6:AP6"/>
    <mergeCell ref="J7:J8"/>
    <mergeCell ref="AL7:AL8"/>
    <mergeCell ref="AM7:AM8"/>
    <mergeCell ref="AK7:AK8"/>
    <mergeCell ref="B9:B13"/>
    <mergeCell ref="C9:C13"/>
    <mergeCell ref="D11:D13"/>
    <mergeCell ref="H45:H46"/>
    <mergeCell ref="I45:I46"/>
    <mergeCell ref="E39:E44"/>
    <mergeCell ref="F39:F44"/>
    <mergeCell ref="G39:G44"/>
    <mergeCell ref="H39:H44"/>
    <mergeCell ref="I39:I44"/>
    <mergeCell ref="B14:B55"/>
    <mergeCell ref="C14:C31"/>
    <mergeCell ref="D17:D21"/>
    <mergeCell ref="D27:D31"/>
    <mergeCell ref="C32:C44"/>
    <mergeCell ref="D35:D38"/>
    <mergeCell ref="D39:D44"/>
    <mergeCell ref="C45:C53"/>
    <mergeCell ref="D45:D46"/>
    <mergeCell ref="H15:H16"/>
    <mergeCell ref="G15:G16"/>
    <mergeCell ref="E17:E21"/>
    <mergeCell ref="F17:F21"/>
    <mergeCell ref="G17:G21"/>
    <mergeCell ref="O52:P52"/>
    <mergeCell ref="O53:P53"/>
    <mergeCell ref="M39:M41"/>
    <mergeCell ref="O45:P46"/>
    <mergeCell ref="N39:N41"/>
    <mergeCell ref="J39:J44"/>
    <mergeCell ref="K39:K41"/>
    <mergeCell ref="N45:N46"/>
    <mergeCell ref="O47:P47"/>
    <mergeCell ref="O48:P48"/>
    <mergeCell ref="O43:P43"/>
    <mergeCell ref="O50:P50"/>
    <mergeCell ref="O44:P44"/>
    <mergeCell ref="B56:B62"/>
    <mergeCell ref="C56:C62"/>
    <mergeCell ref="D56:D62"/>
    <mergeCell ref="E56:E62"/>
    <mergeCell ref="F56:F62"/>
    <mergeCell ref="E54:E55"/>
    <mergeCell ref="F54:F55"/>
    <mergeCell ref="G54:G55"/>
    <mergeCell ref="H54:H55"/>
    <mergeCell ref="G56:G62"/>
    <mergeCell ref="H56:H62"/>
    <mergeCell ref="AA14:AA16"/>
    <mergeCell ref="D49:D50"/>
    <mergeCell ref="D51:D53"/>
    <mergeCell ref="C54:C55"/>
    <mergeCell ref="D54:D55"/>
    <mergeCell ref="E51:E53"/>
    <mergeCell ref="F51:F53"/>
    <mergeCell ref="G51:G53"/>
    <mergeCell ref="H51:H53"/>
    <mergeCell ref="E35:E38"/>
    <mergeCell ref="F35:F38"/>
    <mergeCell ref="G35:G38"/>
    <mergeCell ref="H35:H38"/>
    <mergeCell ref="E27:E31"/>
    <mergeCell ref="F27:F31"/>
    <mergeCell ref="G27:G31"/>
    <mergeCell ref="H27:H31"/>
    <mergeCell ref="I54:I55"/>
    <mergeCell ref="I35:I38"/>
    <mergeCell ref="E49:E50"/>
    <mergeCell ref="F49:F50"/>
    <mergeCell ref="G49:G50"/>
    <mergeCell ref="H49:H50"/>
    <mergeCell ref="I49:I50"/>
    <mergeCell ref="O58:P58"/>
    <mergeCell ref="O56:P57"/>
    <mergeCell ref="AB57:AB58"/>
    <mergeCell ref="H17:H21"/>
    <mergeCell ref="I17:I21"/>
    <mergeCell ref="I51:I53"/>
    <mergeCell ref="J32:J38"/>
    <mergeCell ref="O35:P35"/>
    <mergeCell ref="O36:P36"/>
    <mergeCell ref="O19:P19"/>
    <mergeCell ref="J27:J30"/>
    <mergeCell ref="I56:I62"/>
    <mergeCell ref="I27:I31"/>
    <mergeCell ref="T56:T57"/>
    <mergeCell ref="Q39:Q41"/>
    <mergeCell ref="R39:R41"/>
    <mergeCell ref="S39:S41"/>
    <mergeCell ref="J54:J55"/>
    <mergeCell ref="T39:T41"/>
    <mergeCell ref="O42:P42"/>
    <mergeCell ref="S45:S46"/>
    <mergeCell ref="T45:T46"/>
    <mergeCell ref="J51:J53"/>
    <mergeCell ref="J45:J50"/>
    <mergeCell ref="R56:R57"/>
    <mergeCell ref="S56:S57"/>
    <mergeCell ref="AI52:AI53"/>
    <mergeCell ref="AK52:AK53"/>
    <mergeCell ref="AF27:AF28"/>
    <mergeCell ref="AB27:AB28"/>
    <mergeCell ref="AC27:AC28"/>
    <mergeCell ref="AJ52:AJ53"/>
    <mergeCell ref="AB34:AB38"/>
    <mergeCell ref="AC34:AC38"/>
    <mergeCell ref="AD34:AD38"/>
    <mergeCell ref="AE34:AE38"/>
    <mergeCell ref="AF34:AF38"/>
    <mergeCell ref="AJ27:AJ28"/>
    <mergeCell ref="Z45:Z50"/>
    <mergeCell ref="AA45:AA46"/>
    <mergeCell ref="AA47:AA48"/>
    <mergeCell ref="W54:W55"/>
    <mergeCell ref="AK54:AK55"/>
    <mergeCell ref="AC57:AC58"/>
    <mergeCell ref="AD57:AD58"/>
    <mergeCell ref="AE57:AE58"/>
    <mergeCell ref="AF57:AF58"/>
    <mergeCell ref="AG57:AG58"/>
    <mergeCell ref="AO7:AO8"/>
    <mergeCell ref="AN14:AN15"/>
    <mergeCell ref="AO14:AO15"/>
    <mergeCell ref="AN7:AN8"/>
    <mergeCell ref="AP14:AP15"/>
    <mergeCell ref="AN27:AN28"/>
    <mergeCell ref="AO27:AO28"/>
    <mergeCell ref="A9:A62"/>
    <mergeCell ref="U9:U62"/>
    <mergeCell ref="V9:V62"/>
    <mergeCell ref="Q45:Q46"/>
    <mergeCell ref="R45:R46"/>
    <mergeCell ref="Y56:Y58"/>
    <mergeCell ref="Z56:Z58"/>
    <mergeCell ref="AA56:AA58"/>
    <mergeCell ref="Y59:Y61"/>
    <mergeCell ref="Z59:Z61"/>
    <mergeCell ref="Y54:Y55"/>
    <mergeCell ref="Z54:Z55"/>
    <mergeCell ref="AA54:AA55"/>
    <mergeCell ref="X56:X62"/>
    <mergeCell ref="W56:W62"/>
    <mergeCell ref="O62:P62"/>
    <mergeCell ref="Q56:Q57"/>
    <mergeCell ref="AK14:AK15"/>
    <mergeCell ref="AL14:AL15"/>
    <mergeCell ref="AM14:AM15"/>
    <mergeCell ref="AK9:AK11"/>
    <mergeCell ref="AL9:AL11"/>
    <mergeCell ref="AM9:AM11"/>
    <mergeCell ref="AP34:AP38"/>
    <mergeCell ref="AQ34:AQ38"/>
    <mergeCell ref="AL27:AL28"/>
    <mergeCell ref="AM27:AM28"/>
    <mergeCell ref="AP27:AP28"/>
    <mergeCell ref="AM34:AM38"/>
    <mergeCell ref="AN34:AN38"/>
    <mergeCell ref="AO34:AO38"/>
    <mergeCell ref="AL52:AL53"/>
    <mergeCell ref="AM52:AM53"/>
    <mergeCell ref="AN52:AN53"/>
    <mergeCell ref="AO52:AO53"/>
    <mergeCell ref="AW17:AW21"/>
    <mergeCell ref="AT52:AT53"/>
    <mergeCell ref="AU52:AU53"/>
    <mergeCell ref="AT14:AT15"/>
    <mergeCell ref="AU14:AU15"/>
    <mergeCell ref="AT27:AT28"/>
    <mergeCell ref="AU27:AU28"/>
    <mergeCell ref="AP52:AP53"/>
    <mergeCell ref="AS52:AS53"/>
    <mergeCell ref="AR14:AR15"/>
    <mergeCell ref="AS14:AS15"/>
    <mergeCell ref="AQ27:AQ28"/>
    <mergeCell ref="AR27:AR28"/>
    <mergeCell ref="AV14:AV16"/>
    <mergeCell ref="AW14:AW16"/>
    <mergeCell ref="AV17:AV21"/>
    <mergeCell ref="AS27:AS28"/>
    <mergeCell ref="AQ52:AQ53"/>
    <mergeCell ref="AQ14:AQ15"/>
    <mergeCell ref="AV23:AV26"/>
    <mergeCell ref="AH57:AH58"/>
    <mergeCell ref="AI57:AI58"/>
    <mergeCell ref="AJ57:AJ58"/>
    <mergeCell ref="AT57:AT58"/>
    <mergeCell ref="AP59:AP61"/>
    <mergeCell ref="AQ59:AQ61"/>
    <mergeCell ref="AR59:AR61"/>
    <mergeCell ref="AS59:AS61"/>
    <mergeCell ref="AT59:AT61"/>
    <mergeCell ref="AU59:AU61"/>
    <mergeCell ref="AU57:AU58"/>
    <mergeCell ref="AK57:AK58"/>
    <mergeCell ref="AL57:AL58"/>
    <mergeCell ref="AM57:AM58"/>
    <mergeCell ref="AN57:AN58"/>
    <mergeCell ref="AO57:AO58"/>
    <mergeCell ref="AP57:AP58"/>
    <mergeCell ref="AQ57:AQ58"/>
    <mergeCell ref="AR57:AR58"/>
    <mergeCell ref="AS57:AS58"/>
    <mergeCell ref="AV59:AV61"/>
    <mergeCell ref="AW59:AW61"/>
    <mergeCell ref="X14:X16"/>
    <mergeCell ref="W14:W16"/>
    <mergeCell ref="W17:W21"/>
    <mergeCell ref="X17:X21"/>
    <mergeCell ref="AV56:AV58"/>
    <mergeCell ref="AW56:AW58"/>
    <mergeCell ref="O60:P60"/>
    <mergeCell ref="AA59:AA61"/>
    <mergeCell ref="AB59:AB61"/>
    <mergeCell ref="AC59:AC61"/>
    <mergeCell ref="AD59:AD61"/>
    <mergeCell ref="AE59:AE61"/>
    <mergeCell ref="AF59:AF61"/>
    <mergeCell ref="AG59:AG61"/>
    <mergeCell ref="AH59:AH61"/>
    <mergeCell ref="AI59:AI61"/>
    <mergeCell ref="AJ59:AJ61"/>
    <mergeCell ref="AK59:AK61"/>
    <mergeCell ref="AL59:AL61"/>
    <mergeCell ref="AM59:AM61"/>
    <mergeCell ref="AN59:AN61"/>
    <mergeCell ref="AO59:AO61"/>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63"/>
  <sheetViews>
    <sheetView topLeftCell="A50" zoomScale="60" zoomScaleNormal="60" workbookViewId="0">
      <selection activeCell="C46" sqref="C46:H46"/>
    </sheetView>
  </sheetViews>
  <sheetFormatPr baseColWidth="10" defaultRowHeight="15" x14ac:dyDescent="0.25"/>
  <cols>
    <col min="1" max="1" width="24.57031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32" t="s">
        <v>114</v>
      </c>
      <c r="B1" s="32"/>
      <c r="C1" s="32"/>
      <c r="D1" s="32"/>
      <c r="E1" s="32"/>
      <c r="F1" s="32"/>
      <c r="G1" s="32"/>
      <c r="H1" s="32"/>
      <c r="I1" s="32"/>
    </row>
    <row r="2" spans="1:51" ht="36.75" customHeight="1" x14ac:dyDescent="0.25">
      <c r="A2" s="32" t="s">
        <v>46</v>
      </c>
      <c r="B2" s="32"/>
      <c r="C2" s="32"/>
      <c r="D2" s="32"/>
      <c r="E2" s="32"/>
      <c r="F2" s="32"/>
      <c r="G2" s="32"/>
      <c r="H2" s="32"/>
      <c r="I2" s="32"/>
      <c r="J2" s="18"/>
      <c r="K2" s="18"/>
      <c r="L2" s="18"/>
      <c r="M2" s="18"/>
      <c r="N2" s="18"/>
      <c r="O2" s="16"/>
      <c r="P2" s="16"/>
      <c r="Q2" s="16"/>
      <c r="R2" s="18"/>
      <c r="S2" s="18"/>
      <c r="T2" s="18"/>
      <c r="U2" s="17"/>
      <c r="V2" s="17"/>
      <c r="W2" s="17"/>
      <c r="X2" s="17"/>
      <c r="Y2" s="18"/>
      <c r="Z2" s="18"/>
      <c r="AA2" s="18"/>
      <c r="AB2" s="19"/>
      <c r="AC2" s="19"/>
      <c r="AD2" s="19"/>
      <c r="AE2" s="19"/>
      <c r="AF2" s="19"/>
      <c r="AG2" s="19"/>
      <c r="AH2" s="20"/>
      <c r="AI2" s="20"/>
      <c r="AJ2" s="20"/>
      <c r="AK2" s="20"/>
      <c r="AL2" s="20"/>
      <c r="AM2" s="20"/>
      <c r="AN2" s="20"/>
      <c r="AO2" s="20"/>
      <c r="AP2" s="20"/>
      <c r="AQ2" s="20"/>
      <c r="AR2" s="16"/>
      <c r="AS2" s="16"/>
      <c r="AT2" s="16"/>
      <c r="AU2" s="16"/>
      <c r="AV2" s="16"/>
      <c r="AW2" s="18"/>
      <c r="AX2" s="15"/>
      <c r="AY2" s="15"/>
    </row>
    <row r="3" spans="1:51" ht="48" customHeight="1" x14ac:dyDescent="0.25">
      <c r="A3" s="24" t="s">
        <v>67</v>
      </c>
      <c r="B3" s="36" t="s">
        <v>77</v>
      </c>
      <c r="C3" s="37"/>
      <c r="D3" s="37"/>
      <c r="E3" s="37"/>
      <c r="F3" s="37"/>
      <c r="G3" s="37"/>
      <c r="H3" s="38"/>
      <c r="I3" s="22"/>
    </row>
    <row r="4" spans="1:51" ht="31.5" customHeight="1" x14ac:dyDescent="0.25">
      <c r="A4" s="24" t="s">
        <v>2</v>
      </c>
      <c r="B4" s="36" t="s">
        <v>78</v>
      </c>
      <c r="C4" s="37"/>
      <c r="D4" s="37"/>
      <c r="E4" s="37"/>
      <c r="F4" s="37"/>
      <c r="G4" s="37"/>
      <c r="H4" s="38"/>
      <c r="I4" s="22"/>
    </row>
    <row r="5" spans="1:51" ht="40.5" customHeight="1" x14ac:dyDescent="0.25">
      <c r="A5" s="24" t="s">
        <v>3</v>
      </c>
      <c r="B5" s="36" t="s">
        <v>79</v>
      </c>
      <c r="C5" s="37"/>
      <c r="D5" s="37"/>
      <c r="E5" s="37"/>
      <c r="F5" s="37"/>
      <c r="G5" s="37"/>
      <c r="H5" s="38"/>
      <c r="I5" s="22"/>
    </row>
    <row r="6" spans="1:51" ht="56.25" customHeight="1" x14ac:dyDescent="0.25">
      <c r="A6" s="24" t="s">
        <v>4</v>
      </c>
      <c r="B6" s="36" t="s">
        <v>80</v>
      </c>
      <c r="C6" s="37"/>
      <c r="D6" s="37"/>
      <c r="E6" s="37"/>
      <c r="F6" s="37"/>
      <c r="G6" s="37"/>
      <c r="H6" s="38"/>
      <c r="I6" s="22"/>
    </row>
    <row r="7" spans="1:51" ht="30" x14ac:dyDescent="0.25">
      <c r="A7" s="24" t="s">
        <v>5</v>
      </c>
      <c r="B7" s="36" t="s">
        <v>81</v>
      </c>
      <c r="C7" s="37"/>
      <c r="D7" s="37"/>
      <c r="E7" s="37"/>
      <c r="F7" s="37"/>
      <c r="G7" s="37"/>
      <c r="H7" s="38"/>
      <c r="I7" s="22"/>
    </row>
    <row r="8" spans="1:51" ht="30" x14ac:dyDescent="0.25">
      <c r="A8" s="24" t="s">
        <v>43</v>
      </c>
      <c r="B8" s="36" t="s">
        <v>82</v>
      </c>
      <c r="C8" s="37"/>
      <c r="D8" s="37"/>
      <c r="E8" s="37"/>
      <c r="F8" s="37"/>
      <c r="G8" s="37"/>
      <c r="H8" s="38"/>
      <c r="I8" s="22"/>
    </row>
    <row r="9" spans="1:51" ht="30" x14ac:dyDescent="0.25">
      <c r="A9" s="24" t="s">
        <v>45</v>
      </c>
      <c r="B9" s="36" t="s">
        <v>83</v>
      </c>
      <c r="C9" s="37"/>
      <c r="D9" s="37"/>
      <c r="E9" s="37"/>
      <c r="F9" s="37"/>
      <c r="G9" s="37"/>
      <c r="H9" s="38"/>
      <c r="I9" s="22"/>
    </row>
    <row r="10" spans="1:51" ht="30" x14ac:dyDescent="0.25">
      <c r="A10" s="24" t="s">
        <v>44</v>
      </c>
      <c r="B10" s="36" t="s">
        <v>84</v>
      </c>
      <c r="C10" s="37"/>
      <c r="D10" s="37"/>
      <c r="E10" s="37"/>
      <c r="F10" s="37"/>
      <c r="G10" s="37"/>
      <c r="H10" s="38"/>
      <c r="I10" s="22"/>
    </row>
    <row r="11" spans="1:51" ht="30" x14ac:dyDescent="0.25">
      <c r="A11" s="24" t="s">
        <v>6</v>
      </c>
      <c r="B11" s="36" t="s">
        <v>85</v>
      </c>
      <c r="C11" s="37"/>
      <c r="D11" s="37"/>
      <c r="E11" s="37"/>
      <c r="F11" s="37"/>
      <c r="G11" s="37"/>
      <c r="H11" s="38"/>
      <c r="I11" s="22"/>
    </row>
    <row r="12" spans="1:51" ht="58.5" customHeight="1" x14ac:dyDescent="0.25">
      <c r="A12" s="24" t="s">
        <v>86</v>
      </c>
      <c r="B12" s="36" t="s">
        <v>87</v>
      </c>
      <c r="C12" s="37"/>
      <c r="D12" s="37"/>
      <c r="E12" s="37"/>
      <c r="F12" s="37"/>
      <c r="G12" s="37"/>
      <c r="H12" s="38"/>
      <c r="I12" s="22"/>
    </row>
    <row r="13" spans="1:51" ht="30" x14ac:dyDescent="0.25">
      <c r="A13" s="24" t="s">
        <v>8</v>
      </c>
      <c r="B13" s="36" t="s">
        <v>88</v>
      </c>
      <c r="C13" s="37"/>
      <c r="D13" s="37"/>
      <c r="E13" s="37"/>
      <c r="F13" s="37"/>
      <c r="G13" s="37"/>
      <c r="H13" s="38"/>
      <c r="I13" s="22"/>
    </row>
    <row r="14" spans="1:51" ht="30" x14ac:dyDescent="0.25">
      <c r="A14" s="24" t="s">
        <v>9</v>
      </c>
      <c r="B14" s="36" t="s">
        <v>89</v>
      </c>
      <c r="C14" s="37"/>
      <c r="D14" s="37"/>
      <c r="E14" s="37"/>
      <c r="F14" s="37"/>
      <c r="G14" s="37"/>
      <c r="H14" s="38"/>
      <c r="I14" s="22"/>
    </row>
    <row r="15" spans="1:51" ht="30" x14ac:dyDescent="0.25">
      <c r="A15" s="24" t="s">
        <v>10</v>
      </c>
      <c r="B15" s="36" t="s">
        <v>90</v>
      </c>
      <c r="C15" s="37"/>
      <c r="D15" s="37"/>
      <c r="E15" s="37"/>
      <c r="F15" s="37"/>
      <c r="G15" s="37"/>
      <c r="H15" s="38"/>
      <c r="I15" s="22"/>
    </row>
    <row r="16" spans="1:51" ht="30" x14ac:dyDescent="0.25">
      <c r="A16" s="24" t="s">
        <v>11</v>
      </c>
      <c r="B16" s="36" t="s">
        <v>91</v>
      </c>
      <c r="C16" s="37"/>
      <c r="D16" s="37"/>
      <c r="E16" s="37"/>
      <c r="F16" s="37"/>
      <c r="G16" s="37"/>
      <c r="H16" s="38"/>
      <c r="I16" s="22"/>
    </row>
    <row r="17" spans="1:9" ht="45" x14ac:dyDescent="0.25">
      <c r="A17" s="24" t="s">
        <v>92</v>
      </c>
      <c r="B17" s="36" t="s">
        <v>93</v>
      </c>
      <c r="C17" s="37"/>
      <c r="D17" s="37"/>
      <c r="E17" s="37"/>
      <c r="F17" s="37"/>
      <c r="G17" s="37"/>
      <c r="H17" s="38"/>
      <c r="I17" s="22"/>
    </row>
    <row r="18" spans="1:9" ht="60" customHeight="1" x14ac:dyDescent="0.25">
      <c r="A18" s="24" t="s">
        <v>13</v>
      </c>
      <c r="B18" s="36" t="s">
        <v>94</v>
      </c>
      <c r="C18" s="37"/>
      <c r="D18" s="37"/>
      <c r="E18" s="37"/>
      <c r="F18" s="37"/>
      <c r="G18" s="37"/>
      <c r="H18" s="38"/>
      <c r="I18" s="22"/>
    </row>
    <row r="19" spans="1:9" ht="45.75" customHeight="1" x14ac:dyDescent="0.25">
      <c r="A19" s="24" t="s">
        <v>14</v>
      </c>
      <c r="B19" s="36" t="s">
        <v>95</v>
      </c>
      <c r="C19" s="37"/>
      <c r="D19" s="37"/>
      <c r="E19" s="37"/>
      <c r="F19" s="37"/>
      <c r="G19" s="37"/>
      <c r="H19" s="38"/>
      <c r="I19" s="22"/>
    </row>
    <row r="20" spans="1:9" ht="51.75" customHeight="1" x14ac:dyDescent="0.25">
      <c r="A20" s="24" t="s">
        <v>15</v>
      </c>
      <c r="B20" s="36" t="s">
        <v>96</v>
      </c>
      <c r="C20" s="37"/>
      <c r="D20" s="37"/>
      <c r="E20" s="37"/>
      <c r="F20" s="37"/>
      <c r="G20" s="37"/>
      <c r="H20" s="38"/>
      <c r="I20" s="22"/>
    </row>
    <row r="21" spans="1:9" ht="57.75" customHeight="1" x14ac:dyDescent="0.25">
      <c r="A21" s="24" t="s">
        <v>16</v>
      </c>
      <c r="B21" s="36" t="s">
        <v>97</v>
      </c>
      <c r="C21" s="37"/>
      <c r="D21" s="37"/>
      <c r="E21" s="37"/>
      <c r="F21" s="37"/>
      <c r="G21" s="37"/>
      <c r="H21" s="38"/>
      <c r="I21" s="22"/>
    </row>
    <row r="22" spans="1:9" x14ac:dyDescent="0.25">
      <c r="A22" s="43"/>
      <c r="B22" s="44"/>
      <c r="C22" s="44"/>
      <c r="D22" s="44"/>
      <c r="E22" s="44"/>
      <c r="F22" s="44"/>
      <c r="G22" s="44"/>
      <c r="H22" s="44"/>
      <c r="I22" s="45"/>
    </row>
    <row r="23" spans="1:9" ht="51" customHeight="1" x14ac:dyDescent="0.25">
      <c r="A23" s="32" t="s">
        <v>98</v>
      </c>
      <c r="B23" s="32"/>
      <c r="C23" s="32"/>
      <c r="D23" s="32"/>
      <c r="E23" s="32"/>
      <c r="F23" s="32"/>
      <c r="G23" s="32"/>
      <c r="H23" s="32"/>
      <c r="I23" s="32"/>
    </row>
    <row r="24" spans="1:9" ht="180" customHeight="1" x14ac:dyDescent="0.25">
      <c r="A24" s="40" t="s">
        <v>126</v>
      </c>
      <c r="B24" s="41"/>
      <c r="C24" s="41"/>
      <c r="D24" s="41"/>
      <c r="E24" s="41"/>
      <c r="F24" s="41"/>
      <c r="G24" s="41"/>
      <c r="H24" s="41"/>
      <c r="I24" s="42"/>
    </row>
    <row r="25" spans="1:9" ht="201" customHeight="1" x14ac:dyDescent="0.25">
      <c r="A25" s="25" t="s">
        <v>68</v>
      </c>
      <c r="B25" s="39" t="s">
        <v>99</v>
      </c>
      <c r="C25" s="39"/>
      <c r="D25" s="39"/>
      <c r="E25" s="39"/>
      <c r="F25" s="39"/>
      <c r="G25" s="39"/>
      <c r="H25" s="39"/>
      <c r="I25" s="39"/>
    </row>
    <row r="26" spans="1:9" ht="120.75" customHeight="1" x14ac:dyDescent="0.25">
      <c r="A26" s="25" t="s">
        <v>69</v>
      </c>
      <c r="B26" s="39" t="s">
        <v>124</v>
      </c>
      <c r="C26" s="39"/>
      <c r="D26" s="39"/>
      <c r="E26" s="39"/>
      <c r="F26" s="39"/>
      <c r="G26" s="39"/>
      <c r="H26" s="39"/>
      <c r="I26" s="39"/>
    </row>
    <row r="27" spans="1:9" ht="87" customHeight="1" x14ac:dyDescent="0.25">
      <c r="A27" s="25" t="s">
        <v>70</v>
      </c>
      <c r="B27" s="39" t="s">
        <v>100</v>
      </c>
      <c r="C27" s="39"/>
      <c r="D27" s="39"/>
      <c r="E27" s="39"/>
      <c r="F27" s="39"/>
      <c r="G27" s="39"/>
      <c r="H27" s="39"/>
      <c r="I27" s="39"/>
    </row>
    <row r="28" spans="1:9" ht="45.75" customHeight="1" x14ac:dyDescent="0.25">
      <c r="A28" s="25" t="s">
        <v>71</v>
      </c>
      <c r="B28" s="39" t="s">
        <v>127</v>
      </c>
      <c r="C28" s="39"/>
      <c r="D28" s="39"/>
      <c r="E28" s="39"/>
      <c r="F28" s="39"/>
      <c r="G28" s="39"/>
      <c r="H28" s="39"/>
      <c r="I28" s="39"/>
    </row>
    <row r="29" spans="1:9" x14ac:dyDescent="0.25">
      <c r="A29" s="46"/>
      <c r="B29" s="46"/>
      <c r="C29" s="46"/>
      <c r="D29" s="46"/>
      <c r="E29" s="46"/>
      <c r="F29" s="46"/>
      <c r="G29" s="46"/>
      <c r="H29" s="46"/>
      <c r="I29" s="46"/>
    </row>
    <row r="30" spans="1:9" ht="45" customHeight="1" x14ac:dyDescent="0.25">
      <c r="A30" s="31" t="s">
        <v>73</v>
      </c>
      <c r="B30" s="31"/>
      <c r="C30" s="31"/>
      <c r="D30" s="31"/>
      <c r="E30" s="31"/>
      <c r="F30" s="31"/>
      <c r="G30" s="31"/>
      <c r="H30" s="31"/>
      <c r="I30" s="31"/>
    </row>
    <row r="31" spans="1:9" ht="42" customHeight="1" x14ac:dyDescent="0.25">
      <c r="A31" s="50" t="s">
        <v>17</v>
      </c>
      <c r="B31" s="50"/>
      <c r="C31" s="33" t="s">
        <v>101</v>
      </c>
      <c r="D31" s="34"/>
      <c r="E31" s="34"/>
      <c r="F31" s="34"/>
      <c r="G31" s="34"/>
      <c r="H31" s="35"/>
      <c r="I31" s="21"/>
    </row>
    <row r="32" spans="1:9" ht="43.5" customHeight="1" x14ac:dyDescent="0.25">
      <c r="A32" s="50" t="s">
        <v>18</v>
      </c>
      <c r="B32" s="50"/>
      <c r="C32" s="33" t="s">
        <v>102</v>
      </c>
      <c r="D32" s="34"/>
      <c r="E32" s="34"/>
      <c r="F32" s="34"/>
      <c r="G32" s="34"/>
      <c r="H32" s="35"/>
      <c r="I32" s="21"/>
    </row>
    <row r="33" spans="1:9" ht="40.5" customHeight="1" x14ac:dyDescent="0.25">
      <c r="A33" s="50" t="s">
        <v>19</v>
      </c>
      <c r="B33" s="50"/>
      <c r="C33" s="33" t="s">
        <v>105</v>
      </c>
      <c r="D33" s="34"/>
      <c r="E33" s="34"/>
      <c r="F33" s="34"/>
      <c r="G33" s="34"/>
      <c r="H33" s="35"/>
      <c r="I33" s="21"/>
    </row>
    <row r="34" spans="1:9" ht="75.75" customHeight="1" x14ac:dyDescent="0.25">
      <c r="A34" s="49" t="s">
        <v>20</v>
      </c>
      <c r="B34" s="49"/>
      <c r="C34" s="36" t="s">
        <v>103</v>
      </c>
      <c r="D34" s="37"/>
      <c r="E34" s="37"/>
      <c r="F34" s="37"/>
      <c r="G34" s="37"/>
      <c r="H34" s="38"/>
      <c r="I34" s="21"/>
    </row>
    <row r="35" spans="1:9" ht="57.75" customHeight="1" x14ac:dyDescent="0.25">
      <c r="A35" s="49" t="s">
        <v>21</v>
      </c>
      <c r="B35" s="49"/>
      <c r="C35" s="33" t="s">
        <v>104</v>
      </c>
      <c r="D35" s="34"/>
      <c r="E35" s="34"/>
      <c r="F35" s="34"/>
      <c r="G35" s="34"/>
      <c r="H35" s="35"/>
      <c r="I35" s="21"/>
    </row>
    <row r="36" spans="1:9" ht="73.5" customHeight="1" x14ac:dyDescent="0.25">
      <c r="A36" s="49" t="s">
        <v>22</v>
      </c>
      <c r="B36" s="49"/>
      <c r="C36" s="33" t="s">
        <v>106</v>
      </c>
      <c r="D36" s="34"/>
      <c r="E36" s="34"/>
      <c r="F36" s="34"/>
      <c r="G36" s="34"/>
      <c r="H36" s="35"/>
      <c r="I36" s="21"/>
    </row>
    <row r="37" spans="1:9" ht="67.5" customHeight="1" x14ac:dyDescent="0.25">
      <c r="A37" s="49" t="s">
        <v>48</v>
      </c>
      <c r="B37" s="49"/>
      <c r="C37" s="33" t="s">
        <v>107</v>
      </c>
      <c r="D37" s="34"/>
      <c r="E37" s="34"/>
      <c r="F37" s="34"/>
      <c r="G37" s="34"/>
      <c r="H37" s="35"/>
      <c r="I37" s="21"/>
    </row>
    <row r="38" spans="1:9" ht="45.75" customHeight="1" x14ac:dyDescent="0.25">
      <c r="A38" s="49" t="s">
        <v>23</v>
      </c>
      <c r="B38" s="49"/>
      <c r="C38" s="33" t="s">
        <v>108</v>
      </c>
      <c r="D38" s="34"/>
      <c r="E38" s="34"/>
      <c r="F38" s="34"/>
      <c r="G38" s="34"/>
      <c r="H38" s="35"/>
      <c r="I38" s="21"/>
    </row>
    <row r="39" spans="1:9" ht="39.75" customHeight="1" x14ac:dyDescent="0.25">
      <c r="A39" s="49" t="s">
        <v>24</v>
      </c>
      <c r="B39" s="49"/>
      <c r="C39" s="33" t="s">
        <v>109</v>
      </c>
      <c r="D39" s="34"/>
      <c r="E39" s="34"/>
      <c r="F39" s="34"/>
      <c r="G39" s="34"/>
      <c r="H39" s="35"/>
      <c r="I39" s="21"/>
    </row>
    <row r="40" spans="1:9" ht="52.5" customHeight="1" x14ac:dyDescent="0.25">
      <c r="A40" s="55" t="s">
        <v>25</v>
      </c>
      <c r="B40" s="55"/>
      <c r="C40" s="33" t="s">
        <v>110</v>
      </c>
      <c r="D40" s="34"/>
      <c r="E40" s="34"/>
      <c r="F40" s="34"/>
      <c r="G40" s="34"/>
      <c r="H40" s="35"/>
      <c r="I40" s="21"/>
    </row>
    <row r="42" spans="1:9" ht="42.75" customHeight="1" x14ac:dyDescent="0.25">
      <c r="A42" s="56" t="s">
        <v>47</v>
      </c>
      <c r="B42" s="56"/>
      <c r="C42" s="56"/>
      <c r="D42" s="56"/>
      <c r="E42" s="56"/>
      <c r="F42" s="56"/>
      <c r="G42" s="56"/>
      <c r="H42" s="56"/>
    </row>
    <row r="43" spans="1:9" ht="53.25" customHeight="1" x14ac:dyDescent="0.25">
      <c r="A43" s="52" t="s">
        <v>26</v>
      </c>
      <c r="B43" s="52"/>
      <c r="C43" s="33" t="s">
        <v>131</v>
      </c>
      <c r="D43" s="34"/>
      <c r="E43" s="34"/>
      <c r="F43" s="34"/>
      <c r="G43" s="34"/>
      <c r="H43" s="35"/>
    </row>
    <row r="44" spans="1:9" ht="69" customHeight="1" x14ac:dyDescent="0.25">
      <c r="A44" s="52" t="s">
        <v>27</v>
      </c>
      <c r="B44" s="52"/>
      <c r="C44" s="36" t="s">
        <v>132</v>
      </c>
      <c r="D44" s="37"/>
      <c r="E44" s="37"/>
      <c r="F44" s="37"/>
      <c r="G44" s="37"/>
      <c r="H44" s="38"/>
    </row>
    <row r="45" spans="1:9" ht="56.25" customHeight="1" x14ac:dyDescent="0.25">
      <c r="A45" s="52" t="s">
        <v>28</v>
      </c>
      <c r="B45" s="52"/>
      <c r="C45" s="33" t="s">
        <v>111</v>
      </c>
      <c r="D45" s="34"/>
      <c r="E45" s="34"/>
      <c r="F45" s="34"/>
      <c r="G45" s="34"/>
      <c r="H45" s="35"/>
    </row>
    <row r="46" spans="1:9" ht="51.75" customHeight="1" x14ac:dyDescent="0.25">
      <c r="A46" s="52" t="s">
        <v>29</v>
      </c>
      <c r="B46" s="52"/>
      <c r="C46" s="33" t="s">
        <v>112</v>
      </c>
      <c r="D46" s="34"/>
      <c r="E46" s="34"/>
      <c r="F46" s="34"/>
      <c r="G46" s="34"/>
      <c r="H46" s="35"/>
    </row>
    <row r="47" spans="1:9" ht="48.75" customHeight="1" x14ac:dyDescent="0.25">
      <c r="A47" s="52" t="s">
        <v>30</v>
      </c>
      <c r="B47" s="52"/>
      <c r="C47" s="33" t="s">
        <v>113</v>
      </c>
      <c r="D47" s="34"/>
      <c r="E47" s="34"/>
      <c r="F47" s="34"/>
      <c r="G47" s="34"/>
      <c r="H47" s="35"/>
    </row>
    <row r="48" spans="1:9" x14ac:dyDescent="0.25">
      <c r="A48" s="54"/>
      <c r="B48" s="54"/>
      <c r="C48" s="54"/>
      <c r="D48" s="54"/>
      <c r="E48" s="54"/>
      <c r="F48" s="54"/>
      <c r="G48" s="54"/>
      <c r="H48" s="54"/>
    </row>
    <row r="49" spans="1:8" ht="34.5" customHeight="1" x14ac:dyDescent="0.25">
      <c r="A49" s="53" t="s">
        <v>1</v>
      </c>
      <c r="B49" s="53"/>
      <c r="C49" s="53"/>
      <c r="D49" s="53"/>
      <c r="E49" s="53"/>
      <c r="F49" s="53"/>
      <c r="G49" s="53"/>
      <c r="H49" s="53"/>
    </row>
    <row r="50" spans="1:8" ht="44.25" customHeight="1" x14ac:dyDescent="0.25">
      <c r="A50" s="52" t="s">
        <v>31</v>
      </c>
      <c r="B50" s="52"/>
      <c r="C50" s="33" t="s">
        <v>123</v>
      </c>
      <c r="D50" s="34"/>
      <c r="E50" s="34"/>
      <c r="F50" s="34"/>
      <c r="G50" s="34"/>
      <c r="H50" s="35"/>
    </row>
    <row r="51" spans="1:8" ht="90" customHeight="1" x14ac:dyDescent="0.25">
      <c r="A51" s="52" t="s">
        <v>32</v>
      </c>
      <c r="B51" s="52"/>
      <c r="C51" s="36" t="s">
        <v>128</v>
      </c>
      <c r="D51" s="34"/>
      <c r="E51" s="34"/>
      <c r="F51" s="34"/>
      <c r="G51" s="34"/>
      <c r="H51" s="35"/>
    </row>
    <row r="52" spans="1:8" ht="40.5" customHeight="1" x14ac:dyDescent="0.25">
      <c r="A52" s="52" t="s">
        <v>33</v>
      </c>
      <c r="B52" s="52"/>
      <c r="C52" s="33" t="s">
        <v>121</v>
      </c>
      <c r="D52" s="34"/>
      <c r="E52" s="34"/>
      <c r="F52" s="34"/>
      <c r="G52" s="34"/>
      <c r="H52" s="35"/>
    </row>
    <row r="53" spans="1:8" ht="32.25" customHeight="1" x14ac:dyDescent="0.25">
      <c r="A53" s="52" t="s">
        <v>34</v>
      </c>
      <c r="B53" s="52"/>
      <c r="C53" s="33" t="s">
        <v>122</v>
      </c>
      <c r="D53" s="34"/>
      <c r="E53" s="34"/>
      <c r="F53" s="34"/>
      <c r="G53" s="34"/>
      <c r="H53" s="35"/>
    </row>
    <row r="54" spans="1:8" ht="51.75" customHeight="1" x14ac:dyDescent="0.25">
      <c r="A54" s="51" t="s">
        <v>35</v>
      </c>
      <c r="B54" s="51"/>
      <c r="C54" s="33" t="s">
        <v>115</v>
      </c>
      <c r="D54" s="34"/>
      <c r="E54" s="34"/>
      <c r="F54" s="34"/>
      <c r="G54" s="34"/>
      <c r="H54" s="35"/>
    </row>
    <row r="55" spans="1:8" ht="65.25" customHeight="1" x14ac:dyDescent="0.25">
      <c r="A55" s="51" t="s">
        <v>36</v>
      </c>
      <c r="B55" s="51"/>
      <c r="C55" s="33" t="s">
        <v>116</v>
      </c>
      <c r="D55" s="34"/>
      <c r="E55" s="34"/>
      <c r="F55" s="34"/>
      <c r="G55" s="34"/>
      <c r="H55" s="35"/>
    </row>
    <row r="56" spans="1:8" ht="40.5" customHeight="1" x14ac:dyDescent="0.25">
      <c r="A56" s="51" t="s">
        <v>37</v>
      </c>
      <c r="B56" s="51"/>
      <c r="C56" s="33" t="s">
        <v>120</v>
      </c>
      <c r="D56" s="34"/>
      <c r="E56" s="34"/>
      <c r="F56" s="34"/>
      <c r="G56" s="34"/>
      <c r="H56" s="35"/>
    </row>
    <row r="57" spans="1:8" ht="60" customHeight="1" x14ac:dyDescent="0.25">
      <c r="A57" s="51" t="s">
        <v>38</v>
      </c>
      <c r="B57" s="51"/>
      <c r="C57" s="33" t="s">
        <v>125</v>
      </c>
      <c r="D57" s="34"/>
      <c r="E57" s="34"/>
      <c r="F57" s="34"/>
      <c r="G57" s="34"/>
      <c r="H57" s="35"/>
    </row>
    <row r="58" spans="1:8" ht="51.75" customHeight="1" x14ac:dyDescent="0.25">
      <c r="A58" s="51" t="s">
        <v>39</v>
      </c>
      <c r="B58" s="51"/>
      <c r="C58" s="33" t="s">
        <v>117</v>
      </c>
      <c r="D58" s="34"/>
      <c r="E58" s="34"/>
      <c r="F58" s="34"/>
      <c r="G58" s="34"/>
      <c r="H58" s="35"/>
    </row>
    <row r="59" spans="1:8" ht="54.75" customHeight="1" x14ac:dyDescent="0.25">
      <c r="A59" s="57" t="s">
        <v>40</v>
      </c>
      <c r="B59" s="57"/>
      <c r="C59" s="33" t="s">
        <v>129</v>
      </c>
      <c r="D59" s="34"/>
      <c r="E59" s="34"/>
      <c r="F59" s="34"/>
      <c r="G59" s="34"/>
      <c r="H59" s="35"/>
    </row>
    <row r="61" spans="1:8" s="21" customFormat="1" ht="182.25" customHeight="1" x14ac:dyDescent="0.25">
      <c r="A61" s="47" t="s">
        <v>119</v>
      </c>
      <c r="B61" s="48"/>
      <c r="C61" s="48"/>
      <c r="D61" s="48"/>
      <c r="E61" s="48"/>
      <c r="F61" s="48"/>
      <c r="G61" s="48"/>
      <c r="H61" s="48"/>
    </row>
    <row r="62" spans="1:8" s="21" customFormat="1" ht="64.5" customHeight="1" x14ac:dyDescent="0.25">
      <c r="A62" s="30" t="s">
        <v>74</v>
      </c>
      <c r="B62" s="30"/>
      <c r="C62" s="36" t="s">
        <v>130</v>
      </c>
      <c r="D62" s="37"/>
      <c r="E62" s="37"/>
      <c r="F62" s="37"/>
      <c r="G62" s="37"/>
      <c r="H62" s="38"/>
    </row>
    <row r="63" spans="1:8" s="21" customFormat="1" ht="69.75" customHeight="1" x14ac:dyDescent="0.25">
      <c r="A63" s="30" t="s">
        <v>75</v>
      </c>
      <c r="B63" s="30"/>
      <c r="C63" s="36" t="s">
        <v>118</v>
      </c>
      <c r="D63" s="37"/>
      <c r="E63" s="37"/>
      <c r="F63" s="37"/>
      <c r="G63" s="37"/>
      <c r="H63" s="38"/>
    </row>
  </sheetData>
  <mergeCells count="88">
    <mergeCell ref="A56:B56"/>
    <mergeCell ref="A57:B57"/>
    <mergeCell ref="A58:B58"/>
    <mergeCell ref="A59:B59"/>
    <mergeCell ref="A62:B62"/>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44:B44"/>
    <mergeCell ref="A45:B45"/>
    <mergeCell ref="A46:B46"/>
    <mergeCell ref="A47:B47"/>
    <mergeCell ref="A49:H49"/>
    <mergeCell ref="C45:H45"/>
    <mergeCell ref="C46:H46"/>
    <mergeCell ref="C47:H47"/>
    <mergeCell ref="A48:H48"/>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B18:H18"/>
    <mergeCell ref="B19:H19"/>
    <mergeCell ref="C37:H37"/>
    <mergeCell ref="C38:H38"/>
    <mergeCell ref="C39:H39"/>
    <mergeCell ref="B25:I25"/>
    <mergeCell ref="B26:I26"/>
    <mergeCell ref="B27:I27"/>
    <mergeCell ref="B20:H20"/>
    <mergeCell ref="B21:H21"/>
    <mergeCell ref="A24:I24"/>
    <mergeCell ref="A22:I22"/>
    <mergeCell ref="A29:I29"/>
    <mergeCell ref="B13:H13"/>
    <mergeCell ref="B14:H14"/>
    <mergeCell ref="B15:H15"/>
    <mergeCell ref="B16:H16"/>
    <mergeCell ref="B17:H17"/>
    <mergeCell ref="B8:H8"/>
    <mergeCell ref="B9:H9"/>
    <mergeCell ref="B10:H10"/>
    <mergeCell ref="B11:H11"/>
    <mergeCell ref="B12:H12"/>
    <mergeCell ref="B3:H3"/>
    <mergeCell ref="B4:H4"/>
    <mergeCell ref="B5:H5"/>
    <mergeCell ref="B6:H6"/>
    <mergeCell ref="B7:H7"/>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
  <sheetViews>
    <sheetView zoomScale="60" zoomScaleNormal="60" workbookViewId="0">
      <selection activeCell="M7" sqref="M7"/>
    </sheetView>
  </sheetViews>
  <sheetFormatPr baseColWidth="10" defaultColWidth="10.7109375" defaultRowHeight="15" x14ac:dyDescent="0.2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s>
  <sheetData>
    <row r="1" spans="1:7" ht="44.25" customHeight="1" x14ac:dyDescent="0.25">
      <c r="A1" s="58" t="s">
        <v>57</v>
      </c>
      <c r="B1" s="59"/>
      <c r="C1" s="59"/>
      <c r="D1" s="59"/>
      <c r="E1" s="59"/>
      <c r="F1" s="59"/>
      <c r="G1" s="60"/>
    </row>
    <row r="2" spans="1:7" s="12" customFormat="1" ht="43.5" customHeight="1" x14ac:dyDescent="0.25">
      <c r="A2" s="27" t="s">
        <v>58</v>
      </c>
      <c r="B2" s="61" t="s">
        <v>59</v>
      </c>
      <c r="C2" s="61"/>
      <c r="D2" s="61"/>
      <c r="E2" s="61"/>
      <c r="F2" s="61"/>
      <c r="G2" s="14" t="s">
        <v>60</v>
      </c>
    </row>
    <row r="3" spans="1:7" ht="45" customHeight="1" x14ac:dyDescent="0.25">
      <c r="A3" s="7" t="s">
        <v>135</v>
      </c>
      <c r="B3" s="62" t="s">
        <v>138</v>
      </c>
      <c r="C3" s="63"/>
      <c r="D3" s="63"/>
      <c r="E3" s="63"/>
      <c r="F3" s="64"/>
      <c r="G3" s="2" t="s">
        <v>139</v>
      </c>
    </row>
    <row r="4" spans="1:7" ht="45" customHeight="1" x14ac:dyDescent="0.25">
      <c r="A4" s="3"/>
      <c r="B4" s="65"/>
      <c r="C4" s="66"/>
      <c r="D4" s="66"/>
      <c r="E4" s="66"/>
      <c r="F4" s="67"/>
      <c r="G4" s="4"/>
    </row>
    <row r="5" spans="1:7" ht="45" customHeight="1" x14ac:dyDescent="0.25">
      <c r="A5" s="3"/>
      <c r="B5" s="65"/>
      <c r="C5" s="66"/>
      <c r="D5" s="66"/>
      <c r="E5" s="66"/>
      <c r="F5" s="67"/>
      <c r="G5" s="4"/>
    </row>
    <row r="6" spans="1:7" ht="45" customHeight="1" thickBot="1" x14ac:dyDescent="0.3">
      <c r="A6" s="5"/>
      <c r="B6" s="69"/>
      <c r="C6" s="69"/>
      <c r="D6" s="69"/>
      <c r="E6" s="69"/>
      <c r="F6" s="69"/>
      <c r="G6" s="6"/>
    </row>
    <row r="7" spans="1:7" ht="45" customHeight="1" thickBot="1" x14ac:dyDescent="0.3">
      <c r="A7" s="70"/>
      <c r="B7" s="70"/>
      <c r="C7" s="70"/>
      <c r="D7" s="70"/>
      <c r="E7" s="70"/>
      <c r="F7" s="70"/>
      <c r="G7" s="70"/>
    </row>
    <row r="8" spans="1:7" s="12" customFormat="1" ht="45" customHeight="1" x14ac:dyDescent="0.25">
      <c r="A8" s="10"/>
      <c r="B8" s="71" t="s">
        <v>61</v>
      </c>
      <c r="C8" s="71"/>
      <c r="D8" s="71" t="s">
        <v>62</v>
      </c>
      <c r="E8" s="71"/>
      <c r="F8" s="23" t="s">
        <v>58</v>
      </c>
      <c r="G8" s="11" t="s">
        <v>63</v>
      </c>
    </row>
    <row r="9" spans="1:7" ht="45" customHeight="1" x14ac:dyDescent="0.25">
      <c r="A9" s="13" t="s">
        <v>64</v>
      </c>
      <c r="B9" s="72" t="s">
        <v>133</v>
      </c>
      <c r="C9" s="72"/>
      <c r="D9" s="68" t="s">
        <v>134</v>
      </c>
      <c r="E9" s="68"/>
      <c r="F9" s="7" t="s">
        <v>135</v>
      </c>
      <c r="G9" s="8"/>
    </row>
    <row r="10" spans="1:7" ht="45" customHeight="1" x14ac:dyDescent="0.25">
      <c r="A10" s="13" t="s">
        <v>65</v>
      </c>
      <c r="B10" s="68" t="s">
        <v>136</v>
      </c>
      <c r="C10" s="68"/>
      <c r="D10" s="68" t="s">
        <v>137</v>
      </c>
      <c r="E10" s="68"/>
      <c r="F10" s="7" t="s">
        <v>135</v>
      </c>
      <c r="G10" s="8"/>
    </row>
    <row r="11" spans="1:7" ht="45" customHeight="1" thickBot="1" x14ac:dyDescent="0.3">
      <c r="A11" s="26" t="s">
        <v>66</v>
      </c>
      <c r="B11" s="68" t="s">
        <v>136</v>
      </c>
      <c r="C11" s="68"/>
      <c r="D11" s="68" t="s">
        <v>137</v>
      </c>
      <c r="E11" s="68"/>
      <c r="F11" s="7" t="s">
        <v>135</v>
      </c>
      <c r="G11" s="9"/>
    </row>
    <row r="12" spans="1:7" ht="45" customHeight="1" x14ac:dyDescent="0.25"/>
    <row r="13" spans="1:7" ht="45" customHeight="1" x14ac:dyDescent="0.25">
      <c r="E13" s="28"/>
    </row>
    <row r="14" spans="1:7" ht="45" customHeight="1" x14ac:dyDescent="0.25">
      <c r="E14" s="28">
        <v>134700001</v>
      </c>
    </row>
    <row r="15" spans="1:7" ht="45" customHeight="1" x14ac:dyDescent="0.25">
      <c r="E15" s="29">
        <f>E14*100/450000001</f>
        <v>29.933333489037036</v>
      </c>
    </row>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sheetData>
  <mergeCells count="15">
    <mergeCell ref="B10:C10"/>
    <mergeCell ref="D10:E10"/>
    <mergeCell ref="B11:C11"/>
    <mergeCell ref="D11:E11"/>
    <mergeCell ref="B6:F6"/>
    <mergeCell ref="A7:G7"/>
    <mergeCell ref="B8:C8"/>
    <mergeCell ref="D8:E8"/>
    <mergeCell ref="B9:C9"/>
    <mergeCell ref="D9:E9"/>
    <mergeCell ref="A1:G1"/>
    <mergeCell ref="B2:F2"/>
    <mergeCell ref="B3:F3"/>
    <mergeCell ref="B4:F4"/>
    <mergeCell ref="B5: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SICC</vt:lpstr>
      <vt:lpstr>INSTRUCTIVO</vt:lpstr>
      <vt:lpstr>CONTROL DE CAMBIOS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Luz Marlene Andrade Hong</cp:lastModifiedBy>
  <dcterms:created xsi:type="dcterms:W3CDTF">2022-12-26T20:23:47Z</dcterms:created>
  <dcterms:modified xsi:type="dcterms:W3CDTF">2024-01-24T22:48:54Z</dcterms:modified>
</cp:coreProperties>
</file>