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/>
  <mc:AlternateContent xmlns:mc="http://schemas.openxmlformats.org/markup-compatibility/2006">
    <mc:Choice Requires="x15">
      <x15ac:absPath xmlns:x15ac="http://schemas.microsoft.com/office/spreadsheetml/2010/11/ac" url="F:\PLANEACION 2023\PLANES DE ACCION 2023\INFRAESTRUCTURA\DICIEMBRE\"/>
    </mc:Choice>
  </mc:AlternateContent>
  <xr:revisionPtr revIDLastSave="0" documentId="8_{260ECA8E-3EC8-4304-BF04-7F6CB730E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 INTERNO EVALUACIÓ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AR42" i="4" l="1"/>
  <c r="AR37" i="4"/>
  <c r="AR32" i="4"/>
  <c r="AR33" i="4"/>
  <c r="AR34" i="4"/>
  <c r="AR35" i="4"/>
  <c r="AR31" i="4"/>
  <c r="AR29" i="4"/>
  <c r="AR26" i="4"/>
  <c r="AR24" i="4"/>
  <c r="AR21" i="4"/>
  <c r="AR18" i="4"/>
  <c r="AR16" i="4"/>
  <c r="AR12" i="4"/>
  <c r="BF39" i="4"/>
  <c r="BG29" i="4"/>
  <c r="BF27" i="4"/>
  <c r="AS27" i="4"/>
  <c r="AT26" i="4"/>
  <c r="BB26" i="4" s="1"/>
  <c r="BE26" i="4" s="1"/>
  <c r="BB25" i="4"/>
  <c r="BC25" i="4" s="1"/>
  <c r="BD25" i="4" s="1"/>
  <c r="BE25" i="4" s="1"/>
  <c r="AV25" i="4"/>
  <c r="AT25" i="4"/>
  <c r="AS25" i="4"/>
  <c r="BG24" i="4"/>
  <c r="BE24" i="4"/>
  <c r="BB24" i="4"/>
  <c r="BE20" i="4"/>
  <c r="BC14" i="4"/>
  <c r="BE14" i="4"/>
  <c r="BF14" i="4" s="1"/>
  <c r="AR14" i="4" s="1"/>
  <c r="AV14" i="4"/>
  <c r="BF9" i="4"/>
  <c r="AR9" i="4" s="1"/>
  <c r="BE42" i="4"/>
  <c r="BF41" i="4"/>
  <c r="BE41" i="4"/>
  <c r="AZ41" i="4"/>
  <c r="AY41" i="4"/>
  <c r="BB41" i="4" s="1"/>
  <c r="AV24" i="4"/>
  <c r="AY24" i="4" s="1"/>
  <c r="AS24" i="4"/>
  <c r="AS33" i="4"/>
  <c r="AS32" i="4"/>
  <c r="AT35" i="4"/>
  <c r="BB35" i="4" s="1"/>
  <c r="BE35" i="4" s="1"/>
  <c r="AS35" i="4"/>
  <c r="AU35" i="4" s="1"/>
  <c r="AT34" i="4"/>
  <c r="AU34" i="4" s="1"/>
  <c r="AU29" i="4"/>
  <c r="AT31" i="4"/>
  <c r="AS31" i="4"/>
  <c r="AU31" i="4" s="1"/>
  <c r="AS20" i="4"/>
  <c r="AT20" i="4" l="1"/>
  <c r="AT32" i="4"/>
  <c r="AU32" i="4" s="1"/>
  <c r="AT33" i="4"/>
  <c r="AU33" i="4" s="1"/>
  <c r="AR41" i="4"/>
  <c r="BG41" i="4"/>
  <c r="BG20" i="4"/>
  <c r="BF20" i="4"/>
  <c r="AR20" i="4" s="1"/>
  <c r="AU25" i="4"/>
  <c r="AR27" i="4"/>
  <c r="BG27" i="4"/>
  <c r="AR39" i="4"/>
  <c r="BG39" i="4"/>
  <c r="BF25" i="4"/>
  <c r="AR25" i="4" s="1"/>
  <c r="BG25" i="4"/>
  <c r="AU26" i="4"/>
  <c r="AU42" i="4"/>
  <c r="AT41" i="4"/>
  <c r="AU41" i="4" s="1"/>
  <c r="G41" i="4"/>
  <c r="AU39" i="4"/>
  <c r="AV37" i="4"/>
  <c r="AY37" i="4" s="1"/>
  <c r="BB37" i="4" s="1"/>
  <c r="BE37" i="4" s="1"/>
  <c r="AT37" i="4"/>
  <c r="AU37" i="4" s="1"/>
  <c r="O35" i="4"/>
  <c r="O29" i="4"/>
  <c r="AT27" i="4"/>
  <c r="O27" i="4"/>
  <c r="O26" i="4"/>
  <c r="AT24" i="4"/>
  <c r="AU24" i="4" s="1"/>
  <c r="O24" i="4"/>
  <c r="O22" i="4"/>
  <c r="AS21" i="4"/>
  <c r="O21" i="4"/>
  <c r="O20" i="4"/>
  <c r="O19" i="4"/>
  <c r="AS18" i="4"/>
  <c r="O17" i="4"/>
  <c r="AT16" i="4"/>
  <c r="AS16" i="4"/>
  <c r="O16" i="4"/>
  <c r="AS14" i="4"/>
  <c r="AV12" i="4"/>
  <c r="AS12" i="4"/>
  <c r="AV9" i="4"/>
  <c r="AS9" i="4"/>
  <c r="O9" i="4"/>
  <c r="BE16" i="4" l="1"/>
  <c r="BB16" i="4"/>
  <c r="BB18" i="4"/>
  <c r="BE18" i="4" s="1"/>
  <c r="AT21" i="4"/>
  <c r="AV21" i="4" s="1"/>
  <c r="AU21" i="4"/>
  <c r="BB20" i="4"/>
  <c r="AU20" i="4"/>
  <c r="AU27" i="4"/>
  <c r="BB27" i="4"/>
  <c r="BE27" i="4" s="1"/>
  <c r="AT9" i="4"/>
  <c r="AU9" i="4" s="1"/>
  <c r="AT12" i="4"/>
  <c r="AT14" i="4"/>
  <c r="AU16" i="4"/>
  <c r="AT18" i="4"/>
  <c r="AU18" i="4" s="1"/>
  <c r="AV18" i="4" s="1"/>
  <c r="AW18" i="4" s="1"/>
  <c r="AX18" i="4" s="1"/>
  <c r="AY18" i="4" s="1"/>
  <c r="AZ18" i="4" s="1"/>
  <c r="BA18" i="4" s="1"/>
  <c r="AU12" i="4" l="1"/>
  <c r="AY12" i="4"/>
  <c r="BE21" i="4"/>
  <c r="BB21" i="4"/>
  <c r="AY21" i="4"/>
  <c r="AU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H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L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INCLUIR EVIDENCIA ORGANIZADA POR PROGRAMA PROYECTO Y ACTIVIDAD</t>
        </r>
      </text>
    </comment>
    <comment ref="M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SE DEBE ESPECIFICAR LA FECHA Y PERIODICIDAD DE LA ACTIVIDAD
</t>
        </r>
      </text>
    </comment>
    <comment ref="N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SE DEBE ESPECIFICAR LA FECHA Y PERIODICIDAD DE LA ACTIVIDAD
</t>
        </r>
      </text>
    </comment>
    <comment ref="P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Q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R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S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INCLUIR EL OBJETIVO Y LAS ACTIVIDADES DEL PROYECTO
</t>
        </r>
      </text>
    </comment>
    <comment ref="V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RELACIONAR LAS ACTIVIDADES ESPECIFICAS DEL PROYECTO</t>
        </r>
      </text>
    </comment>
    <comment ref="AK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VERIFICAR AVANCE EN LAS EVIDENCIAS
VALOR EN PORCENTAJE</t>
        </r>
      </text>
    </comment>
    <comment ref="AL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TENER EN CUENTA EL PORCENTAJE DE PARTICIPACIÓN DE LA ACTIVIDAD DENTRO DEL AVANCE DEL PROYECTO (NO PROMEDIAR)</t>
        </r>
      </text>
    </comment>
    <comment ref="AM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TENER EN CUENTA LA PARTICIPACIÓN DEL PROYECTO DENTRO DE LA META PRODUCTO (NO PROMEDIAR)</t>
        </r>
      </text>
    </comment>
    <comment ref="AP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ICLD
SGP
SGR
ENTRE OTROS
(ESPECIFICAR OTROS)</t>
        </r>
      </text>
    </comment>
    <comment ref="AQ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AR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VALOR EN PORCENTAJE</t>
        </r>
      </text>
    </comment>
    <comment ref="AS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VALOR ASIGNADO PARA LA VIGENCIA A EVALUAR</t>
        </r>
      </text>
    </comment>
    <comment ref="AT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VALOR ASIGNADO PARA LA VIGENCIA A EVALUAR</t>
        </r>
      </text>
    </comment>
    <comment ref="AV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AY7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BB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BE7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AV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AW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AY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AZ8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B8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BC8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E8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BF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H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COHERENCIA ENTRE LA EJECUCIÓN PRESUPUESTAL Y EL CUMPLIMIENTO DE LAS METAS</t>
        </r>
      </text>
    </comment>
  </commentList>
</comments>
</file>

<file path=xl/sharedStrings.xml><?xml version="1.0" encoding="utf-8"?>
<sst xmlns="http://schemas.openxmlformats.org/spreadsheetml/2006/main" count="318" uniqueCount="136">
  <si>
    <t>ALCALDÍA DISTRITAL DE CARTAGENA DE INDIAS</t>
  </si>
  <si>
    <t xml:space="preserve">Código: </t>
  </si>
  <si>
    <t>MACROPROCESO:EVALUACIÓN Y CONTROL DE LA GESTIÓN PÚBLICA</t>
  </si>
  <si>
    <t xml:space="preserve">Versión: </t>
  </si>
  <si>
    <t>PROCESO: EVALUACIÓN INDEPENDIENTE</t>
  </si>
  <si>
    <t>Fecha:</t>
  </si>
  <si>
    <t>MATRIZ DE EVALUACIÓN PLAN DE ACCIÓN</t>
  </si>
  <si>
    <t xml:space="preserve">Páginas:  </t>
  </si>
  <si>
    <t>Información Plan de Acción</t>
  </si>
  <si>
    <t>Evaluación y seguimiento</t>
  </si>
  <si>
    <t>Pilar</t>
  </si>
  <si>
    <t>Linea estrategica</t>
  </si>
  <si>
    <t>Programa</t>
  </si>
  <si>
    <t>Meta producto</t>
  </si>
  <si>
    <t>Meta programada para 2023</t>
  </si>
  <si>
    <t>Avance meta producto 2023</t>
  </si>
  <si>
    <t>Avance meta producto 2023 (%)</t>
  </si>
  <si>
    <t>Avance meta producto en el cuatrienio (%)</t>
  </si>
  <si>
    <t>Proyecto</t>
  </si>
  <si>
    <t>Codigo BPIN</t>
  </si>
  <si>
    <t>Objetivo</t>
  </si>
  <si>
    <t>Actividades</t>
  </si>
  <si>
    <t>Fecha de inicio de la actividad</t>
  </si>
  <si>
    <t>Fecha final de la actividad</t>
  </si>
  <si>
    <t>Dias de duracion de la actividad</t>
  </si>
  <si>
    <t>Valor Absoluto de la Actividad (Valor Meta Programada)</t>
  </si>
  <si>
    <t>Porcentaje de Participación de la Actividad (%)</t>
  </si>
  <si>
    <t>Avance de las actividades (%)</t>
  </si>
  <si>
    <t>Evaluación Ejecución de Actividades</t>
  </si>
  <si>
    <t>Presupuesto Programa</t>
  </si>
  <si>
    <t>Presupuesto Proyecto</t>
  </si>
  <si>
    <t>Información de PREDIS</t>
  </si>
  <si>
    <t>Evaluación</t>
  </si>
  <si>
    <t>Análisis</t>
  </si>
  <si>
    <t>X</t>
  </si>
  <si>
    <t>Coherencia entre el proyecto y la meta producto del programa</t>
  </si>
  <si>
    <t>Actividades del proyecto</t>
  </si>
  <si>
    <t>Coherencia de Programacion de las Actividades con la Meta Producto</t>
  </si>
  <si>
    <t>Existe Evidencia en la Ejecución de la Actividad</t>
  </si>
  <si>
    <t>Las evidencias son Soportes de las Actividades</t>
  </si>
  <si>
    <t>Cumplió la Actividad con el Plazo</t>
  </si>
  <si>
    <t>Ejecución de la Actividad (%) Según Evidencias</t>
  </si>
  <si>
    <t>Ejecución del proyecto de acuerdo a la ejecución de actividades según Evidencias</t>
  </si>
  <si>
    <t>Ejecución de la meta producto  de acuerdo al avance del proyecto (%)</t>
  </si>
  <si>
    <t>Diferencia metas plan de acción / Evidencias (%)</t>
  </si>
  <si>
    <t>Rubro presupuestal</t>
  </si>
  <si>
    <t>Fuente de Financiación</t>
  </si>
  <si>
    <t>Valor asignado según Predis</t>
  </si>
  <si>
    <t>% ejecutado</t>
  </si>
  <si>
    <t>Valor asignado según SUIFP</t>
  </si>
  <si>
    <t>Valor asignado según PREDIS</t>
  </si>
  <si>
    <t xml:space="preserve">Diferencia presupuestal entre PREDIS Y SUIFP por proyecto </t>
  </si>
  <si>
    <t>PREDIS 1 Trimestre 2023</t>
  </si>
  <si>
    <t>PREDIS 2 Trimestre 2023</t>
  </si>
  <si>
    <t>PREDIS 3 Trimestre 20223</t>
  </si>
  <si>
    <t>PREDIS 4 Trimestre 2023</t>
  </si>
  <si>
    <t>Si</t>
  </si>
  <si>
    <t>No</t>
  </si>
  <si>
    <t>Sustentar en caso negativo</t>
  </si>
  <si>
    <t>Proyecto según SUIFP</t>
  </si>
  <si>
    <t>Proyecto plan de acción</t>
  </si>
  <si>
    <t>Diferencia en la programacion de las actividades</t>
  </si>
  <si>
    <t>Definitivo ($)</t>
  </si>
  <si>
    <t>Comprometido ($)</t>
  </si>
  <si>
    <t>Girado ($)</t>
  </si>
  <si>
    <t>Eficiencia recursos de inversión (SI/NO)</t>
  </si>
  <si>
    <t>Diferencia entre la ejecución del proyecto (lo girado en %) y el presupuesto ejecutado del proyecto (el avnnce del proyecto)</t>
  </si>
  <si>
    <t>SI</t>
  </si>
  <si>
    <t>CARTAGENA RESILIENTE</t>
  </si>
  <si>
    <t>DESARROLLO URBANO</t>
  </si>
  <si>
    <t>CARTAGENA SE MUEVE</t>
  </si>
  <si>
    <t>CONSTRUIR, REHABILITAR Y/O MEJROAR 32 KILOMETROS CARRIL URBANAS Y RURALES</t>
  </si>
  <si>
    <t>ESTUDIOS Y DISEÑOS CONSTRUCCION, MEJORAMIENTO Y REHABILITACION DE VIAS PARA EL TRANSPORTE Y LA MOVILIDAD EN EL DISTRITO DE CARTAGENA</t>
  </si>
  <si>
    <t>MEJORAR LOS NIVELES DE MOVILIDAD EN EL TRÁNSITO VEHICULAR EN EL DISTRITO DE CARTAGENA DE INDIAS.</t>
  </si>
  <si>
    <t>REALIZAR MEJORAMIENTO, CONSTRUCCION, REHABILITACION DE VIAS PARA OBRAS DEL SECTOR TRANSPORTE EN EL DISTRITO DE CARTAGENA DE INDIAS</t>
  </si>
  <si>
    <t>N/A</t>
  </si>
  <si>
    <t>ESTUDIOS Y DISEÑOS, CONSTRUCCION, MEJORAMIENTO Y
REHABILITACION DE VIAS PARA EL TRANSPORTE Y LA
MOVILIDAD EN EL DISTRITO DE CARTAGENA DE INDIAS</t>
  </si>
  <si>
    <t>ICLD</t>
  </si>
  <si>
    <t>NO</t>
  </si>
  <si>
    <t>TASAS AEROPORTUARIAS</t>
  </si>
  <si>
    <t>REALIZAR ESTUDIOS Y DISEÑOS DE INGENIERIA</t>
  </si>
  <si>
    <t>ELABORAR 8 ESTUDIOS, DISEÑOS DE INGENIERIA DE DETALLES DE LOS TRAMOS FALTANTES</t>
  </si>
  <si>
    <t>PERSONAL DE APOYO</t>
  </si>
  <si>
    <t>REALIZAR APOYO LOGISTICO</t>
  </si>
  <si>
    <t>NORMALIZACION URBANISTICA - MEDIDAS CORRECTIVAS DE DEMOLICION DE OBRA Y RESTITUCION DE BIENES DE USO PUBLICO DE CARTAGENA DE INDIAS</t>
  </si>
  <si>
    <t>Fortalecer el ejercicio del control urbano en el Distrito de Cartagena de Indias</t>
  </si>
  <si>
    <t>REALIZAR ORDENES DE DEMOLICION DEBIDAMENTE
EJECUTORIADAS</t>
  </si>
  <si>
    <t>992,89 M2</t>
  </si>
  <si>
    <t>RB DIVIDENDOS
ACUACAR</t>
  </si>
  <si>
    <t xml:space="preserve">REALIZAR HASTA 8 OBRAS CONTINGENTES  DERIVADAS DE SENTENCIAS JUDICIALES Y OBRAS DE EMERGENCIA EN INFRAESTRUCTURA DIFERENTES A VIAS </t>
  </si>
  <si>
    <t>ESTUDIOS TECNICOS, DISEÑOS Y OBRAS CONTINGENTES DERIVADAS DE SENTENCIAS JUDICIALES Y OBRAS DE EMERGENCIA EN INFRESTRUCTURA DIFERENTES A VIAS EN EL DISTRITO DE CARTAGENA DE INDIAS</t>
  </si>
  <si>
    <t>REALIZAR INVERSIÓN EN OBRAS DE INFRAESTRUCTURA CONTINGENTES Y DE EMERGENCIA DERIVADAS DE SENTENCIAS JUDICIALES DIFERENTES A VÍAS EN EL DISTRITO DE CARTAGENA DE INDIAS.</t>
  </si>
  <si>
    <t>REALIZAR OBRAS DE INFRAESTRUCTURA DE SENTENCIAS JUDICIALES DIFERENTES A VIAS</t>
  </si>
  <si>
    <t>ESTUDIOS TECNICOS, DISEÑOS Y OBRAS CONTINGENTES
DERIVADAS DE SENTENCIAS JUDICIALES Y OBRAS DE
EMERGENCIA EN INFRAESTRUCTURA DIFERENTES A VIAS EN
EL DISTRITO DE CARTAGENA DE INDIAS</t>
  </si>
  <si>
    <t>VINCULAR PERSONAL DE APOYO</t>
  </si>
  <si>
    <t>SISTEMA HIDRICO Y PLAN MAESTRO DE ALCANTARILLADO PLUVIAL EN LA CIUDAD PARA SALVAR EL HABITAD</t>
  </si>
  <si>
    <t>RETIRAR 520.212 METROS CUBICOS DE RESIDUOS SOLIDOS DE LOS CANALES PLUVIALES</t>
  </si>
  <si>
    <t>CONSTRUCCION RECTIFICACION Y RECUPERACION DEL SISTEMA HIDRICO Y PLAN MAESTRO DE ALCANTARILLADO PLUVIAL PARA
SALVAR EL HABITAT EN EL DISTRITO DE CARTAGENA DE INDIAS</t>
  </si>
  <si>
    <t>MEJORAR LA CAPACIDAD HIDRICA Y DISMINUIR LOS ALTOS NIVELES DE CONTAMINACIÓN DEL SISTEMA HIDRICO Y CANALES PLUVIALES DEL DISTRITO DE CARTAGENA DE INDIAS</t>
  </si>
  <si>
    <t>REALIZAR LIMPIEZA INICIAL DE CANALES Y DISPOSICION DE MATERIAL EN RELLENO SANITARIO</t>
  </si>
  <si>
    <t>CONSTRUCCION, RECTIFICACION Y RECUPERACION DEL
SISTEMA HIDRICO Y PLAN MAESTRO DE ALCANTARILLADO
PLUVIAL PARA SALVAR EL HABITAT EN EL DISTRITO DE
CARTAGENA DE INDIAS</t>
  </si>
  <si>
    <t>DIVIDENDOS SOCIEDAD PORTUARIA</t>
  </si>
  <si>
    <t>CONSTRUIR Y/O RECTIFICAR 6.3 KM, HASTA ALCALZAR 10.3 KILOMETROS LINEALES DE CANALES</t>
  </si>
  <si>
    <t>1.5</t>
  </si>
  <si>
    <t>REALIZAR REHABILITACION Y/O RECTIFICACION DE LOS CANALES DEL
DISTRITO DE CARTAGENA DE INDIAS.</t>
  </si>
  <si>
    <t>RB OTRAS TASAS Y DERECHOS
ADMINISTRATIVOS CONTRAPRESTACION PORTUARIA</t>
  </si>
  <si>
    <t>RB ICLD</t>
  </si>
  <si>
    <t>PROGRAMA INTEGRAL DE CAÑOS, LAGOS Y CIENAGAS DE CARTAGENA</t>
  </si>
  <si>
    <t>EJECUCION 20% DE LA ETAPA 1 (CON IMPACTO DE INDICADORES COMO METROS LINEALES DE CAÑOS Y LAGUNAS INTERVENIDOS CON RELIMPIAS Y DRAGADOS; RUTA DE TRANSPORTE ACUATICO IMPLEMENTADA; M2 DE ESPACIO PUBLICO Y METROS LINEALES DE VIAS Y PUENTES INTERVENIDOS Y/O GENERADOS; ESTUDIO SOCIECONOMICOS DEL TERRITORIO)</t>
  </si>
  <si>
    <t>RECUPERACION Y APROVECHAMIENTO INTEGRAL DEL SISTEMA INTEGRAL DE CAÑOS, LAGOS Y CIENAGAS DEL DISTRITO DE CARTAGENA DE INDIAS</t>
  </si>
  <si>
    <t>APROVECHAR DE MANERA EFICIENTE LOS CUERPOS DE AGUA (CAÑOS, LAGOS Y CIÉNAGAS DEL DISTRITO DE CARTAGENA.</t>
  </si>
  <si>
    <t>EJECUTAR EL 20% DE LA ETAPA 1 DEL PROGRAMA</t>
  </si>
  <si>
    <t>RECUPERACION Y APROVECHAMIENTO INTEGRAL DEL SISTEMA
INTEGRAL DE CAÑOS, LAGOS Y CIENAGAS DEL DISTRITO DE
CARTAGENA DE INDIAS</t>
  </si>
  <si>
    <t>RB-SOBRE TASA  DE ALCANTARILLADO</t>
  </si>
  <si>
    <t>RB-CONTRAPRESTACIONES PORTUARIAS</t>
  </si>
  <si>
    <t>RB- DIVIDENDOS DE ACUACAR</t>
  </si>
  <si>
    <t>CONTRATAR PERSONAL DE APOYO</t>
  </si>
  <si>
    <t>RB 95- DIVIDENDOS SOCIEDAD PORTUARIA</t>
  </si>
  <si>
    <t>SALVEMOS JUNTOS NUESTRO PATRIMONIO NATURAL</t>
  </si>
  <si>
    <t>ORDENACIÓN TERRITORIAL, RECUPERACIÓN SOCIAL, AMBIENTAL Y URBANA DE LA CIÉNAGA DE LA VIRGEN</t>
  </si>
  <si>
    <t>ESTUDIOS Y DISEÑOS AJUSTADOS PARA LA CONSTRUCCION 14,2 KM DEL TRAMO ESTE DE LA VIA PERIMETRAL CON CALLES DE SERVICIO Y ACCESO</t>
  </si>
  <si>
    <t>ELABORACIÓN DE ESTUDIOS Y DISEÑOS AJUSTADOS DE LA VÍA PERIMETRAL EN EL MARCO DEL PROGRAMA ORDENACIÓN TERRITORIAL Y RECUPERACIÓN SOCIAL, AMBIENTAL Y URBANA DE LA CIÉNAGA DE LA VIRGEN, EN EL DISTRITO DE CARTAGENA DE INDIAS.</t>
  </si>
  <si>
    <t>Mejorar las condiciones para el desarrollo urbano, turístico, social y la recuperación ambiental del borde de la Ciénaga de la Virgen.</t>
  </si>
  <si>
    <t>*REALIZAR ESTUDIOS TECNICOS                                                                  * REALIZAR DISEÑOS.                                                     *CONTRATAR PERSONAL DE APOYO</t>
  </si>
  <si>
    <t>ELABORACIÓN DE ESTUDIOS Y DISEÑOS AJUSTADOS DE LA VÍA
PERIMETRAL EN EL MARCO DEL PROGRAMA ORDENACIÓN
TERRITORIAL Y RECUPERACIÓN SOCIAL AMBIENTAL Y URBANA
DE LA CIÉNAGA DE LA VIRGEN EN EL DISTRITO DE CARTAGENA
DE INDIAS</t>
  </si>
  <si>
    <t>REHABILITAR 3,5 KILOMETROS CANALES SECUNDARIOS</t>
  </si>
  <si>
    <t>CONSTRUIR 7 KILOMETROS DE CANALES BAJO CALLE</t>
  </si>
  <si>
    <t>EJE TRANSVERSAL: CARTAGENA CON ATENCION Y GARANTIA DE DERECHOS A POBLACIÓN DIFERENCIAL.</t>
  </si>
  <si>
    <t>PROMOCION, PREVENCION Y ATENCION EN SALUD PARA LA POBLACIÓN NEGRA, AFROCOLOMBIANA, RAIZAL Y PALENQUERA EN EL DISTRITO DE CARTAGENA</t>
  </si>
  <si>
    <t>ADECUACION DE 26 CENTROS DE SALUD EN TERRIORIOS DE CONSEJOS COMUNITARIOS</t>
  </si>
  <si>
    <t>Adecuación DE CENTROS DE SALUD PARA LA POBLACIÓN NEGRA, AFROCOLOMBIANA, RAIZAL Y PALENQUERA EN EL DISTRITO DE Cartagena de Indias</t>
  </si>
  <si>
    <t>ADECUACIÓN DE CENTROS DE SALUD PARA LA POBLACIÓN NEGRA, AFROCOLOMBIANA, RAIZAL Y PALENQUERA EN EL DISTRITO DE CARTAGENA DE INDIAS</t>
  </si>
  <si>
    <t>*REALIZAR PRELIMINARES *REALIZAR MURO DE CERRAMIENTO POSTERIOR Y LATERAL DERECHO. *CONTRATAR PERSONAL DE APOYO</t>
  </si>
  <si>
    <t xml:space="preserve">*REALIZAR PRELIMINARES *REALIZAR MURO DE CERRAMIENTO POSTERIOR Y LATERAL DERECHO. </t>
  </si>
  <si>
    <t>ADECUACIÓN DE CENTROS DE SALUD PARA LA POBLACIÓN
NEGRA AFROCOLOMBIANA RAIZAL Y PALENQUERA EN EL
DISTRITO DE CARTAGENA DE INDIAS</t>
  </si>
  <si>
    <t>*CONTRATAR PERSONAL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</si>
</sst>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0;[Red]0"/>
    <numFmt numFmtId="165" formatCode="dd/mm/yyyy;@"/>
    <numFmt numFmtId="166" formatCode="_-&quot;$&quot;\ * #,##0_-;\-&quot;$&quot;\ * #,##0_-;_-&quot;$&quot;\ 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2" borderId="0" applyNumberFormat="0" applyBorder="0" applyProtection="0">
      <alignment horizontal="center" vertical="center"/>
    </xf>
    <xf numFmtId="49" fontId="7" fillId="0" borderId="0" applyFill="0" applyBorder="0" applyProtection="0">
      <alignment horizontal="left" vertical="center"/>
    </xf>
    <xf numFmtId="3" fontId="7" fillId="0" borderId="0" applyFill="0" applyBorder="0" applyProtection="0">
      <alignment horizontal="right" vertical="center"/>
    </xf>
    <xf numFmtId="0" fontId="8" fillId="0" borderId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6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7" borderId="2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20" fillId="0" borderId="0" xfId="0" applyFont="1"/>
    <xf numFmtId="9" fontId="24" fillId="0" borderId="44" xfId="7" applyFont="1" applyFill="1" applyBorder="1" applyAlignment="1">
      <alignment horizontal="center" vertical="center"/>
    </xf>
    <xf numFmtId="166" fontId="0" fillId="0" borderId="11" xfId="6" applyNumberFormat="1" applyFont="1" applyFill="1" applyBorder="1" applyAlignment="1">
      <alignment horizontal="center" vertical="center" wrapText="1"/>
    </xf>
    <xf numFmtId="44" fontId="0" fillId="0" borderId="11" xfId="6" applyFont="1" applyFill="1" applyBorder="1" applyAlignment="1">
      <alignment horizontal="center" vertical="center" wrapText="1"/>
    </xf>
    <xf numFmtId="44" fontId="0" fillId="0" borderId="11" xfId="6" applyFont="1" applyFill="1" applyBorder="1" applyAlignment="1">
      <alignment horizontal="center" vertical="center"/>
    </xf>
    <xf numFmtId="9" fontId="0" fillId="0" borderId="11" xfId="7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6" fontId="0" fillId="0" borderId="11" xfId="6" applyNumberFormat="1" applyFont="1" applyFill="1" applyBorder="1" applyAlignment="1">
      <alignment horizontal="center" vertical="center"/>
    </xf>
    <xf numFmtId="165" fontId="24" fillId="0" borderId="17" xfId="0" applyNumberFormat="1" applyFont="1" applyBorder="1" applyAlignment="1">
      <alignment horizontal="center" vertical="center"/>
    </xf>
    <xf numFmtId="41" fontId="24" fillId="0" borderId="17" xfId="5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9" fontId="24" fillId="0" borderId="17" xfId="7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9" fontId="24" fillId="0" borderId="1" xfId="7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6" applyNumberFormat="1" applyFont="1" applyFill="1" applyBorder="1" applyAlignment="1">
      <alignment horizontal="center" vertical="center" wrapText="1"/>
    </xf>
    <xf numFmtId="44" fontId="0" fillId="0" borderId="1" xfId="6" applyFont="1" applyFill="1" applyBorder="1" applyAlignment="1">
      <alignment horizontal="center" vertical="center" wrapText="1"/>
    </xf>
    <xf numFmtId="44" fontId="0" fillId="0" borderId="1" xfId="6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/>
    </xf>
    <xf numFmtId="166" fontId="0" fillId="0" borderId="15" xfId="6" applyNumberFormat="1" applyFont="1" applyFill="1" applyBorder="1" applyAlignment="1">
      <alignment horizontal="center" vertical="center" wrapText="1"/>
    </xf>
    <xf numFmtId="44" fontId="0" fillId="0" borderId="15" xfId="6" applyFont="1" applyFill="1" applyBorder="1" applyAlignment="1">
      <alignment horizontal="center" vertical="center" wrapText="1"/>
    </xf>
    <xf numFmtId="44" fontId="0" fillId="0" borderId="15" xfId="6" applyFont="1" applyFill="1" applyBorder="1" applyAlignment="1">
      <alignment horizontal="center" vertical="center"/>
    </xf>
    <xf numFmtId="166" fontId="0" fillId="0" borderId="15" xfId="6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5" fontId="24" fillId="0" borderId="1" xfId="0" applyNumberFormat="1" applyFont="1" applyBorder="1" applyAlignment="1">
      <alignment vertical="center"/>
    </xf>
    <xf numFmtId="41" fontId="24" fillId="0" borderId="1" xfId="5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" fontId="2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9" fontId="0" fillId="0" borderId="45" xfId="7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/>
    </xf>
    <xf numFmtId="41" fontId="24" fillId="0" borderId="3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24" fillId="0" borderId="3" xfId="7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5" fontId="24" fillId="0" borderId="15" xfId="0" applyNumberFormat="1" applyFont="1" applyBorder="1" applyAlignment="1">
      <alignment horizontal="center" vertical="center"/>
    </xf>
    <xf numFmtId="41" fontId="24" fillId="0" borderId="15" xfId="5" applyFont="1" applyFill="1" applyBorder="1" applyAlignment="1">
      <alignment horizontal="center" vertical="center"/>
    </xf>
    <xf numFmtId="9" fontId="24" fillId="0" borderId="15" xfId="7" applyFont="1" applyFill="1" applyBorder="1" applyAlignment="1">
      <alignment horizontal="center" vertical="center"/>
    </xf>
    <xf numFmtId="9" fontId="25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9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0" xfId="7" applyFont="1"/>
    <xf numFmtId="4" fontId="3" fillId="0" borderId="1" xfId="0" applyNumberFormat="1" applyFont="1" applyBorder="1" applyAlignment="1">
      <alignment horizontal="center" vertical="center"/>
    </xf>
    <xf numFmtId="9" fontId="0" fillId="3" borderId="1" xfId="7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41" fontId="24" fillId="0" borderId="11" xfId="5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166" fontId="0" fillId="0" borderId="1" xfId="6" applyNumberFormat="1" applyFont="1" applyFill="1" applyBorder="1" applyAlignment="1">
      <alignment horizontal="center" vertical="center"/>
    </xf>
    <xf numFmtId="9" fontId="0" fillId="0" borderId="1" xfId="7" applyFont="1" applyFill="1" applyBorder="1" applyAlignment="1">
      <alignment horizontal="center" vertical="center"/>
    </xf>
    <xf numFmtId="166" fontId="0" fillId="3" borderId="1" xfId="6" applyNumberFormat="1" applyFont="1" applyFill="1" applyBorder="1" applyAlignment="1">
      <alignment horizontal="center" vertical="center"/>
    </xf>
    <xf numFmtId="9" fontId="0" fillId="3" borderId="17" xfId="7" applyFont="1" applyFill="1" applyBorder="1" applyAlignment="1">
      <alignment horizontal="center" vertical="center"/>
    </xf>
    <xf numFmtId="41" fontId="24" fillId="0" borderId="1" xfId="5" applyFont="1" applyFill="1" applyBorder="1" applyAlignment="1">
      <alignment horizontal="center" vertical="center"/>
    </xf>
    <xf numFmtId="166" fontId="0" fillId="3" borderId="15" xfId="6" applyNumberFormat="1" applyFont="1" applyFill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9" fontId="0" fillId="0" borderId="11" xfId="7" applyFont="1" applyFill="1" applyBorder="1" applyAlignment="1">
      <alignment horizontal="center" vertical="center"/>
    </xf>
    <xf numFmtId="166" fontId="0" fillId="3" borderId="11" xfId="6" applyNumberFormat="1" applyFont="1" applyFill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9" fontId="15" fillId="0" borderId="17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7" applyNumberFormat="1" applyFont="1" applyFill="1" applyBorder="1" applyAlignment="1">
      <alignment horizontal="center" vertical="center"/>
    </xf>
    <xf numFmtId="9" fontId="3" fillId="3" borderId="1" xfId="7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1" xfId="6" applyNumberFormat="1" applyFont="1" applyFill="1" applyBorder="1" applyAlignment="1">
      <alignment vertical="center"/>
    </xf>
    <xf numFmtId="166" fontId="0" fillId="3" borderId="1" xfId="6" applyNumberFormat="1" applyFon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1" xfId="6" applyNumberFormat="1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9" fontId="0" fillId="0" borderId="1" xfId="7" applyFont="1" applyFill="1" applyBorder="1" applyAlignment="1">
      <alignment vertical="center"/>
    </xf>
    <xf numFmtId="9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9" borderId="1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44" fontId="0" fillId="0" borderId="45" xfId="6" applyFont="1" applyBorder="1" applyAlignment="1">
      <alignment vertical="center" wrapText="1"/>
    </xf>
    <xf numFmtId="44" fontId="0" fillId="0" borderId="45" xfId="0" applyNumberForma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6" fontId="0" fillId="0" borderId="8" xfId="0" applyNumberForma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4" fontId="0" fillId="0" borderId="15" xfId="6" applyFont="1" applyBorder="1" applyAlignment="1">
      <alignment vertical="center" wrapText="1"/>
    </xf>
    <xf numFmtId="42" fontId="0" fillId="0" borderId="1" xfId="8" applyFon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4" fontId="0" fillId="0" borderId="15" xfId="0" applyNumberFormat="1" applyBorder="1" applyAlignment="1">
      <alignment vertical="center" wrapText="1"/>
    </xf>
    <xf numFmtId="42" fontId="0" fillId="0" borderId="1" xfId="8" applyFont="1" applyBorder="1" applyAlignment="1">
      <alignment vertical="center"/>
    </xf>
    <xf numFmtId="42" fontId="0" fillId="0" borderId="8" xfId="8" applyFont="1" applyBorder="1" applyAlignment="1">
      <alignment vertical="center"/>
    </xf>
    <xf numFmtId="42" fontId="0" fillId="0" borderId="8" xfId="8" applyFont="1" applyBorder="1" applyAlignment="1">
      <alignment vertical="center" wrapText="1"/>
    </xf>
    <xf numFmtId="42" fontId="0" fillId="0" borderId="15" xfId="8" applyFont="1" applyBorder="1" applyAlignment="1">
      <alignment vertical="center" wrapText="1"/>
    </xf>
    <xf numFmtId="42" fontId="0" fillId="0" borderId="9" xfId="8" applyFont="1" applyBorder="1" applyAlignment="1">
      <alignment vertical="center" wrapText="1"/>
    </xf>
    <xf numFmtId="0" fontId="19" fillId="8" borderId="46" xfId="0" applyFont="1" applyFill="1" applyBorder="1" applyAlignment="1">
      <alignment horizontal="center" vertical="center" wrapText="1"/>
    </xf>
    <xf numFmtId="42" fontId="0" fillId="0" borderId="45" xfId="0" applyNumberFormat="1" applyBorder="1" applyAlignment="1">
      <alignment vertical="center" wrapText="1"/>
    </xf>
    <xf numFmtId="42" fontId="0" fillId="0" borderId="15" xfId="0" applyNumberFormat="1" applyBorder="1" applyAlignment="1">
      <alignment horizontal="center" vertical="center"/>
    </xf>
    <xf numFmtId="0" fontId="0" fillId="9" borderId="17" xfId="0" applyFill="1" applyBorder="1" applyAlignment="1">
      <alignment horizontal="center" vertical="center" wrapText="1"/>
    </xf>
    <xf numFmtId="9" fontId="0" fillId="0" borderId="3" xfId="7" applyFont="1" applyFill="1" applyBorder="1" applyAlignment="1">
      <alignment vertical="center"/>
    </xf>
    <xf numFmtId="9" fontId="3" fillId="0" borderId="1" xfId="7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44" xfId="7" applyFont="1" applyBorder="1" applyAlignment="1">
      <alignment horizontal="center" vertical="center"/>
    </xf>
    <xf numFmtId="9" fontId="0" fillId="0" borderId="3" xfId="7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6" fontId="0" fillId="0" borderId="1" xfId="6" applyNumberFormat="1" applyFont="1" applyFill="1" applyBorder="1" applyAlignment="1">
      <alignment horizontal="center" vertical="center" wrapText="1"/>
    </xf>
    <xf numFmtId="165" fontId="24" fillId="0" borderId="17" xfId="0" applyNumberFormat="1" applyFont="1" applyBorder="1" applyAlignment="1">
      <alignment horizontal="center" vertical="center"/>
    </xf>
    <xf numFmtId="165" fontId="24" fillId="0" borderId="19" xfId="0" applyNumberFormat="1" applyFont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9" xfId="7" applyFont="1" applyBorder="1" applyAlignment="1">
      <alignment horizontal="center" vertical="center"/>
    </xf>
    <xf numFmtId="9" fontId="0" fillId="0" borderId="45" xfId="7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9" fontId="0" fillId="0" borderId="1" xfId="7" applyFont="1" applyFill="1" applyBorder="1" applyAlignment="1">
      <alignment horizontal="center" vertical="center"/>
    </xf>
    <xf numFmtId="166" fontId="0" fillId="3" borderId="1" xfId="6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/>
    </xf>
    <xf numFmtId="9" fontId="15" fillId="0" borderId="19" xfId="0" applyNumberFormat="1" applyFont="1" applyBorder="1" applyAlignment="1">
      <alignment horizontal="center" vertical="center"/>
    </xf>
    <xf numFmtId="9" fontId="15" fillId="0" borderId="3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3" fillId="9" borderId="17" xfId="0" applyNumberFormat="1" applyFont="1" applyFill="1" applyBorder="1" applyAlignment="1">
      <alignment horizontal="center" vertical="center"/>
    </xf>
    <xf numFmtId="9" fontId="3" fillId="9" borderId="19" xfId="0" applyNumberFormat="1" applyFont="1" applyFill="1" applyBorder="1" applyAlignment="1">
      <alignment horizontal="center" vertical="center"/>
    </xf>
    <xf numFmtId="9" fontId="3" fillId="9" borderId="3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4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24" fillId="0" borderId="17" xfId="5" applyFont="1" applyFill="1" applyBorder="1" applyAlignment="1">
      <alignment horizontal="center" vertical="center"/>
    </xf>
    <xf numFmtId="41" fontId="24" fillId="0" borderId="19" xfId="5" applyFont="1" applyFill="1" applyBorder="1" applyAlignment="1">
      <alignment horizontal="center" vertical="center"/>
    </xf>
    <xf numFmtId="41" fontId="24" fillId="0" borderId="45" xfId="5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5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4" fontId="0" fillId="0" borderId="44" xfId="6" applyFont="1" applyBorder="1" applyAlignment="1">
      <alignment horizontal="center" vertical="center"/>
    </xf>
    <xf numFmtId="44" fontId="0" fillId="0" borderId="45" xfId="6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9" fontId="3" fillId="9" borderId="1" xfId="7" applyFont="1" applyFill="1" applyBorder="1" applyAlignment="1">
      <alignment horizontal="center" vertical="center"/>
    </xf>
    <xf numFmtId="9" fontId="0" fillId="3" borderId="17" xfId="7" applyFont="1" applyFill="1" applyBorder="1" applyAlignment="1">
      <alignment horizontal="center" vertical="center"/>
    </xf>
    <xf numFmtId="9" fontId="0" fillId="3" borderId="3" xfId="7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0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1" fontId="24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24" fillId="0" borderId="1" xfId="7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44" xfId="6" applyFont="1" applyFill="1" applyBorder="1" applyAlignment="1">
      <alignment horizontal="center" vertical="center"/>
    </xf>
    <xf numFmtId="44" fontId="0" fillId="0" borderId="19" xfId="6" applyFont="1" applyFill="1" applyBorder="1" applyAlignment="1">
      <alignment horizontal="center" vertical="center"/>
    </xf>
    <xf numFmtId="9" fontId="0" fillId="0" borderId="1" xfId="7" applyFont="1" applyBorder="1" applyAlignment="1">
      <alignment horizontal="center" vertical="center" wrapText="1"/>
    </xf>
    <xf numFmtId="44" fontId="0" fillId="0" borderId="45" xfId="6" applyFont="1" applyFill="1" applyBorder="1" applyAlignment="1">
      <alignment horizontal="center" vertical="center"/>
    </xf>
    <xf numFmtId="166" fontId="0" fillId="0" borderId="44" xfId="6" applyNumberFormat="1" applyFont="1" applyFill="1" applyBorder="1" applyAlignment="1">
      <alignment horizontal="center" vertical="center"/>
    </xf>
    <xf numFmtId="166" fontId="0" fillId="0" borderId="19" xfId="6" applyNumberFormat="1" applyFont="1" applyFill="1" applyBorder="1" applyAlignment="1">
      <alignment horizontal="center" vertical="center"/>
    </xf>
    <xf numFmtId="9" fontId="0" fillId="0" borderId="44" xfId="7" applyFont="1" applyFill="1" applyBorder="1" applyAlignment="1">
      <alignment horizontal="center" vertical="center"/>
    </xf>
    <xf numFmtId="9" fontId="0" fillId="0" borderId="19" xfId="7" applyFont="1" applyFill="1" applyBorder="1" applyAlignment="1">
      <alignment horizontal="center" vertical="center"/>
    </xf>
    <xf numFmtId="166" fontId="0" fillId="0" borderId="44" xfId="7" applyNumberFormat="1" applyFont="1" applyFill="1" applyBorder="1" applyAlignment="1">
      <alignment horizontal="center" vertical="center"/>
    </xf>
    <xf numFmtId="42" fontId="0" fillId="0" borderId="44" xfId="8" applyFont="1" applyFill="1" applyBorder="1" applyAlignment="1">
      <alignment horizontal="center" vertical="center" wrapText="1"/>
    </xf>
    <xf numFmtId="42" fontId="0" fillId="0" borderId="19" xfId="8" applyFont="1" applyFill="1" applyBorder="1" applyAlignment="1">
      <alignment horizontal="center" vertical="center"/>
    </xf>
    <xf numFmtId="44" fontId="0" fillId="0" borderId="19" xfId="6" applyFont="1" applyBorder="1" applyAlignment="1">
      <alignment horizontal="center" vertical="center"/>
    </xf>
    <xf numFmtId="9" fontId="0" fillId="0" borderId="45" xfId="7" applyFont="1" applyFill="1" applyBorder="1" applyAlignment="1">
      <alignment horizontal="center" vertical="center"/>
    </xf>
    <xf numFmtId="44" fontId="0" fillId="0" borderId="44" xfId="7" applyNumberFormat="1" applyFont="1" applyFill="1" applyBorder="1" applyAlignment="1">
      <alignment horizontal="center" vertical="center"/>
    </xf>
    <xf numFmtId="9" fontId="24" fillId="0" borderId="44" xfId="7" applyFont="1" applyFill="1" applyBorder="1" applyAlignment="1">
      <alignment horizontal="center" vertical="center"/>
    </xf>
    <xf numFmtId="9" fontId="24" fillId="0" borderId="19" xfId="7" applyFont="1" applyFill="1" applyBorder="1" applyAlignment="1">
      <alignment horizontal="center" vertical="center"/>
    </xf>
    <xf numFmtId="9" fontId="24" fillId="0" borderId="3" xfId="7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9" fontId="24" fillId="0" borderId="17" xfId="7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9" fontId="17" fillId="8" borderId="3" xfId="7" applyFont="1" applyFill="1" applyBorder="1" applyAlignment="1">
      <alignment horizontal="center" vertical="center" wrapText="1"/>
    </xf>
    <xf numFmtId="9" fontId="17" fillId="8" borderId="17" xfId="7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9" fontId="19" fillId="7" borderId="22" xfId="7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165" fontId="24" fillId="0" borderId="44" xfId="0" applyNumberFormat="1" applyFont="1" applyBorder="1" applyAlignment="1">
      <alignment horizontal="center" vertical="center"/>
    </xf>
    <xf numFmtId="41" fontId="24" fillId="0" borderId="44" xfId="5" applyFont="1" applyFill="1" applyBorder="1" applyAlignment="1">
      <alignment horizontal="center" vertical="center"/>
    </xf>
    <xf numFmtId="41" fontId="24" fillId="0" borderId="3" xfId="5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17" fillId="8" borderId="38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7" fillId="6" borderId="3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44" fontId="0" fillId="0" borderId="48" xfId="6" applyFont="1" applyFill="1" applyBorder="1" applyAlignment="1">
      <alignment horizontal="center" vertical="center"/>
    </xf>
    <xf numFmtId="44" fontId="0" fillId="0" borderId="20" xfId="6" applyFont="1" applyFill="1" applyBorder="1" applyAlignment="1">
      <alignment horizontal="center" vertical="center"/>
    </xf>
    <xf numFmtId="44" fontId="0" fillId="0" borderId="26" xfId="6" applyFont="1" applyFill="1" applyBorder="1" applyAlignment="1">
      <alignment horizontal="center" vertical="center"/>
    </xf>
    <xf numFmtId="44" fontId="0" fillId="0" borderId="47" xfId="6" applyFont="1" applyFill="1" applyBorder="1" applyAlignment="1">
      <alignment horizontal="center" vertical="center"/>
    </xf>
    <xf numFmtId="44" fontId="0" fillId="0" borderId="22" xfId="6" applyFont="1" applyFill="1" applyBorder="1" applyAlignment="1">
      <alignment horizontal="center" vertical="center"/>
    </xf>
    <xf numFmtId="44" fontId="0" fillId="0" borderId="24" xfId="6" applyFont="1" applyFill="1" applyBorder="1" applyAlignment="1">
      <alignment horizontal="center" vertical="center"/>
    </xf>
    <xf numFmtId="44" fontId="0" fillId="0" borderId="49" xfId="6" applyFont="1" applyBorder="1" applyAlignment="1">
      <alignment horizontal="center" vertical="center"/>
    </xf>
    <xf numFmtId="44" fontId="0" fillId="0" borderId="50" xfId="6" applyFont="1" applyBorder="1" applyAlignment="1">
      <alignment horizontal="center" vertical="center"/>
    </xf>
    <xf numFmtId="44" fontId="0" fillId="0" borderId="51" xfId="6" applyFont="1" applyBorder="1" applyAlignment="1">
      <alignment horizontal="center" vertical="center"/>
    </xf>
    <xf numFmtId="166" fontId="0" fillId="3" borderId="11" xfId="6" applyNumberFormat="1" applyFont="1" applyFill="1" applyBorder="1" applyAlignment="1">
      <alignment horizontal="center" vertical="center"/>
    </xf>
    <xf numFmtId="166" fontId="0" fillId="3" borderId="7" xfId="6" applyNumberFormat="1" applyFont="1" applyFill="1" applyBorder="1" applyAlignment="1">
      <alignment horizontal="center" vertical="center"/>
    </xf>
    <xf numFmtId="166" fontId="0" fillId="3" borderId="8" xfId="6" applyNumberFormat="1" applyFont="1" applyFill="1" applyBorder="1" applyAlignment="1">
      <alignment horizontal="center" vertical="center"/>
    </xf>
    <xf numFmtId="166" fontId="0" fillId="0" borderId="11" xfId="6" applyNumberFormat="1" applyFont="1" applyFill="1" applyBorder="1" applyAlignment="1">
      <alignment horizontal="center" vertical="center"/>
    </xf>
    <xf numFmtId="166" fontId="0" fillId="0" borderId="1" xfId="6" applyNumberFormat="1" applyFont="1" applyFill="1" applyBorder="1" applyAlignment="1">
      <alignment horizontal="center" vertical="center"/>
    </xf>
    <xf numFmtId="9" fontId="0" fillId="0" borderId="11" xfId="7" applyFont="1" applyFill="1" applyBorder="1" applyAlignment="1">
      <alignment horizontal="center" vertical="center"/>
    </xf>
  </cellXfs>
  <cellStyles count="9">
    <cellStyle name="BodyStyle" xfId="2" xr:uid="{00000000-0005-0000-0000-000000000000}"/>
    <cellStyle name="HeaderStyle" xfId="1" xr:uid="{00000000-0005-0000-0000-000001000000}"/>
    <cellStyle name="Millares [0]" xfId="5" builtinId="6"/>
    <cellStyle name="Moneda" xfId="6" builtinId="4"/>
    <cellStyle name="Moneda [0]" xfId="8" builtinId="7"/>
    <cellStyle name="Normal" xfId="0" builtinId="0"/>
    <cellStyle name="Normal 2" xfId="4" xr:uid="{00000000-0005-0000-0000-000006000000}"/>
    <cellStyle name="Numeric" xfId="3" xr:uid="{00000000-0005-0000-0000-000007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299376</xdr:colOff>
      <xdr:row>0</xdr:row>
      <xdr:rowOff>35718</xdr:rowOff>
    </xdr:from>
    <xdr:to>
      <xdr:col>0</xdr:col>
      <xdr:colOff>1071561</xdr:colOff>
      <xdr:row>3</xdr:row>
      <xdr:rowOff>130968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C69961-3469-48BC-8743-3E2BD422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76" y="35718"/>
          <a:ext cx="77218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42"/>
  <sheetViews>
    <sheetView tabSelected="1" topLeftCell="AW8" zoomScale="60" zoomScaleNormal="60" workbookViewId="0">
      <selection activeCell="Q27" sqref="Q27"/>
    </sheetView>
  </sheetViews>
  <sheetFormatPr defaultColWidth="11.42578125" defaultRowHeight="15"/>
  <cols>
    <col min="1" max="1" width="21.28515625" customWidth="1"/>
    <col min="2" max="2" width="16.85546875" customWidth="1"/>
    <col min="3" max="3" width="19.7109375" customWidth="1"/>
    <col min="4" max="4" width="26.28515625" customWidth="1"/>
    <col min="5" max="5" width="15.140625" customWidth="1"/>
    <col min="6" max="7" width="13.7109375" customWidth="1"/>
    <col min="8" max="8" width="18.85546875" customWidth="1"/>
    <col min="9" max="9" width="23.42578125" customWidth="1"/>
    <col min="10" max="10" width="17.85546875" customWidth="1"/>
    <col min="11" max="11" width="24.85546875" customWidth="1"/>
    <col min="12" max="12" width="23" customWidth="1"/>
    <col min="13" max="13" width="12.140625" customWidth="1"/>
    <col min="14" max="15" width="12.5703125" customWidth="1"/>
    <col min="16" max="16" width="15.28515625" customWidth="1"/>
    <col min="17" max="17" width="14.7109375" customWidth="1"/>
    <col min="18" max="18" width="18.85546875" customWidth="1"/>
    <col min="19" max="19" width="8.140625" style="1" customWidth="1"/>
    <col min="20" max="20" width="8" customWidth="1"/>
    <col min="21" max="21" width="17.85546875" customWidth="1"/>
    <col min="22" max="22" width="19.140625" customWidth="1"/>
    <col min="23" max="23" width="19.42578125" customWidth="1"/>
    <col min="24" max="24" width="25.5703125" customWidth="1"/>
    <col min="25" max="25" width="8.7109375" customWidth="1"/>
    <col min="26" max="26" width="7.85546875" customWidth="1"/>
    <col min="27" max="27" width="25.140625" customWidth="1"/>
    <col min="28" max="28" width="7.140625" customWidth="1"/>
    <col min="29" max="29" width="8" customWidth="1"/>
    <col min="30" max="30" width="16.7109375" customWidth="1"/>
    <col min="31" max="31" width="7.85546875" customWidth="1"/>
    <col min="32" max="32" width="9.7109375" customWidth="1"/>
    <col min="33" max="33" width="15.7109375" customWidth="1"/>
    <col min="34" max="34" width="10.5703125" customWidth="1"/>
    <col min="35" max="35" width="9.5703125" customWidth="1"/>
    <col min="36" max="36" width="17.5703125" customWidth="1"/>
    <col min="37" max="37" width="26" customWidth="1"/>
    <col min="38" max="38" width="26.42578125" customWidth="1"/>
    <col min="39" max="39" width="27.7109375" customWidth="1"/>
    <col min="40" max="40" width="20.140625" customWidth="1"/>
    <col min="41" max="41" width="23.85546875" customWidth="1"/>
    <col min="42" max="42" width="30.140625" customWidth="1"/>
    <col min="43" max="43" width="22" customWidth="1"/>
    <col min="44" max="44" width="15" style="97" customWidth="1"/>
    <col min="45" max="45" width="22" style="11" customWidth="1"/>
    <col min="46" max="47" width="22.42578125" customWidth="1"/>
    <col min="48" max="48" width="20.85546875" customWidth="1"/>
    <col min="49" max="49" width="24.42578125" customWidth="1"/>
    <col min="50" max="50" width="20.140625" customWidth="1"/>
    <col min="51" max="51" width="21.28515625" bestFit="1" customWidth="1"/>
    <col min="52" max="52" width="20.140625" customWidth="1"/>
    <col min="53" max="54" width="21.42578125" customWidth="1"/>
    <col min="55" max="55" width="22" bestFit="1" customWidth="1"/>
    <col min="56" max="56" width="20.5703125" customWidth="1"/>
    <col min="57" max="57" width="22.7109375" customWidth="1"/>
    <col min="58" max="58" width="23" customWidth="1"/>
    <col min="59" max="59" width="20.5703125" customWidth="1"/>
    <col min="60" max="60" width="27.85546875" customWidth="1"/>
    <col min="61" max="61" width="38.85546875" customWidth="1"/>
    <col min="62" max="62" width="43.28515625" customWidth="1"/>
    <col min="16382" max="16382" width="11.42578125" customWidth="1"/>
    <col min="16383" max="16383" width="11.42578125" hidden="1" customWidth="1"/>
    <col min="16384" max="16384" width="7.85546875" hidden="1" customWidth="1"/>
  </cols>
  <sheetData>
    <row r="1" spans="1:62 16383:16383">
      <c r="A1" s="337"/>
      <c r="B1" s="340" t="s">
        <v>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2"/>
      <c r="BJ1" s="20" t="s">
        <v>1</v>
      </c>
    </row>
    <row r="2" spans="1:62 16383:16383" ht="15" customHeight="1">
      <c r="A2" s="338"/>
      <c r="B2" s="340" t="s">
        <v>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2"/>
      <c r="BJ2" s="21" t="s">
        <v>3</v>
      </c>
    </row>
    <row r="3" spans="1:62 16383:16383" ht="15" customHeight="1">
      <c r="A3" s="338"/>
      <c r="B3" s="343" t="s">
        <v>4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5"/>
      <c r="BJ3" s="21" t="s">
        <v>5</v>
      </c>
    </row>
    <row r="4" spans="1:62 16383:16383" ht="15.75" customHeight="1" thickBot="1">
      <c r="A4" s="339"/>
      <c r="B4" s="346" t="s">
        <v>6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8"/>
      <c r="BJ4" s="22" t="s">
        <v>7</v>
      </c>
    </row>
    <row r="5" spans="1:62 16383:16383" ht="15.75" thickBot="1">
      <c r="A5" s="349" t="s">
        <v>8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  <c r="P5" s="351"/>
      <c r="Q5" s="351"/>
      <c r="R5" s="352"/>
      <c r="S5" s="353" t="s">
        <v>9</v>
      </c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5"/>
    </row>
    <row r="6" spans="1:62 16383:16383" s="24" customFormat="1" ht="21" customHeight="1" thickBot="1">
      <c r="A6" s="334" t="s">
        <v>10</v>
      </c>
      <c r="B6" s="303" t="s">
        <v>11</v>
      </c>
      <c r="C6" s="303" t="s">
        <v>12</v>
      </c>
      <c r="D6" s="303" t="s">
        <v>13</v>
      </c>
      <c r="E6" s="303" t="s">
        <v>14</v>
      </c>
      <c r="F6" s="303" t="s">
        <v>15</v>
      </c>
      <c r="G6" s="303" t="s">
        <v>16</v>
      </c>
      <c r="H6" s="303" t="s">
        <v>17</v>
      </c>
      <c r="I6" s="303" t="s">
        <v>18</v>
      </c>
      <c r="J6" s="303" t="s">
        <v>19</v>
      </c>
      <c r="K6" s="303" t="s">
        <v>20</v>
      </c>
      <c r="L6" s="303" t="s">
        <v>21</v>
      </c>
      <c r="M6" s="303" t="s">
        <v>22</v>
      </c>
      <c r="N6" s="303" t="s">
        <v>23</v>
      </c>
      <c r="O6" s="303" t="s">
        <v>24</v>
      </c>
      <c r="P6" s="303" t="s">
        <v>25</v>
      </c>
      <c r="Q6" s="303" t="s">
        <v>26</v>
      </c>
      <c r="R6" s="356" t="s">
        <v>27</v>
      </c>
      <c r="S6" s="359" t="s">
        <v>28</v>
      </c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12" t="s">
        <v>29</v>
      </c>
      <c r="AP6" s="313"/>
      <c r="AQ6" s="314"/>
      <c r="AR6" s="315"/>
      <c r="AS6" s="316" t="s">
        <v>30</v>
      </c>
      <c r="AT6" s="316"/>
      <c r="AU6" s="317"/>
      <c r="AV6" s="318" t="s">
        <v>31</v>
      </c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20"/>
      <c r="BH6" s="321" t="s">
        <v>32</v>
      </c>
      <c r="BI6" s="322"/>
      <c r="BJ6" s="325" t="s">
        <v>33</v>
      </c>
      <c r="XFC6" s="23" t="s">
        <v>34</v>
      </c>
    </row>
    <row r="7" spans="1:62 16383:16383" s="24" customFormat="1" ht="36" customHeight="1" thickBot="1">
      <c r="A7" s="335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57"/>
      <c r="S7" s="327" t="s">
        <v>35</v>
      </c>
      <c r="T7" s="328"/>
      <c r="U7" s="328"/>
      <c r="V7" s="329" t="s">
        <v>36</v>
      </c>
      <c r="W7" s="329"/>
      <c r="X7" s="329"/>
      <c r="Y7" s="329" t="s">
        <v>37</v>
      </c>
      <c r="Z7" s="329"/>
      <c r="AA7" s="329"/>
      <c r="AB7" s="298" t="s">
        <v>38</v>
      </c>
      <c r="AC7" s="299"/>
      <c r="AD7" s="300"/>
      <c r="AE7" s="298" t="s">
        <v>39</v>
      </c>
      <c r="AF7" s="299"/>
      <c r="AG7" s="300"/>
      <c r="AH7" s="298" t="s">
        <v>40</v>
      </c>
      <c r="AI7" s="299"/>
      <c r="AJ7" s="300"/>
      <c r="AK7" s="301" t="s">
        <v>41</v>
      </c>
      <c r="AL7" s="301" t="s">
        <v>42</v>
      </c>
      <c r="AM7" s="301" t="s">
        <v>43</v>
      </c>
      <c r="AN7" s="302" t="s">
        <v>44</v>
      </c>
      <c r="AO7" s="291" t="s">
        <v>45</v>
      </c>
      <c r="AP7" s="293" t="s">
        <v>46</v>
      </c>
      <c r="AQ7" s="295" t="s">
        <v>47</v>
      </c>
      <c r="AR7" s="296" t="s">
        <v>48</v>
      </c>
      <c r="AS7" s="293" t="s">
        <v>49</v>
      </c>
      <c r="AT7" s="293" t="s">
        <v>50</v>
      </c>
      <c r="AU7" s="330" t="s">
        <v>51</v>
      </c>
      <c r="AV7" s="323" t="s">
        <v>52</v>
      </c>
      <c r="AW7" s="332"/>
      <c r="AX7" s="332"/>
      <c r="AY7" s="333" t="s">
        <v>53</v>
      </c>
      <c r="AZ7" s="332"/>
      <c r="BA7" s="332"/>
      <c r="BB7" s="330" t="s">
        <v>54</v>
      </c>
      <c r="BC7" s="332"/>
      <c r="BD7" s="332"/>
      <c r="BE7" s="333" t="s">
        <v>55</v>
      </c>
      <c r="BF7" s="332"/>
      <c r="BG7" s="332"/>
      <c r="BH7" s="323"/>
      <c r="BI7" s="324"/>
      <c r="BJ7" s="326"/>
    </row>
    <row r="8" spans="1:62 16383:16383" s="35" customFormat="1" ht="55.5" customHeight="1" thickBot="1">
      <c r="A8" s="336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58"/>
      <c r="S8" s="25" t="s">
        <v>56</v>
      </c>
      <c r="T8" s="26" t="s">
        <v>57</v>
      </c>
      <c r="U8" s="26" t="s">
        <v>58</v>
      </c>
      <c r="V8" s="27" t="s">
        <v>59</v>
      </c>
      <c r="W8" s="27" t="s">
        <v>60</v>
      </c>
      <c r="X8" s="27" t="s">
        <v>61</v>
      </c>
      <c r="Y8" s="28" t="s">
        <v>56</v>
      </c>
      <c r="Z8" s="26" t="s">
        <v>57</v>
      </c>
      <c r="AA8" s="26" t="s">
        <v>58</v>
      </c>
      <c r="AB8" s="26" t="s">
        <v>56</v>
      </c>
      <c r="AC8" s="26" t="s">
        <v>57</v>
      </c>
      <c r="AD8" s="26" t="s">
        <v>58</v>
      </c>
      <c r="AE8" s="29" t="s">
        <v>56</v>
      </c>
      <c r="AF8" s="29" t="s">
        <v>57</v>
      </c>
      <c r="AG8" s="26" t="s">
        <v>58</v>
      </c>
      <c r="AH8" s="26" t="s">
        <v>56</v>
      </c>
      <c r="AI8" s="26" t="s">
        <v>57</v>
      </c>
      <c r="AJ8" s="26" t="s">
        <v>58</v>
      </c>
      <c r="AK8" s="301"/>
      <c r="AL8" s="301"/>
      <c r="AM8" s="301"/>
      <c r="AN8" s="302"/>
      <c r="AO8" s="292"/>
      <c r="AP8" s="294"/>
      <c r="AQ8" s="295"/>
      <c r="AR8" s="297"/>
      <c r="AS8" s="294"/>
      <c r="AT8" s="294"/>
      <c r="AU8" s="331"/>
      <c r="AV8" s="31" t="s">
        <v>62</v>
      </c>
      <c r="AW8" s="32" t="s">
        <v>63</v>
      </c>
      <c r="AX8" s="30" t="s">
        <v>64</v>
      </c>
      <c r="AY8" s="161" t="s">
        <v>62</v>
      </c>
      <c r="AZ8" s="144" t="s">
        <v>63</v>
      </c>
      <c r="BA8" s="32" t="s">
        <v>64</v>
      </c>
      <c r="BB8" s="32" t="s">
        <v>62</v>
      </c>
      <c r="BC8" s="32" t="s">
        <v>63</v>
      </c>
      <c r="BD8" s="30" t="s">
        <v>64</v>
      </c>
      <c r="BE8" s="161" t="s">
        <v>62</v>
      </c>
      <c r="BF8" s="144" t="s">
        <v>63</v>
      </c>
      <c r="BG8" s="32" t="s">
        <v>64</v>
      </c>
      <c r="BH8" s="33" t="s">
        <v>65</v>
      </c>
      <c r="BI8" s="34" t="s">
        <v>66</v>
      </c>
      <c r="BJ8" s="326"/>
      <c r="XFC8" t="s">
        <v>67</v>
      </c>
    </row>
    <row r="9" spans="1:62 16383:16383" ht="35.25" customHeight="1" thickBot="1">
      <c r="A9" s="289" t="s">
        <v>68</v>
      </c>
      <c r="B9" s="176" t="s">
        <v>69</v>
      </c>
      <c r="C9" s="176" t="s">
        <v>70</v>
      </c>
      <c r="D9" s="238" t="s">
        <v>71</v>
      </c>
      <c r="E9" s="178">
        <v>6</v>
      </c>
      <c r="F9" s="178">
        <v>24</v>
      </c>
      <c r="G9" s="241">
        <v>1</v>
      </c>
      <c r="H9" s="241">
        <v>1</v>
      </c>
      <c r="I9" s="280" t="s">
        <v>72</v>
      </c>
      <c r="J9" s="283">
        <v>2021130010155</v>
      </c>
      <c r="K9" s="286" t="s">
        <v>73</v>
      </c>
      <c r="L9" s="277" t="s">
        <v>74</v>
      </c>
      <c r="M9" s="306">
        <v>44927</v>
      </c>
      <c r="N9" s="306">
        <v>45291</v>
      </c>
      <c r="O9" s="307">
        <f>(N9-M9)+1</f>
        <v>365</v>
      </c>
      <c r="P9" s="309">
        <v>6</v>
      </c>
      <c r="Q9" s="269">
        <v>1</v>
      </c>
      <c r="R9" s="269">
        <v>1</v>
      </c>
      <c r="S9" s="201" t="s">
        <v>34</v>
      </c>
      <c r="T9" s="276"/>
      <c r="U9" s="276"/>
      <c r="V9" s="277" t="s">
        <v>74</v>
      </c>
      <c r="W9" s="277" t="s">
        <v>74</v>
      </c>
      <c r="X9" s="201" t="s">
        <v>75</v>
      </c>
      <c r="Y9" s="201" t="s">
        <v>34</v>
      </c>
      <c r="Z9" s="201"/>
      <c r="AA9" s="201"/>
      <c r="AB9" s="201" t="s">
        <v>34</v>
      </c>
      <c r="AC9" s="201"/>
      <c r="AD9" s="201"/>
      <c r="AE9" s="201" t="s">
        <v>34</v>
      </c>
      <c r="AF9" s="201"/>
      <c r="AG9" s="274"/>
      <c r="AH9" s="201" t="s">
        <v>34</v>
      </c>
      <c r="AI9" s="201"/>
      <c r="AJ9" s="274"/>
      <c r="AK9" s="269">
        <v>1</v>
      </c>
      <c r="AL9" s="36">
        <v>1</v>
      </c>
      <c r="AM9" s="269">
        <v>1</v>
      </c>
      <c r="AN9" s="272">
        <v>0</v>
      </c>
      <c r="AO9" s="274" t="s">
        <v>76</v>
      </c>
      <c r="AP9" s="201" t="s">
        <v>77</v>
      </c>
      <c r="AQ9" s="266">
        <v>16891695333</v>
      </c>
      <c r="AR9" s="261">
        <f>BF9/AQ9</f>
        <v>0.99787773581672612</v>
      </c>
      <c r="AS9" s="268">
        <f>AQ9</f>
        <v>16891695333</v>
      </c>
      <c r="AT9" s="268">
        <f>AS9</f>
        <v>16891695333</v>
      </c>
      <c r="AU9" s="268">
        <f>AS9-AT9</f>
        <v>0</v>
      </c>
      <c r="AV9" s="268">
        <f>AQ9</f>
        <v>16891695333</v>
      </c>
      <c r="AW9" s="255">
        <v>1355400000</v>
      </c>
      <c r="AX9" s="255">
        <v>0</v>
      </c>
      <c r="AY9" s="266">
        <v>16891695333</v>
      </c>
      <c r="AZ9" s="255">
        <v>1793272000</v>
      </c>
      <c r="BA9" s="364">
        <v>304100000</v>
      </c>
      <c r="BB9" s="367">
        <v>16891695333</v>
      </c>
      <c r="BC9" s="361">
        <v>16855846693</v>
      </c>
      <c r="BD9" s="255">
        <v>1963145610</v>
      </c>
      <c r="BE9" s="266">
        <v>16891695333</v>
      </c>
      <c r="BF9" s="255">
        <f>BC9</f>
        <v>16855846693</v>
      </c>
      <c r="BG9" s="255">
        <v>2610751264</v>
      </c>
      <c r="BH9" s="10" t="s">
        <v>67</v>
      </c>
      <c r="BI9" s="40"/>
      <c r="BJ9" s="41"/>
      <c r="XFC9" t="s">
        <v>78</v>
      </c>
    </row>
    <row r="10" spans="1:62 16383:16383" ht="41.25" customHeight="1" thickBot="1">
      <c r="A10" s="290"/>
      <c r="B10" s="176"/>
      <c r="C10" s="176"/>
      <c r="D10" s="238"/>
      <c r="E10" s="178"/>
      <c r="F10" s="178"/>
      <c r="G10" s="241"/>
      <c r="H10" s="241"/>
      <c r="I10" s="281"/>
      <c r="J10" s="284"/>
      <c r="K10" s="287"/>
      <c r="L10" s="278"/>
      <c r="M10" s="182"/>
      <c r="N10" s="182"/>
      <c r="O10" s="227"/>
      <c r="P10" s="310"/>
      <c r="Q10" s="270"/>
      <c r="R10" s="270"/>
      <c r="S10" s="187"/>
      <c r="T10" s="230"/>
      <c r="U10" s="230"/>
      <c r="V10" s="278"/>
      <c r="W10" s="278"/>
      <c r="X10" s="187"/>
      <c r="Y10" s="187"/>
      <c r="Z10" s="187"/>
      <c r="AA10" s="187"/>
      <c r="AB10" s="187"/>
      <c r="AC10" s="187"/>
      <c r="AD10" s="187"/>
      <c r="AE10" s="187"/>
      <c r="AF10" s="187"/>
      <c r="AG10" s="185"/>
      <c r="AH10" s="187"/>
      <c r="AI10" s="187"/>
      <c r="AJ10" s="185"/>
      <c r="AK10" s="270"/>
      <c r="AL10" s="36">
        <v>1</v>
      </c>
      <c r="AM10" s="270"/>
      <c r="AN10" s="204"/>
      <c r="AO10" s="185"/>
      <c r="AP10" s="187"/>
      <c r="AQ10" s="266"/>
      <c r="AR10" s="262"/>
      <c r="AS10" s="262"/>
      <c r="AT10" s="262"/>
      <c r="AU10" s="262"/>
      <c r="AV10" s="262"/>
      <c r="AW10" s="256"/>
      <c r="AX10" s="256"/>
      <c r="AY10" s="266"/>
      <c r="AZ10" s="256"/>
      <c r="BA10" s="365"/>
      <c r="BB10" s="368"/>
      <c r="BC10" s="362"/>
      <c r="BD10" s="256"/>
      <c r="BE10" s="266"/>
      <c r="BF10" s="256"/>
      <c r="BG10" s="256"/>
      <c r="BH10" s="10" t="s">
        <v>67</v>
      </c>
      <c r="BI10" s="40"/>
      <c r="BJ10" s="42"/>
    </row>
    <row r="11" spans="1:62 16383:16383" ht="67.5" customHeight="1" thickBot="1">
      <c r="A11" s="290"/>
      <c r="B11" s="176"/>
      <c r="C11" s="176"/>
      <c r="D11" s="238"/>
      <c r="E11" s="178"/>
      <c r="F11" s="178"/>
      <c r="G11" s="241"/>
      <c r="H11" s="241"/>
      <c r="I11" s="281"/>
      <c r="J11" s="284"/>
      <c r="K11" s="287"/>
      <c r="L11" s="278"/>
      <c r="M11" s="182"/>
      <c r="N11" s="182"/>
      <c r="O11" s="227"/>
      <c r="P11" s="310"/>
      <c r="Q11" s="270"/>
      <c r="R11" s="270"/>
      <c r="S11" s="187"/>
      <c r="T11" s="230"/>
      <c r="U11" s="230"/>
      <c r="V11" s="278"/>
      <c r="W11" s="278"/>
      <c r="X11" s="187"/>
      <c r="Y11" s="187"/>
      <c r="Z11" s="187"/>
      <c r="AA11" s="187"/>
      <c r="AB11" s="187"/>
      <c r="AC11" s="187"/>
      <c r="AD11" s="187"/>
      <c r="AE11" s="187"/>
      <c r="AF11" s="187"/>
      <c r="AG11" s="185"/>
      <c r="AH11" s="187"/>
      <c r="AI11" s="187"/>
      <c r="AJ11" s="185"/>
      <c r="AK11" s="270"/>
      <c r="AL11" s="36">
        <v>1</v>
      </c>
      <c r="AM11" s="270"/>
      <c r="AN11" s="204"/>
      <c r="AO11" s="185"/>
      <c r="AP11" s="170"/>
      <c r="AQ11" s="237"/>
      <c r="AR11" s="267"/>
      <c r="AS11" s="267"/>
      <c r="AT11" s="267"/>
      <c r="AU11" s="267"/>
      <c r="AV11" s="267"/>
      <c r="AW11" s="258"/>
      <c r="AX11" s="258"/>
      <c r="AY11" s="237"/>
      <c r="AZ11" s="258"/>
      <c r="BA11" s="366"/>
      <c r="BB11" s="369"/>
      <c r="BC11" s="363"/>
      <c r="BD11" s="258"/>
      <c r="BE11" s="237"/>
      <c r="BF11" s="258"/>
      <c r="BG11" s="258"/>
      <c r="BH11" s="10" t="s">
        <v>67</v>
      </c>
      <c r="BI11" s="40"/>
      <c r="BJ11" s="42"/>
    </row>
    <row r="12" spans="1:62 16383:16383" ht="54" customHeight="1" thickBot="1">
      <c r="A12" s="290"/>
      <c r="B12" s="176"/>
      <c r="C12" s="176"/>
      <c r="D12" s="238"/>
      <c r="E12" s="178"/>
      <c r="F12" s="178"/>
      <c r="G12" s="241"/>
      <c r="H12" s="241"/>
      <c r="I12" s="281"/>
      <c r="J12" s="284"/>
      <c r="K12" s="287"/>
      <c r="L12" s="278"/>
      <c r="M12" s="182"/>
      <c r="N12" s="182"/>
      <c r="O12" s="227"/>
      <c r="P12" s="310"/>
      <c r="Q12" s="270"/>
      <c r="R12" s="270"/>
      <c r="S12" s="187"/>
      <c r="T12" s="230"/>
      <c r="U12" s="230"/>
      <c r="V12" s="278"/>
      <c r="W12" s="278"/>
      <c r="X12" s="187"/>
      <c r="Y12" s="187"/>
      <c r="Z12" s="187"/>
      <c r="AA12" s="187"/>
      <c r="AB12" s="187"/>
      <c r="AC12" s="187"/>
      <c r="AD12" s="187"/>
      <c r="AE12" s="187"/>
      <c r="AF12" s="187"/>
      <c r="AG12" s="185"/>
      <c r="AH12" s="187"/>
      <c r="AI12" s="187"/>
      <c r="AJ12" s="185"/>
      <c r="AK12" s="270"/>
      <c r="AL12" s="36">
        <v>1</v>
      </c>
      <c r="AM12" s="270"/>
      <c r="AN12" s="204"/>
      <c r="AO12" s="185"/>
      <c r="AP12" s="173" t="s">
        <v>79</v>
      </c>
      <c r="AQ12" s="259">
        <v>24000000000</v>
      </c>
      <c r="AR12" s="261">
        <f>BF12/AQ12</f>
        <v>0.94777593125000004</v>
      </c>
      <c r="AS12" s="263">
        <f>AQ12</f>
        <v>24000000000</v>
      </c>
      <c r="AT12" s="263">
        <f>AS12</f>
        <v>24000000000</v>
      </c>
      <c r="AU12" s="263">
        <f>AS12-AT12</f>
        <v>0</v>
      </c>
      <c r="AV12" s="263">
        <f>AQ12</f>
        <v>24000000000</v>
      </c>
      <c r="AW12" s="264">
        <v>0</v>
      </c>
      <c r="AX12" s="255">
        <v>0</v>
      </c>
      <c r="AY12" s="263">
        <f>AT12</f>
        <v>24000000000</v>
      </c>
      <c r="AZ12" s="255">
        <v>0</v>
      </c>
      <c r="BA12" s="255">
        <v>0</v>
      </c>
      <c r="BB12" s="263">
        <v>24000000000</v>
      </c>
      <c r="BC12" s="255">
        <v>15773395920</v>
      </c>
      <c r="BD12" s="255">
        <v>765832890</v>
      </c>
      <c r="BE12" s="263">
        <v>24000000000</v>
      </c>
      <c r="BF12" s="255">
        <v>22746622350</v>
      </c>
      <c r="BG12" s="255">
        <v>1793293781</v>
      </c>
      <c r="BH12" s="10" t="s">
        <v>67</v>
      </c>
      <c r="BI12" s="40"/>
      <c r="BJ12" s="42"/>
    </row>
    <row r="13" spans="1:62 16383:16383" ht="48.75" customHeight="1" thickBot="1">
      <c r="A13" s="290"/>
      <c r="B13" s="176"/>
      <c r="C13" s="176"/>
      <c r="D13" s="238"/>
      <c r="E13" s="178"/>
      <c r="F13" s="178"/>
      <c r="G13" s="241"/>
      <c r="H13" s="241"/>
      <c r="I13" s="281"/>
      <c r="J13" s="284"/>
      <c r="K13" s="287"/>
      <c r="L13" s="278"/>
      <c r="M13" s="182"/>
      <c r="N13" s="182"/>
      <c r="O13" s="227"/>
      <c r="P13" s="310"/>
      <c r="Q13" s="270"/>
      <c r="R13" s="270"/>
      <c r="S13" s="187"/>
      <c r="T13" s="230"/>
      <c r="U13" s="230"/>
      <c r="V13" s="278"/>
      <c r="W13" s="278"/>
      <c r="X13" s="187"/>
      <c r="Y13" s="187"/>
      <c r="Z13" s="187"/>
      <c r="AA13" s="187"/>
      <c r="AB13" s="187"/>
      <c r="AC13" s="187"/>
      <c r="AD13" s="187"/>
      <c r="AE13" s="187"/>
      <c r="AF13" s="187"/>
      <c r="AG13" s="185"/>
      <c r="AH13" s="187"/>
      <c r="AI13" s="187"/>
      <c r="AJ13" s="185"/>
      <c r="AK13" s="270"/>
      <c r="AL13" s="36">
        <v>1</v>
      </c>
      <c r="AM13" s="270"/>
      <c r="AN13" s="204"/>
      <c r="AO13" s="185"/>
      <c r="AP13" s="185"/>
      <c r="AQ13" s="260"/>
      <c r="AR13" s="262"/>
      <c r="AS13" s="262"/>
      <c r="AT13" s="262"/>
      <c r="AU13" s="262"/>
      <c r="AV13" s="262"/>
      <c r="AW13" s="265"/>
      <c r="AX13" s="256"/>
      <c r="AY13" s="262"/>
      <c r="AZ13" s="256"/>
      <c r="BA13" s="256"/>
      <c r="BB13" s="262"/>
      <c r="BC13" s="256"/>
      <c r="BD13" s="256"/>
      <c r="BE13" s="262"/>
      <c r="BF13" s="256"/>
      <c r="BG13" s="256"/>
      <c r="BH13" s="10" t="s">
        <v>67</v>
      </c>
      <c r="BI13" s="40"/>
      <c r="BJ13" s="42"/>
    </row>
    <row r="14" spans="1:62 16383:16383" ht="56.25" customHeight="1" thickBot="1">
      <c r="A14" s="290"/>
      <c r="B14" s="176"/>
      <c r="C14" s="176"/>
      <c r="D14" s="238"/>
      <c r="E14" s="178"/>
      <c r="F14" s="178"/>
      <c r="G14" s="241"/>
      <c r="H14" s="241"/>
      <c r="I14" s="281"/>
      <c r="J14" s="284"/>
      <c r="K14" s="287"/>
      <c r="L14" s="278"/>
      <c r="M14" s="182"/>
      <c r="N14" s="182"/>
      <c r="O14" s="227"/>
      <c r="P14" s="310"/>
      <c r="Q14" s="270"/>
      <c r="R14" s="270"/>
      <c r="S14" s="187"/>
      <c r="T14" s="230"/>
      <c r="U14" s="230"/>
      <c r="V14" s="278"/>
      <c r="W14" s="278"/>
      <c r="X14" s="187"/>
      <c r="Y14" s="187"/>
      <c r="Z14" s="187"/>
      <c r="AA14" s="187"/>
      <c r="AB14" s="187"/>
      <c r="AC14" s="187"/>
      <c r="AD14" s="187"/>
      <c r="AE14" s="187"/>
      <c r="AF14" s="187"/>
      <c r="AG14" s="185"/>
      <c r="AH14" s="187"/>
      <c r="AI14" s="187"/>
      <c r="AJ14" s="185"/>
      <c r="AK14" s="270"/>
      <c r="AL14" s="36">
        <v>1</v>
      </c>
      <c r="AM14" s="270"/>
      <c r="AN14" s="204"/>
      <c r="AO14" s="185"/>
      <c r="AP14" s="175" t="s">
        <v>79</v>
      </c>
      <c r="AQ14" s="249">
        <v>22281427650</v>
      </c>
      <c r="AR14" s="257">
        <f>BF14/AQ14</f>
        <v>1</v>
      </c>
      <c r="AS14" s="254">
        <f>AQ14</f>
        <v>22281427650</v>
      </c>
      <c r="AT14" s="254">
        <f>AS14</f>
        <v>22281427650</v>
      </c>
      <c r="AU14" s="254">
        <f>AS14-AT14</f>
        <v>0</v>
      </c>
      <c r="AV14" s="254">
        <f>AQ14</f>
        <v>22281427650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22281427650</v>
      </c>
      <c r="BC14" s="249">
        <f>BB14</f>
        <v>22281427650</v>
      </c>
      <c r="BD14" s="249">
        <v>0</v>
      </c>
      <c r="BE14" s="249">
        <f>BB14</f>
        <v>22281427650</v>
      </c>
      <c r="BF14" s="249">
        <f>BE14</f>
        <v>22281427650</v>
      </c>
      <c r="BG14" s="249">
        <v>8599013239</v>
      </c>
      <c r="BH14" s="10" t="s">
        <v>67</v>
      </c>
      <c r="BI14" s="40"/>
      <c r="BJ14" s="42"/>
    </row>
    <row r="15" spans="1:62 16383:16383" ht="54.75" customHeight="1" thickBot="1">
      <c r="A15" s="290"/>
      <c r="B15" s="176"/>
      <c r="C15" s="176"/>
      <c r="D15" s="238"/>
      <c r="E15" s="178"/>
      <c r="F15" s="178"/>
      <c r="G15" s="241"/>
      <c r="H15" s="241"/>
      <c r="I15" s="281"/>
      <c r="J15" s="284"/>
      <c r="K15" s="287"/>
      <c r="L15" s="279"/>
      <c r="M15" s="183"/>
      <c r="N15" s="183"/>
      <c r="O15" s="308"/>
      <c r="P15" s="311"/>
      <c r="Q15" s="271"/>
      <c r="R15" s="271"/>
      <c r="S15" s="170"/>
      <c r="T15" s="235"/>
      <c r="U15" s="235"/>
      <c r="V15" s="279"/>
      <c r="W15" s="279"/>
      <c r="X15" s="202"/>
      <c r="Y15" s="170"/>
      <c r="Z15" s="170"/>
      <c r="AA15" s="170"/>
      <c r="AB15" s="170"/>
      <c r="AC15" s="170"/>
      <c r="AD15" s="170"/>
      <c r="AE15" s="170"/>
      <c r="AF15" s="170"/>
      <c r="AG15" s="174"/>
      <c r="AH15" s="170"/>
      <c r="AI15" s="170"/>
      <c r="AJ15" s="174"/>
      <c r="AK15" s="271"/>
      <c r="AL15" s="36">
        <v>1</v>
      </c>
      <c r="AM15" s="271"/>
      <c r="AN15" s="273"/>
      <c r="AO15" s="185"/>
      <c r="AP15" s="175"/>
      <c r="AQ15" s="249"/>
      <c r="AR15" s="257"/>
      <c r="AS15" s="175"/>
      <c r="AT15" s="175"/>
      <c r="AU15" s="175"/>
      <c r="AV15" s="175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10" t="s">
        <v>67</v>
      </c>
      <c r="BI15" s="40"/>
      <c r="BJ15" s="42"/>
    </row>
    <row r="16" spans="1:62 16383:16383" ht="89.45" customHeight="1" thickBot="1">
      <c r="A16" s="290"/>
      <c r="B16" s="176"/>
      <c r="C16" s="176"/>
      <c r="D16" s="238"/>
      <c r="E16" s="178"/>
      <c r="F16" s="178"/>
      <c r="G16" s="178"/>
      <c r="H16" s="178"/>
      <c r="I16" s="281"/>
      <c r="J16" s="284"/>
      <c r="K16" s="287"/>
      <c r="L16" s="13" t="s">
        <v>80</v>
      </c>
      <c r="M16" s="44">
        <v>44927</v>
      </c>
      <c r="N16" s="44">
        <v>45291</v>
      </c>
      <c r="O16" s="45">
        <f t="shared" ref="O16:O22" si="0">(N16-M16)+1</f>
        <v>365</v>
      </c>
      <c r="P16" s="46">
        <v>2</v>
      </c>
      <c r="Q16" s="47">
        <v>1</v>
      </c>
      <c r="R16" s="47">
        <v>1</v>
      </c>
      <c r="S16" s="56" t="s">
        <v>34</v>
      </c>
      <c r="T16" s="48"/>
      <c r="U16" s="48"/>
      <c r="V16" s="13" t="s">
        <v>80</v>
      </c>
      <c r="W16" s="13" t="s">
        <v>80</v>
      </c>
      <c r="X16" s="49" t="s">
        <v>75</v>
      </c>
      <c r="Y16" s="10" t="s">
        <v>34</v>
      </c>
      <c r="Z16" s="10"/>
      <c r="AA16" s="10"/>
      <c r="AB16" s="10" t="s">
        <v>34</v>
      </c>
      <c r="AC16" s="10"/>
      <c r="AD16" s="10"/>
      <c r="AE16" s="10" t="s">
        <v>34</v>
      </c>
      <c r="AF16" s="10"/>
      <c r="AG16" s="4"/>
      <c r="AH16" s="10" t="s">
        <v>34</v>
      </c>
      <c r="AI16" s="10"/>
      <c r="AJ16" s="4"/>
      <c r="AK16" s="50">
        <v>1</v>
      </c>
      <c r="AL16" s="50">
        <v>1</v>
      </c>
      <c r="AM16" s="50">
        <v>1</v>
      </c>
      <c r="AN16" s="51">
        <v>0</v>
      </c>
      <c r="AO16" s="185"/>
      <c r="AP16" s="175" t="s">
        <v>79</v>
      </c>
      <c r="AQ16" s="249">
        <v>971165</v>
      </c>
      <c r="AR16" s="257">
        <f>BF16/AQ16</f>
        <v>0</v>
      </c>
      <c r="AS16" s="249">
        <f>AQ16</f>
        <v>971165</v>
      </c>
      <c r="AT16" s="249">
        <f>AQ16</f>
        <v>971165</v>
      </c>
      <c r="AU16" s="249">
        <f>AS16-AT16</f>
        <v>0</v>
      </c>
      <c r="AV16" s="254">
        <v>0</v>
      </c>
      <c r="AW16" s="249">
        <v>0</v>
      </c>
      <c r="AX16" s="249">
        <v>0</v>
      </c>
      <c r="AY16" s="249">
        <v>0</v>
      </c>
      <c r="AZ16" s="249">
        <v>0</v>
      </c>
      <c r="BA16" s="249">
        <v>0</v>
      </c>
      <c r="BB16" s="249">
        <f>AT16</f>
        <v>971165</v>
      </c>
      <c r="BC16" s="249">
        <v>0</v>
      </c>
      <c r="BD16" s="249">
        <v>0</v>
      </c>
      <c r="BE16" s="249">
        <f>AT16</f>
        <v>971165</v>
      </c>
      <c r="BF16" s="249">
        <v>0</v>
      </c>
      <c r="BG16" s="249">
        <v>0</v>
      </c>
      <c r="BH16" s="10" t="s">
        <v>67</v>
      </c>
      <c r="BI16" s="40"/>
      <c r="BJ16" s="55"/>
    </row>
    <row r="17" spans="1:62" ht="35.25" customHeight="1" thickBot="1">
      <c r="A17" s="290"/>
      <c r="B17" s="176"/>
      <c r="C17" s="176"/>
      <c r="D17" s="238" t="s">
        <v>81</v>
      </c>
      <c r="E17" s="178">
        <v>2</v>
      </c>
      <c r="F17" s="178">
        <v>1</v>
      </c>
      <c r="G17" s="241">
        <v>0.5</v>
      </c>
      <c r="H17" s="241">
        <v>1</v>
      </c>
      <c r="I17" s="281"/>
      <c r="J17" s="284"/>
      <c r="K17" s="287"/>
      <c r="L17" s="248" t="s">
        <v>82</v>
      </c>
      <c r="M17" s="186">
        <v>44927</v>
      </c>
      <c r="N17" s="186">
        <v>45291</v>
      </c>
      <c r="O17" s="251">
        <f t="shared" si="0"/>
        <v>365</v>
      </c>
      <c r="P17" s="252">
        <v>61</v>
      </c>
      <c r="Q17" s="253">
        <v>1</v>
      </c>
      <c r="R17" s="253">
        <v>1</v>
      </c>
      <c r="S17" s="193" t="s">
        <v>34</v>
      </c>
      <c r="T17" s="250"/>
      <c r="U17" s="250"/>
      <c r="V17" s="248" t="s">
        <v>82</v>
      </c>
      <c r="W17" s="248" t="s">
        <v>82</v>
      </c>
      <c r="X17" s="193" t="s">
        <v>75</v>
      </c>
      <c r="Y17" s="169" t="s">
        <v>34</v>
      </c>
      <c r="Z17" s="57"/>
      <c r="AA17" s="57"/>
      <c r="AB17" s="169" t="s">
        <v>34</v>
      </c>
      <c r="AC17" s="57"/>
      <c r="AD17" s="57"/>
      <c r="AE17" s="169" t="s">
        <v>34</v>
      </c>
      <c r="AF17" s="57"/>
      <c r="AG17" s="58"/>
      <c r="AH17" s="169" t="s">
        <v>34</v>
      </c>
      <c r="AI17" s="57"/>
      <c r="AJ17" s="58"/>
      <c r="AK17" s="275">
        <v>1</v>
      </c>
      <c r="AL17" s="47">
        <v>1</v>
      </c>
      <c r="AM17" s="275">
        <v>1</v>
      </c>
      <c r="AN17" s="203">
        <v>0</v>
      </c>
      <c r="AO17" s="185"/>
      <c r="AP17" s="175"/>
      <c r="AQ17" s="249"/>
      <c r="AR17" s="257"/>
      <c r="AS17" s="249"/>
      <c r="AT17" s="249"/>
      <c r="AU17" s="249"/>
      <c r="AV17" s="175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10" t="s">
        <v>67</v>
      </c>
      <c r="BI17" s="40"/>
      <c r="BJ17" s="42"/>
    </row>
    <row r="18" spans="1:62" ht="46.9" customHeight="1" thickBot="1">
      <c r="A18" s="290"/>
      <c r="B18" s="176"/>
      <c r="C18" s="176"/>
      <c r="D18" s="238"/>
      <c r="E18" s="178"/>
      <c r="F18" s="178"/>
      <c r="G18" s="241"/>
      <c r="H18" s="241"/>
      <c r="I18" s="281"/>
      <c r="J18" s="284"/>
      <c r="K18" s="287"/>
      <c r="L18" s="248"/>
      <c r="M18" s="186"/>
      <c r="N18" s="186"/>
      <c r="O18" s="251"/>
      <c r="P18" s="252"/>
      <c r="Q18" s="253"/>
      <c r="R18" s="253"/>
      <c r="S18" s="193"/>
      <c r="T18" s="250"/>
      <c r="U18" s="250"/>
      <c r="V18" s="248"/>
      <c r="W18" s="248"/>
      <c r="X18" s="193"/>
      <c r="Y18" s="187"/>
      <c r="Z18" s="64"/>
      <c r="AA18" s="64"/>
      <c r="AB18" s="187"/>
      <c r="AC18" s="64"/>
      <c r="AD18" s="64"/>
      <c r="AE18" s="187"/>
      <c r="AF18" s="64"/>
      <c r="AG18" s="15"/>
      <c r="AH18" s="187"/>
      <c r="AI18" s="64"/>
      <c r="AJ18" s="15"/>
      <c r="AK18" s="270"/>
      <c r="AL18" s="47">
        <v>1</v>
      </c>
      <c r="AM18" s="270"/>
      <c r="AN18" s="204"/>
      <c r="AO18" s="185"/>
      <c r="AP18" s="175" t="s">
        <v>77</v>
      </c>
      <c r="AQ18" s="249">
        <v>25000000000</v>
      </c>
      <c r="AR18" s="257">
        <f>BF18/AQ18</f>
        <v>0.1737534406</v>
      </c>
      <c r="AS18" s="254">
        <f>AQ18</f>
        <v>25000000000</v>
      </c>
      <c r="AT18" s="254">
        <f>AS18</f>
        <v>25000000000</v>
      </c>
      <c r="AU18" s="254">
        <f>AS18-AT18</f>
        <v>0</v>
      </c>
      <c r="AV18" s="254">
        <f t="shared" ref="AV18:BA18" si="1">AU18</f>
        <v>0</v>
      </c>
      <c r="AW18" s="254">
        <f t="shared" si="1"/>
        <v>0</v>
      </c>
      <c r="AX18" s="254">
        <f t="shared" si="1"/>
        <v>0</v>
      </c>
      <c r="AY18" s="254">
        <f t="shared" si="1"/>
        <v>0</v>
      </c>
      <c r="AZ18" s="254">
        <f t="shared" si="1"/>
        <v>0</v>
      </c>
      <c r="BA18" s="254">
        <f t="shared" si="1"/>
        <v>0</v>
      </c>
      <c r="BB18" s="254">
        <f>AS18</f>
        <v>25000000000</v>
      </c>
      <c r="BC18" s="254">
        <v>1163094774</v>
      </c>
      <c r="BD18" s="254">
        <v>0</v>
      </c>
      <c r="BE18" s="254">
        <f>BB18</f>
        <v>25000000000</v>
      </c>
      <c r="BF18" s="254">
        <v>4343836015</v>
      </c>
      <c r="BG18" s="254">
        <v>4330361015</v>
      </c>
      <c r="BH18" s="10" t="s">
        <v>67</v>
      </c>
      <c r="BI18" s="40"/>
      <c r="BJ18" s="65"/>
    </row>
    <row r="19" spans="1:62" ht="63.75" customHeight="1" thickBot="1">
      <c r="A19" s="290"/>
      <c r="B19" s="176"/>
      <c r="C19" s="176"/>
      <c r="D19" s="238"/>
      <c r="E19" s="178"/>
      <c r="F19" s="178"/>
      <c r="G19" s="241"/>
      <c r="H19" s="241"/>
      <c r="I19" s="282"/>
      <c r="J19" s="285"/>
      <c r="K19" s="288"/>
      <c r="L19" s="66" t="s">
        <v>83</v>
      </c>
      <c r="M19" s="67">
        <v>44927</v>
      </c>
      <c r="N19" s="67">
        <v>45291</v>
      </c>
      <c r="O19" s="68">
        <f>(N19-M19)+1</f>
        <v>365</v>
      </c>
      <c r="P19" s="69">
        <v>12</v>
      </c>
      <c r="Q19" s="50">
        <v>1</v>
      </c>
      <c r="R19" s="50">
        <v>1</v>
      </c>
      <c r="S19" s="10" t="s">
        <v>34</v>
      </c>
      <c r="T19" s="2"/>
      <c r="U19" s="2"/>
      <c r="V19" s="66" t="s">
        <v>83</v>
      </c>
      <c r="W19" s="66" t="s">
        <v>83</v>
      </c>
      <c r="X19" s="70" t="s">
        <v>75</v>
      </c>
      <c r="Y19" s="71" t="s">
        <v>34</v>
      </c>
      <c r="Z19" s="64"/>
      <c r="AA19" s="64"/>
      <c r="AB19" s="187" t="s">
        <v>34</v>
      </c>
      <c r="AC19" s="64"/>
      <c r="AD19" s="64"/>
      <c r="AE19" s="187" t="s">
        <v>34</v>
      </c>
      <c r="AF19" s="64"/>
      <c r="AG19" s="15"/>
      <c r="AH19" s="187" t="s">
        <v>34</v>
      </c>
      <c r="AI19" s="64"/>
      <c r="AJ19" s="15"/>
      <c r="AK19" s="270">
        <v>1</v>
      </c>
      <c r="AL19" s="47">
        <v>1</v>
      </c>
      <c r="AM19" s="270">
        <v>1</v>
      </c>
      <c r="AN19" s="203">
        <v>1</v>
      </c>
      <c r="AO19" s="185"/>
      <c r="AP19" s="175"/>
      <c r="AQ19" s="249"/>
      <c r="AR19" s="257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10" t="s">
        <v>67</v>
      </c>
      <c r="BI19" s="40"/>
      <c r="BJ19" s="42"/>
    </row>
    <row r="20" spans="1:62" ht="63.75" customHeight="1" thickBot="1">
      <c r="A20" s="290"/>
      <c r="B20" s="176"/>
      <c r="C20" s="176"/>
      <c r="D20" s="238"/>
      <c r="E20" s="178"/>
      <c r="F20" s="178"/>
      <c r="G20" s="178"/>
      <c r="H20" s="178"/>
      <c r="I20" s="72" t="s">
        <v>84</v>
      </c>
      <c r="J20" s="73">
        <v>2022130010025</v>
      </c>
      <c r="K20" s="74" t="s">
        <v>85</v>
      </c>
      <c r="L20" s="66" t="s">
        <v>86</v>
      </c>
      <c r="M20" s="67">
        <v>44927</v>
      </c>
      <c r="N20" s="67">
        <v>45291</v>
      </c>
      <c r="O20" s="68">
        <f>(N20-M20)+1</f>
        <v>365</v>
      </c>
      <c r="P20" s="69" t="s">
        <v>87</v>
      </c>
      <c r="Q20" s="50">
        <v>0</v>
      </c>
      <c r="R20" s="50">
        <v>0</v>
      </c>
      <c r="S20" s="10"/>
      <c r="T20" s="2"/>
      <c r="U20" s="2"/>
      <c r="V20" s="66"/>
      <c r="W20" s="66"/>
      <c r="X20" s="70"/>
      <c r="Y20" s="75"/>
      <c r="Z20" s="76"/>
      <c r="AA20" s="76"/>
      <c r="AB20" s="170"/>
      <c r="AC20" s="76"/>
      <c r="AD20" s="76"/>
      <c r="AE20" s="170"/>
      <c r="AF20" s="76"/>
      <c r="AG20" s="77"/>
      <c r="AH20" s="170"/>
      <c r="AI20" s="76"/>
      <c r="AJ20" s="77"/>
      <c r="AK20" s="271"/>
      <c r="AL20" s="47">
        <v>1</v>
      </c>
      <c r="AM20" s="271"/>
      <c r="AN20" s="204"/>
      <c r="AO20" s="174"/>
      <c r="AP20" s="145" t="s">
        <v>88</v>
      </c>
      <c r="AQ20" s="146">
        <v>87712371.760000005</v>
      </c>
      <c r="AR20" s="78">
        <f>BF20/AQ20</f>
        <v>0.99999999133531581</v>
      </c>
      <c r="AS20" s="147">
        <f>AQ20</f>
        <v>87712371.760000005</v>
      </c>
      <c r="AT20" s="147">
        <f>AS20</f>
        <v>87712371.760000005</v>
      </c>
      <c r="AU20" s="147">
        <f>AS20-AT20</f>
        <v>0</v>
      </c>
      <c r="AV20" s="162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f>AT20</f>
        <v>87712371.760000005</v>
      </c>
      <c r="BC20" s="146">
        <v>87712371</v>
      </c>
      <c r="BD20" s="146">
        <v>0</v>
      </c>
      <c r="BE20" s="146">
        <f>BC20</f>
        <v>87712371</v>
      </c>
      <c r="BF20" s="146">
        <f>BE20</f>
        <v>87712371</v>
      </c>
      <c r="BG20" s="146">
        <f>BE20</f>
        <v>87712371</v>
      </c>
      <c r="BH20" s="10" t="s">
        <v>67</v>
      </c>
      <c r="BI20" s="40"/>
      <c r="BJ20" s="65"/>
    </row>
    <row r="21" spans="1:62" ht="126" customHeight="1" thickBot="1">
      <c r="A21" s="290"/>
      <c r="B21" s="176"/>
      <c r="C21" s="176"/>
      <c r="D21" s="238" t="s">
        <v>89</v>
      </c>
      <c r="E21" s="239">
        <v>4</v>
      </c>
      <c r="F21" s="178">
        <v>2</v>
      </c>
      <c r="G21" s="241">
        <v>0.5</v>
      </c>
      <c r="H21" s="241">
        <v>1</v>
      </c>
      <c r="I21" s="242" t="s">
        <v>90</v>
      </c>
      <c r="J21" s="244">
        <v>2021130010215</v>
      </c>
      <c r="K21" s="234" t="s">
        <v>91</v>
      </c>
      <c r="L21" s="16" t="s">
        <v>92</v>
      </c>
      <c r="M21" s="79">
        <v>44927</v>
      </c>
      <c r="N21" s="79">
        <v>45291</v>
      </c>
      <c r="O21" s="80">
        <f t="shared" si="0"/>
        <v>365</v>
      </c>
      <c r="P21" s="81">
        <v>7</v>
      </c>
      <c r="Q21" s="82">
        <v>1</v>
      </c>
      <c r="R21" s="82">
        <v>1</v>
      </c>
      <c r="S21" s="83" t="s">
        <v>34</v>
      </c>
      <c r="T21" s="84"/>
      <c r="U21" s="84"/>
      <c r="V21" s="16" t="s">
        <v>92</v>
      </c>
      <c r="W21" s="16" t="s">
        <v>92</v>
      </c>
      <c r="X21" s="83" t="s">
        <v>75</v>
      </c>
      <c r="Y21" s="10" t="s">
        <v>34</v>
      </c>
      <c r="Z21" s="10"/>
      <c r="AA21" s="10"/>
      <c r="AB21" s="10" t="s">
        <v>34</v>
      </c>
      <c r="AC21" s="10"/>
      <c r="AD21" s="10"/>
      <c r="AE21" s="10" t="s">
        <v>34</v>
      </c>
      <c r="AF21" s="10"/>
      <c r="AG21" s="4"/>
      <c r="AH21" s="10" t="s">
        <v>34</v>
      </c>
      <c r="AI21" s="10"/>
      <c r="AJ21" s="4"/>
      <c r="AK21" s="50">
        <v>1</v>
      </c>
      <c r="AL21" s="50">
        <v>1</v>
      </c>
      <c r="AM21" s="50">
        <v>1</v>
      </c>
      <c r="AN21" s="51">
        <v>0</v>
      </c>
      <c r="AO21" s="173" t="s">
        <v>93</v>
      </c>
      <c r="AP21" s="201" t="s">
        <v>77</v>
      </c>
      <c r="AQ21" s="236">
        <v>5000000000</v>
      </c>
      <c r="AR21" s="171">
        <f>BF21/AQ21</f>
        <v>0.31245676839999997</v>
      </c>
      <c r="AS21" s="223">
        <f>AQ21</f>
        <v>5000000000</v>
      </c>
      <c r="AT21" s="223">
        <f>AS21</f>
        <v>5000000000</v>
      </c>
      <c r="AU21" s="223">
        <f>AS21-AT21</f>
        <v>0</v>
      </c>
      <c r="AV21" s="223">
        <f>AT21</f>
        <v>5000000000</v>
      </c>
      <c r="AW21" s="223">
        <v>126400000</v>
      </c>
      <c r="AX21" s="223">
        <v>0</v>
      </c>
      <c r="AY21" s="223">
        <f>AV21</f>
        <v>5000000000</v>
      </c>
      <c r="AZ21" s="223">
        <v>216000000</v>
      </c>
      <c r="BA21" s="223">
        <v>25500000</v>
      </c>
      <c r="BB21" s="223">
        <f>AV21</f>
        <v>5000000000</v>
      </c>
      <c r="BC21" s="223">
        <v>1471415665</v>
      </c>
      <c r="BD21" s="223">
        <v>171050000</v>
      </c>
      <c r="BE21" s="223">
        <f>AV21</f>
        <v>5000000000</v>
      </c>
      <c r="BF21" s="223">
        <v>1562283842</v>
      </c>
      <c r="BG21" s="223">
        <v>281173333</v>
      </c>
      <c r="BH21" s="10" t="s">
        <v>67</v>
      </c>
      <c r="BI21" s="40"/>
      <c r="BJ21" s="55"/>
    </row>
    <row r="22" spans="1:62" ht="75" customHeight="1" thickBot="1">
      <c r="A22" s="290"/>
      <c r="B22" s="176"/>
      <c r="C22" s="176"/>
      <c r="D22" s="238"/>
      <c r="E22" s="240"/>
      <c r="F22" s="178"/>
      <c r="G22" s="241"/>
      <c r="H22" s="241"/>
      <c r="I22" s="242"/>
      <c r="J22" s="244"/>
      <c r="K22" s="234"/>
      <c r="L22" s="87" t="s">
        <v>94</v>
      </c>
      <c r="M22" s="88">
        <v>44927</v>
      </c>
      <c r="N22" s="88">
        <v>45291</v>
      </c>
      <c r="O22" s="89">
        <f t="shared" si="0"/>
        <v>365</v>
      </c>
      <c r="P22" s="69">
        <v>12</v>
      </c>
      <c r="Q22" s="90">
        <v>1</v>
      </c>
      <c r="R22" s="91">
        <v>1</v>
      </c>
      <c r="S22" s="57" t="s">
        <v>34</v>
      </c>
      <c r="T22" s="92"/>
      <c r="U22" s="92"/>
      <c r="V22" s="87" t="s">
        <v>94</v>
      </c>
      <c r="W22" s="87" t="s">
        <v>94</v>
      </c>
      <c r="X22" s="76" t="s">
        <v>75</v>
      </c>
      <c r="Y22" s="57" t="s">
        <v>34</v>
      </c>
      <c r="Z22" s="57"/>
      <c r="AA22" s="57"/>
      <c r="AB22" s="57" t="s">
        <v>34</v>
      </c>
      <c r="AC22" s="57"/>
      <c r="AD22" s="57"/>
      <c r="AE22" s="57" t="s">
        <v>34</v>
      </c>
      <c r="AF22" s="57"/>
      <c r="AG22" s="58"/>
      <c r="AH22" s="57" t="s">
        <v>34</v>
      </c>
      <c r="AI22" s="57"/>
      <c r="AJ22" s="58"/>
      <c r="AK22" s="90">
        <v>0</v>
      </c>
      <c r="AL22" s="91">
        <v>0</v>
      </c>
      <c r="AM22" s="91">
        <v>0</v>
      </c>
      <c r="AN22" s="93">
        <v>0</v>
      </c>
      <c r="AO22" s="209"/>
      <c r="AP22" s="202"/>
      <c r="AQ22" s="237"/>
      <c r="AR22" s="189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10" t="s">
        <v>67</v>
      </c>
      <c r="BI22" s="40"/>
      <c r="BJ22" s="94"/>
    </row>
    <row r="23" spans="1:62" ht="35.25" customHeight="1" thickBot="1">
      <c r="A23" s="290"/>
      <c r="B23" s="176"/>
      <c r="C23" s="17"/>
      <c r="E23" s="95"/>
      <c r="U23" s="96"/>
      <c r="V23" s="10"/>
      <c r="X23" s="76" t="s">
        <v>75</v>
      </c>
      <c r="BH23" s="10"/>
      <c r="BI23" s="40"/>
    </row>
    <row r="24" spans="1:62" ht="69" customHeight="1" thickBot="1">
      <c r="A24" s="290"/>
      <c r="B24" s="176"/>
      <c r="C24" s="213" t="s">
        <v>95</v>
      </c>
      <c r="D24" s="6" t="s">
        <v>96</v>
      </c>
      <c r="E24" s="98">
        <v>246434.59</v>
      </c>
      <c r="F24" s="98">
        <v>32497.75</v>
      </c>
      <c r="G24" s="99">
        <f>F24/E24</f>
        <v>0.13187170680869109</v>
      </c>
      <c r="H24" s="99">
        <v>0.307</v>
      </c>
      <c r="I24" s="243" t="s">
        <v>97</v>
      </c>
      <c r="J24" s="244">
        <v>2021130010141</v>
      </c>
      <c r="K24" s="234" t="s">
        <v>98</v>
      </c>
      <c r="L24" s="7" t="s">
        <v>99</v>
      </c>
      <c r="M24" s="100">
        <v>44927</v>
      </c>
      <c r="N24" s="100">
        <v>45291</v>
      </c>
      <c r="O24" s="101">
        <f>(N24-M24)+1</f>
        <v>365</v>
      </c>
      <c r="P24" s="102">
        <v>32497.75</v>
      </c>
      <c r="Q24" s="103">
        <v>0.13</v>
      </c>
      <c r="R24" s="103">
        <v>0.32</v>
      </c>
      <c r="S24" s="10" t="s">
        <v>34</v>
      </c>
      <c r="T24" s="96"/>
      <c r="U24" s="92"/>
      <c r="V24" s="7" t="s">
        <v>99</v>
      </c>
      <c r="W24" s="7" t="s">
        <v>99</v>
      </c>
      <c r="X24" s="76" t="s">
        <v>75</v>
      </c>
      <c r="Y24" s="10" t="s">
        <v>34</v>
      </c>
      <c r="Z24" s="10"/>
      <c r="AA24" s="10"/>
      <c r="AB24" s="10" t="s">
        <v>34</v>
      </c>
      <c r="AC24" s="10"/>
      <c r="AD24" s="10"/>
      <c r="AE24" s="10" t="s">
        <v>34</v>
      </c>
      <c r="AF24" s="10"/>
      <c r="AG24" s="4"/>
      <c r="AH24" s="10"/>
      <c r="AI24" s="10" t="s">
        <v>34</v>
      </c>
      <c r="AJ24" s="104"/>
      <c r="AK24" s="103">
        <v>0.32</v>
      </c>
      <c r="AL24" s="103">
        <v>0.32</v>
      </c>
      <c r="AM24" s="103">
        <v>0.32</v>
      </c>
      <c r="AN24" s="51">
        <v>0</v>
      </c>
      <c r="AO24" s="173" t="s">
        <v>100</v>
      </c>
      <c r="AP24" s="10" t="s">
        <v>77</v>
      </c>
      <c r="AQ24" s="105">
        <v>3732918363</v>
      </c>
      <c r="AR24" s="106">
        <f>BF24/AQ24</f>
        <v>0.97619492542864372</v>
      </c>
      <c r="AS24" s="107">
        <f>AQ24</f>
        <v>3732918363</v>
      </c>
      <c r="AT24" s="86">
        <f t="shared" ref="AT24:AV41" si="2">+AQ24</f>
        <v>3732918363</v>
      </c>
      <c r="AU24" s="85">
        <f t="shared" ref="AU24:AU41" si="3">+AT24-AS24</f>
        <v>0</v>
      </c>
      <c r="AV24" s="52">
        <f>AQ24</f>
        <v>3732918363</v>
      </c>
      <c r="AW24" s="52">
        <v>341680000</v>
      </c>
      <c r="AX24" s="52">
        <v>0</v>
      </c>
      <c r="AY24" s="52">
        <f>AV24</f>
        <v>3732918363</v>
      </c>
      <c r="AZ24" s="53">
        <v>365680000</v>
      </c>
      <c r="BA24" s="53">
        <v>69070000</v>
      </c>
      <c r="BB24" s="54">
        <f>AQ24</f>
        <v>3732918363</v>
      </c>
      <c r="BC24" s="53">
        <v>3636355963</v>
      </c>
      <c r="BD24" s="53">
        <v>3461406963</v>
      </c>
      <c r="BE24" s="54">
        <f>AQ24</f>
        <v>3732918363</v>
      </c>
      <c r="BF24" s="53">
        <v>3644055963</v>
      </c>
      <c r="BG24" s="53">
        <f>BF24</f>
        <v>3644055963</v>
      </c>
      <c r="BH24" s="10" t="s">
        <v>67</v>
      </c>
      <c r="BI24" s="40"/>
      <c r="BJ24" s="55"/>
    </row>
    <row r="25" spans="1:62" ht="69" customHeight="1" thickBot="1">
      <c r="A25" s="290"/>
      <c r="B25" s="176"/>
      <c r="C25" s="214"/>
      <c r="D25" s="19"/>
      <c r="E25" s="98"/>
      <c r="F25" s="98"/>
      <c r="G25" s="108"/>
      <c r="H25" s="108"/>
      <c r="I25" s="243"/>
      <c r="J25" s="244"/>
      <c r="K25" s="234"/>
      <c r="L25" s="7"/>
      <c r="M25" s="44"/>
      <c r="N25" s="44"/>
      <c r="O25" s="80"/>
      <c r="P25" s="102"/>
      <c r="Q25" s="103"/>
      <c r="R25" s="103"/>
      <c r="S25" s="56"/>
      <c r="T25" s="48"/>
      <c r="U25" s="48"/>
      <c r="V25" s="7"/>
      <c r="W25" s="7"/>
      <c r="X25" s="76"/>
      <c r="Y25" s="56"/>
      <c r="Z25" s="56"/>
      <c r="AA25" s="56"/>
      <c r="AB25" s="56"/>
      <c r="AC25" s="56"/>
      <c r="AD25" s="56"/>
      <c r="AE25" s="56"/>
      <c r="AF25" s="56"/>
      <c r="AG25" s="14"/>
      <c r="AH25" s="56"/>
      <c r="AI25" s="56"/>
      <c r="AJ25" s="164"/>
      <c r="AK25" s="103"/>
      <c r="AL25" s="103"/>
      <c r="AM25" s="103"/>
      <c r="AN25" s="59"/>
      <c r="AO25" s="185"/>
      <c r="AP25" s="58" t="s">
        <v>101</v>
      </c>
      <c r="AQ25" s="63">
        <v>139133446</v>
      </c>
      <c r="AR25" s="106">
        <f t="shared" ref="AR25:AR27" si="4">BF25/AQ25</f>
        <v>1</v>
      </c>
      <c r="AS25" s="110">
        <f>AQ25</f>
        <v>139133446</v>
      </c>
      <c r="AT25" s="111">
        <f t="shared" ref="AT25:AT26" si="5">+AQ25</f>
        <v>139133446</v>
      </c>
      <c r="AU25" s="163">
        <f>AS25-AT25</f>
        <v>0</v>
      </c>
      <c r="AV25" s="60">
        <f>AQ25</f>
        <v>139133446</v>
      </c>
      <c r="AW25" s="60">
        <v>0</v>
      </c>
      <c r="AX25" s="60">
        <v>0</v>
      </c>
      <c r="AY25" s="60">
        <v>139133446</v>
      </c>
      <c r="AZ25" s="61">
        <v>0</v>
      </c>
      <c r="BA25" s="61">
        <v>0</v>
      </c>
      <c r="BB25" s="62">
        <f>AY25</f>
        <v>139133446</v>
      </c>
      <c r="BC25" s="61">
        <f>BB25</f>
        <v>139133446</v>
      </c>
      <c r="BD25" s="61">
        <f>BC25</f>
        <v>139133446</v>
      </c>
      <c r="BE25" s="62">
        <f>BD25</f>
        <v>139133446</v>
      </c>
      <c r="BF25" s="61">
        <f>BE25</f>
        <v>139133446</v>
      </c>
      <c r="BG25" s="61">
        <f>BE25</f>
        <v>139133446</v>
      </c>
      <c r="BH25" s="10"/>
      <c r="BI25" s="40"/>
      <c r="BJ25" s="127"/>
    </row>
    <row r="26" spans="1:62" ht="57.75" customHeight="1" thickBot="1">
      <c r="A26" s="290"/>
      <c r="B26" s="176"/>
      <c r="C26" s="214"/>
      <c r="D26" s="216" t="s">
        <v>102</v>
      </c>
      <c r="E26" s="245" t="s">
        <v>103</v>
      </c>
      <c r="F26" s="178">
        <v>8.6999999999999993</v>
      </c>
      <c r="G26" s="246">
        <v>1</v>
      </c>
      <c r="H26" s="246">
        <v>1</v>
      </c>
      <c r="I26" s="243"/>
      <c r="J26" s="244"/>
      <c r="K26" s="234"/>
      <c r="L26" s="7" t="s">
        <v>104</v>
      </c>
      <c r="M26" s="88">
        <v>44927</v>
      </c>
      <c r="N26" s="88">
        <v>45291</v>
      </c>
      <c r="O26" s="109">
        <f t="shared" ref="O26:O35" si="6">(N26-M26)+1</f>
        <v>365</v>
      </c>
      <c r="P26" s="69">
        <v>8.6999999999999993</v>
      </c>
      <c r="Q26" s="103">
        <v>1</v>
      </c>
      <c r="R26" s="103">
        <v>1</v>
      </c>
      <c r="S26" s="57" t="s">
        <v>34</v>
      </c>
      <c r="T26" s="92"/>
      <c r="U26" s="96"/>
      <c r="V26" s="7" t="s">
        <v>104</v>
      </c>
      <c r="W26" s="7" t="s">
        <v>104</v>
      </c>
      <c r="X26" s="76" t="s">
        <v>75</v>
      </c>
      <c r="Y26" s="57" t="s">
        <v>34</v>
      </c>
      <c r="Z26" s="57"/>
      <c r="AA26" s="57"/>
      <c r="AB26" s="57" t="s">
        <v>34</v>
      </c>
      <c r="AC26" s="57"/>
      <c r="AD26" s="57"/>
      <c r="AE26" s="57" t="s">
        <v>34</v>
      </c>
      <c r="AF26" s="57"/>
      <c r="AG26" s="58"/>
      <c r="AH26" s="57" t="s">
        <v>34</v>
      </c>
      <c r="AI26" s="57"/>
      <c r="AJ26" s="58"/>
      <c r="AK26" s="103">
        <v>1</v>
      </c>
      <c r="AL26" s="103">
        <v>1</v>
      </c>
      <c r="AM26" s="103">
        <v>1</v>
      </c>
      <c r="AN26" s="93">
        <v>0</v>
      </c>
      <c r="AO26" s="185"/>
      <c r="AP26" s="77" t="s">
        <v>105</v>
      </c>
      <c r="AQ26" s="43">
        <v>773145998</v>
      </c>
      <c r="AR26" s="106">
        <f t="shared" si="4"/>
        <v>0</v>
      </c>
      <c r="AS26" s="115">
        <v>1085753639</v>
      </c>
      <c r="AT26" s="116">
        <f t="shared" si="5"/>
        <v>773145998</v>
      </c>
      <c r="AU26" s="117">
        <f t="shared" ref="AU26" si="7">+AT26-AS26</f>
        <v>-312607641</v>
      </c>
      <c r="AV26" s="37">
        <v>0</v>
      </c>
      <c r="AW26" s="37">
        <v>0</v>
      </c>
      <c r="AX26" s="37">
        <v>0</v>
      </c>
      <c r="AY26" s="37">
        <v>0</v>
      </c>
      <c r="AZ26" s="38">
        <v>0</v>
      </c>
      <c r="BA26" s="38">
        <v>0</v>
      </c>
      <c r="BB26" s="39">
        <f>AT26</f>
        <v>773145998</v>
      </c>
      <c r="BC26" s="38">
        <v>0</v>
      </c>
      <c r="BD26" s="38">
        <v>0</v>
      </c>
      <c r="BE26" s="39">
        <f>BB26</f>
        <v>773145998</v>
      </c>
      <c r="BF26" s="38">
        <v>0</v>
      </c>
      <c r="BG26" s="38">
        <v>0</v>
      </c>
      <c r="BH26" s="10" t="s">
        <v>67</v>
      </c>
      <c r="BI26" s="40"/>
      <c r="BJ26" s="94"/>
    </row>
    <row r="27" spans="1:62" ht="73.5" customHeight="1" thickBot="1">
      <c r="A27" s="290"/>
      <c r="B27" s="176"/>
      <c r="C27" s="215"/>
      <c r="D27" s="218"/>
      <c r="E27" s="245"/>
      <c r="F27" s="178"/>
      <c r="G27" s="247"/>
      <c r="H27" s="247"/>
      <c r="I27" s="243"/>
      <c r="J27" s="244"/>
      <c r="K27" s="234"/>
      <c r="L27" s="7" t="s">
        <v>94</v>
      </c>
      <c r="M27" s="100">
        <v>44927</v>
      </c>
      <c r="N27" s="100">
        <v>45291</v>
      </c>
      <c r="O27" s="89">
        <f t="shared" si="6"/>
        <v>365</v>
      </c>
      <c r="P27" s="69">
        <v>14</v>
      </c>
      <c r="Q27" s="103">
        <v>1</v>
      </c>
      <c r="R27" s="103">
        <v>1</v>
      </c>
      <c r="S27" s="76" t="s">
        <v>34</v>
      </c>
      <c r="T27" s="112"/>
      <c r="U27" s="92"/>
      <c r="V27" s="7" t="s">
        <v>94</v>
      </c>
      <c r="W27" s="7" t="s">
        <v>94</v>
      </c>
      <c r="X27" s="76" t="s">
        <v>75</v>
      </c>
      <c r="Y27" s="76" t="s">
        <v>34</v>
      </c>
      <c r="Z27" s="76"/>
      <c r="AA27" s="76"/>
      <c r="AB27" s="76" t="s">
        <v>34</v>
      </c>
      <c r="AC27" s="76"/>
      <c r="AD27" s="76"/>
      <c r="AE27" s="76" t="s">
        <v>34</v>
      </c>
      <c r="AF27" s="76"/>
      <c r="AG27" s="77"/>
      <c r="AH27" s="76" t="s">
        <v>34</v>
      </c>
      <c r="AI27" s="76"/>
      <c r="AJ27" s="77"/>
      <c r="AK27" s="103">
        <v>1</v>
      </c>
      <c r="AL27" s="103">
        <v>1</v>
      </c>
      <c r="AM27" s="103">
        <v>1</v>
      </c>
      <c r="AN27" s="113">
        <v>0</v>
      </c>
      <c r="AO27" s="174"/>
      <c r="AP27" s="77" t="s">
        <v>106</v>
      </c>
      <c r="AQ27" s="43">
        <v>3000000000</v>
      </c>
      <c r="AR27" s="106">
        <f t="shared" si="4"/>
        <v>0.23539886033333332</v>
      </c>
      <c r="AS27" s="115">
        <f>AQ27</f>
        <v>3000000000</v>
      </c>
      <c r="AT27" s="116">
        <f t="shared" si="2"/>
        <v>3000000000</v>
      </c>
      <c r="AU27" s="117">
        <f t="shared" si="3"/>
        <v>0</v>
      </c>
      <c r="AV27" s="37">
        <v>0</v>
      </c>
      <c r="AW27" s="37">
        <v>0</v>
      </c>
      <c r="AX27" s="37">
        <v>0</v>
      </c>
      <c r="AY27" s="37">
        <v>0</v>
      </c>
      <c r="AZ27" s="38">
        <v>0</v>
      </c>
      <c r="BA27" s="38">
        <v>0</v>
      </c>
      <c r="BB27" s="39">
        <f>AT27</f>
        <v>3000000000</v>
      </c>
      <c r="BC27" s="38">
        <v>706196581</v>
      </c>
      <c r="BD27" s="38">
        <v>0</v>
      </c>
      <c r="BE27" s="39">
        <f>BB27</f>
        <v>3000000000</v>
      </c>
      <c r="BF27" s="38">
        <f>BC27</f>
        <v>706196581</v>
      </c>
      <c r="BG27" s="38">
        <f>BF27</f>
        <v>706196581</v>
      </c>
      <c r="BH27" s="10" t="s">
        <v>67</v>
      </c>
      <c r="BI27" s="40"/>
      <c r="BJ27" s="41"/>
    </row>
    <row r="28" spans="1:62" ht="35.25" customHeight="1" thickBot="1">
      <c r="A28" s="290"/>
      <c r="B28" s="176"/>
      <c r="C28" s="17"/>
      <c r="E28" s="118"/>
      <c r="U28" s="96"/>
      <c r="V28" s="10"/>
      <c r="W28" s="10"/>
      <c r="X28" s="76"/>
      <c r="BH28" s="10"/>
      <c r="BI28" s="40"/>
    </row>
    <row r="29" spans="1:62" ht="40.5" customHeight="1" thickBot="1">
      <c r="A29" s="290"/>
      <c r="B29" s="176"/>
      <c r="C29" s="213" t="s">
        <v>107</v>
      </c>
      <c r="D29" s="216" t="s">
        <v>108</v>
      </c>
      <c r="E29" s="219">
        <v>0.03</v>
      </c>
      <c r="F29" s="222">
        <v>0.01</v>
      </c>
      <c r="G29" s="222">
        <v>0.33</v>
      </c>
      <c r="H29" s="222">
        <v>1</v>
      </c>
      <c r="I29" s="232" t="s">
        <v>109</v>
      </c>
      <c r="J29" s="233">
        <v>2021130010184</v>
      </c>
      <c r="K29" s="234" t="s">
        <v>110</v>
      </c>
      <c r="L29" s="198" t="s">
        <v>111</v>
      </c>
      <c r="M29" s="181">
        <v>44927</v>
      </c>
      <c r="N29" s="181">
        <v>45291</v>
      </c>
      <c r="O29" s="226">
        <f t="shared" si="6"/>
        <v>365</v>
      </c>
      <c r="P29" s="210">
        <v>0.1</v>
      </c>
      <c r="Q29" s="210">
        <v>1</v>
      </c>
      <c r="R29" s="210">
        <v>1</v>
      </c>
      <c r="S29" s="169" t="s">
        <v>34</v>
      </c>
      <c r="T29" s="229"/>
      <c r="U29" s="229"/>
      <c r="V29" s="198" t="s">
        <v>111</v>
      </c>
      <c r="W29" s="198" t="s">
        <v>111</v>
      </c>
      <c r="X29" s="201" t="s">
        <v>75</v>
      </c>
      <c r="Y29" s="169" t="s">
        <v>34</v>
      </c>
      <c r="Z29" s="169"/>
      <c r="AA29" s="169"/>
      <c r="AB29" s="169" t="s">
        <v>34</v>
      </c>
      <c r="AC29" s="169"/>
      <c r="AD29" s="169"/>
      <c r="AE29" s="169" t="s">
        <v>34</v>
      </c>
      <c r="AF29" s="169"/>
      <c r="AG29" s="173"/>
      <c r="AH29" s="169"/>
      <c r="AI29" s="169" t="s">
        <v>34</v>
      </c>
      <c r="AJ29" s="173"/>
      <c r="AK29" s="210">
        <v>1</v>
      </c>
      <c r="AL29" s="119">
        <v>1</v>
      </c>
      <c r="AM29" s="210">
        <v>1</v>
      </c>
      <c r="AN29" s="203">
        <v>0</v>
      </c>
      <c r="AO29" s="206" t="s">
        <v>112</v>
      </c>
      <c r="AP29" s="224" t="s">
        <v>77</v>
      </c>
      <c r="AQ29" s="373">
        <v>5000000000</v>
      </c>
      <c r="AR29" s="375">
        <f>BF29/AQ29</f>
        <v>0.338788003</v>
      </c>
      <c r="AS29" s="370">
        <v>5000000000</v>
      </c>
      <c r="AT29" s="370">
        <v>5000000000</v>
      </c>
      <c r="AU29" s="370">
        <f>AS29-AT29</f>
        <v>0</v>
      </c>
      <c r="AV29" s="370">
        <v>5000000000</v>
      </c>
      <c r="AW29" s="370">
        <v>342400000</v>
      </c>
      <c r="AX29" s="370">
        <v>0</v>
      </c>
      <c r="AY29" s="370">
        <v>5000000000</v>
      </c>
      <c r="AZ29" s="370">
        <v>0</v>
      </c>
      <c r="BA29" s="370">
        <v>0</v>
      </c>
      <c r="BB29" s="370">
        <v>5000000000</v>
      </c>
      <c r="BC29" s="370">
        <v>1678940015</v>
      </c>
      <c r="BD29" s="370">
        <v>1435778349</v>
      </c>
      <c r="BE29" s="370">
        <v>5000000000</v>
      </c>
      <c r="BF29" s="370">
        <v>1693940015</v>
      </c>
      <c r="BG29" s="371">
        <f>BF29</f>
        <v>1693940015</v>
      </c>
      <c r="BH29" s="12" t="s">
        <v>67</v>
      </c>
      <c r="BI29" s="40"/>
      <c r="BJ29" s="94"/>
    </row>
    <row r="30" spans="1:62" ht="51.75" customHeight="1" thickBot="1">
      <c r="A30" s="290"/>
      <c r="B30" s="176"/>
      <c r="C30" s="214"/>
      <c r="D30" s="217"/>
      <c r="E30" s="220"/>
      <c r="F30" s="222"/>
      <c r="G30" s="222"/>
      <c r="H30" s="222"/>
      <c r="I30" s="232"/>
      <c r="J30" s="233"/>
      <c r="K30" s="234"/>
      <c r="L30" s="199"/>
      <c r="M30" s="182"/>
      <c r="N30" s="182"/>
      <c r="O30" s="227"/>
      <c r="P30" s="211"/>
      <c r="Q30" s="211"/>
      <c r="R30" s="211"/>
      <c r="S30" s="187"/>
      <c r="T30" s="230"/>
      <c r="U30" s="230"/>
      <c r="V30" s="199"/>
      <c r="W30" s="199"/>
      <c r="X30" s="187"/>
      <c r="Y30" s="187"/>
      <c r="Z30" s="187"/>
      <c r="AA30" s="187"/>
      <c r="AB30" s="187"/>
      <c r="AC30" s="187"/>
      <c r="AD30" s="187"/>
      <c r="AE30" s="187"/>
      <c r="AF30" s="187"/>
      <c r="AG30" s="185"/>
      <c r="AH30" s="187"/>
      <c r="AI30" s="187"/>
      <c r="AJ30" s="185"/>
      <c r="AK30" s="211"/>
      <c r="AL30" s="119">
        <v>1</v>
      </c>
      <c r="AM30" s="211"/>
      <c r="AN30" s="204"/>
      <c r="AO30" s="207"/>
      <c r="AP30" s="225"/>
      <c r="AQ30" s="374"/>
      <c r="AR30" s="195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372"/>
      <c r="BH30" s="12" t="s">
        <v>67</v>
      </c>
      <c r="BI30" s="40"/>
      <c r="BJ30" s="65"/>
    </row>
    <row r="31" spans="1:62" ht="45" customHeight="1" thickBot="1">
      <c r="A31" s="290"/>
      <c r="B31" s="176"/>
      <c r="C31" s="214"/>
      <c r="D31" s="217"/>
      <c r="E31" s="220"/>
      <c r="F31" s="222"/>
      <c r="G31" s="222"/>
      <c r="H31" s="222"/>
      <c r="I31" s="232"/>
      <c r="J31" s="233"/>
      <c r="K31" s="234"/>
      <c r="L31" s="199"/>
      <c r="M31" s="182"/>
      <c r="N31" s="182"/>
      <c r="O31" s="227"/>
      <c r="P31" s="211"/>
      <c r="Q31" s="211"/>
      <c r="R31" s="211"/>
      <c r="S31" s="187"/>
      <c r="T31" s="230"/>
      <c r="U31" s="230"/>
      <c r="V31" s="199"/>
      <c r="W31" s="199"/>
      <c r="X31" s="187"/>
      <c r="Y31" s="187"/>
      <c r="Z31" s="187"/>
      <c r="AA31" s="187"/>
      <c r="AB31" s="187"/>
      <c r="AC31" s="187"/>
      <c r="AD31" s="187"/>
      <c r="AE31" s="187"/>
      <c r="AF31" s="187"/>
      <c r="AG31" s="185"/>
      <c r="AH31" s="187"/>
      <c r="AI31" s="187"/>
      <c r="AJ31" s="185"/>
      <c r="AK31" s="211"/>
      <c r="AL31" s="119">
        <v>1</v>
      </c>
      <c r="AM31" s="211"/>
      <c r="AN31" s="204"/>
      <c r="AO31" s="207"/>
      <c r="AP31" s="148" t="s">
        <v>101</v>
      </c>
      <c r="AQ31" s="135">
        <v>2127948191</v>
      </c>
      <c r="AR31" s="114">
        <f>BF31/AQ31</f>
        <v>0</v>
      </c>
      <c r="AS31" s="133">
        <f>AQ31</f>
        <v>2127948191</v>
      </c>
      <c r="AT31" s="134">
        <f>AQ31</f>
        <v>2127948191</v>
      </c>
      <c r="AU31" s="135">
        <f>AS31-AT31</f>
        <v>0</v>
      </c>
      <c r="AV31" s="135">
        <v>2127948191</v>
      </c>
      <c r="AW31" s="135">
        <v>0</v>
      </c>
      <c r="AX31" s="135">
        <v>0</v>
      </c>
      <c r="AY31" s="135">
        <v>2127948191</v>
      </c>
      <c r="AZ31" s="135"/>
      <c r="BA31" s="135"/>
      <c r="BB31" s="135">
        <v>2127948191</v>
      </c>
      <c r="BC31" s="135">
        <v>2127948191</v>
      </c>
      <c r="BD31" s="135">
        <v>0</v>
      </c>
      <c r="BE31" s="135">
        <v>2127948191</v>
      </c>
      <c r="BF31" s="135">
        <v>0</v>
      </c>
      <c r="BG31" s="149">
        <v>0</v>
      </c>
      <c r="BH31" s="12" t="s">
        <v>67</v>
      </c>
      <c r="BI31" s="40"/>
      <c r="BJ31" s="65"/>
    </row>
    <row r="32" spans="1:62" ht="57.75" customHeight="1" thickBot="1">
      <c r="A32" s="290"/>
      <c r="B32" s="176"/>
      <c r="C32" s="214"/>
      <c r="D32" s="217"/>
      <c r="E32" s="220"/>
      <c r="F32" s="222"/>
      <c r="G32" s="222"/>
      <c r="H32" s="222"/>
      <c r="I32" s="232"/>
      <c r="J32" s="233"/>
      <c r="K32" s="234"/>
      <c r="L32" s="199"/>
      <c r="M32" s="182"/>
      <c r="N32" s="182"/>
      <c r="O32" s="227"/>
      <c r="P32" s="211"/>
      <c r="Q32" s="211"/>
      <c r="R32" s="211"/>
      <c r="S32" s="187"/>
      <c r="T32" s="230"/>
      <c r="U32" s="230"/>
      <c r="V32" s="199"/>
      <c r="W32" s="199"/>
      <c r="X32" s="187"/>
      <c r="Y32" s="187"/>
      <c r="Z32" s="187"/>
      <c r="AA32" s="187"/>
      <c r="AB32" s="187"/>
      <c r="AC32" s="187"/>
      <c r="AD32" s="187"/>
      <c r="AE32" s="187"/>
      <c r="AF32" s="187"/>
      <c r="AG32" s="185"/>
      <c r="AH32" s="187"/>
      <c r="AI32" s="187"/>
      <c r="AJ32" s="185"/>
      <c r="AK32" s="211"/>
      <c r="AL32" s="119">
        <v>1</v>
      </c>
      <c r="AM32" s="211"/>
      <c r="AN32" s="204"/>
      <c r="AO32" s="207"/>
      <c r="AP32" s="150" t="s">
        <v>113</v>
      </c>
      <c r="AQ32" s="132">
        <v>904345.61</v>
      </c>
      <c r="AR32" s="114">
        <f t="shared" ref="AR32:AR35" si="8">BF32/AQ32</f>
        <v>0</v>
      </c>
      <c r="AS32" s="133">
        <f>AQ32</f>
        <v>904345.61</v>
      </c>
      <c r="AT32" s="134">
        <f>AS32</f>
        <v>904345.61</v>
      </c>
      <c r="AU32" s="135">
        <f>AS32-AT32</f>
        <v>0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32">
        <v>904345.61</v>
      </c>
      <c r="BC32" s="156">
        <v>0</v>
      </c>
      <c r="BD32" s="156">
        <v>0</v>
      </c>
      <c r="BE32" s="132">
        <v>904345.61</v>
      </c>
      <c r="BF32" s="156">
        <v>0</v>
      </c>
      <c r="BG32" s="157">
        <v>0</v>
      </c>
      <c r="BH32" s="12" t="s">
        <v>67</v>
      </c>
      <c r="BI32" s="40"/>
      <c r="BJ32" s="65"/>
    </row>
    <row r="33" spans="1:62" ht="90" customHeight="1" thickBot="1">
      <c r="A33" s="290"/>
      <c r="B33" s="176"/>
      <c r="C33" s="214"/>
      <c r="D33" s="217"/>
      <c r="E33" s="220"/>
      <c r="F33" s="222"/>
      <c r="G33" s="222"/>
      <c r="H33" s="222"/>
      <c r="I33" s="232"/>
      <c r="J33" s="233"/>
      <c r="K33" s="234"/>
      <c r="L33" s="199"/>
      <c r="M33" s="182"/>
      <c r="N33" s="182"/>
      <c r="O33" s="227"/>
      <c r="P33" s="211"/>
      <c r="Q33" s="211"/>
      <c r="R33" s="211"/>
      <c r="S33" s="187"/>
      <c r="T33" s="230"/>
      <c r="U33" s="230"/>
      <c r="V33" s="199"/>
      <c r="W33" s="199"/>
      <c r="X33" s="187"/>
      <c r="Y33" s="187"/>
      <c r="Z33" s="187"/>
      <c r="AA33" s="187"/>
      <c r="AB33" s="187"/>
      <c r="AC33" s="187"/>
      <c r="AD33" s="187"/>
      <c r="AE33" s="187"/>
      <c r="AF33" s="187"/>
      <c r="AG33" s="185"/>
      <c r="AH33" s="187"/>
      <c r="AI33" s="187"/>
      <c r="AJ33" s="185"/>
      <c r="AK33" s="211"/>
      <c r="AL33" s="119">
        <v>1</v>
      </c>
      <c r="AM33" s="211"/>
      <c r="AN33" s="204"/>
      <c r="AO33" s="207"/>
      <c r="AP33" s="150" t="s">
        <v>114</v>
      </c>
      <c r="AQ33" s="132">
        <v>644031299</v>
      </c>
      <c r="AR33" s="114">
        <f t="shared" si="8"/>
        <v>0</v>
      </c>
      <c r="AS33" s="133">
        <f>AQ33</f>
        <v>644031299</v>
      </c>
      <c r="AT33" s="134">
        <f>AS33</f>
        <v>644031299</v>
      </c>
      <c r="AU33" s="135">
        <f>AS33-AT33</f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32">
        <v>644031299</v>
      </c>
      <c r="BC33" s="156">
        <v>0</v>
      </c>
      <c r="BD33" s="156">
        <v>0</v>
      </c>
      <c r="BE33" s="132">
        <v>644031299</v>
      </c>
      <c r="BF33" s="156">
        <v>0</v>
      </c>
      <c r="BG33" s="157">
        <v>0</v>
      </c>
      <c r="BH33" s="12" t="s">
        <v>67</v>
      </c>
      <c r="BI33" s="40"/>
      <c r="BJ33" s="65"/>
    </row>
    <row r="34" spans="1:62" ht="90" customHeight="1" thickBot="1">
      <c r="A34" s="290"/>
      <c r="B34" s="176"/>
      <c r="C34" s="214"/>
      <c r="D34" s="217"/>
      <c r="E34" s="220"/>
      <c r="F34" s="222"/>
      <c r="G34" s="222"/>
      <c r="H34" s="222"/>
      <c r="I34" s="232"/>
      <c r="J34" s="233"/>
      <c r="K34" s="234"/>
      <c r="L34" s="200"/>
      <c r="M34" s="183"/>
      <c r="N34" s="183"/>
      <c r="O34" s="228"/>
      <c r="P34" s="212"/>
      <c r="Q34" s="212"/>
      <c r="R34" s="212"/>
      <c r="S34" s="202"/>
      <c r="T34" s="231"/>
      <c r="U34" s="235"/>
      <c r="V34" s="200"/>
      <c r="W34" s="200"/>
      <c r="X34" s="202"/>
      <c r="Y34" s="202"/>
      <c r="Z34" s="202"/>
      <c r="AA34" s="202"/>
      <c r="AB34" s="202"/>
      <c r="AC34" s="202"/>
      <c r="AD34" s="202"/>
      <c r="AE34" s="202"/>
      <c r="AF34" s="202"/>
      <c r="AG34" s="209"/>
      <c r="AH34" s="202"/>
      <c r="AI34" s="202"/>
      <c r="AJ34" s="209"/>
      <c r="AK34" s="212"/>
      <c r="AL34" s="119">
        <v>1</v>
      </c>
      <c r="AM34" s="212"/>
      <c r="AN34" s="205"/>
      <c r="AO34" s="207"/>
      <c r="AP34" s="150" t="s">
        <v>115</v>
      </c>
      <c r="AQ34" s="153">
        <v>567844209</v>
      </c>
      <c r="AR34" s="114">
        <f t="shared" si="8"/>
        <v>0</v>
      </c>
      <c r="AS34" s="153">
        <v>567844209</v>
      </c>
      <c r="AT34" s="154">
        <f>AS34</f>
        <v>567844209</v>
      </c>
      <c r="AU34" s="154">
        <f>AS34-AT34</f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567844209</v>
      </c>
      <c r="BC34" s="153">
        <v>0</v>
      </c>
      <c r="BD34" s="153">
        <v>0</v>
      </c>
      <c r="BE34" s="153">
        <v>567844209</v>
      </c>
      <c r="BF34" s="153">
        <v>0</v>
      </c>
      <c r="BG34" s="158">
        <v>0</v>
      </c>
      <c r="BH34" s="12" t="s">
        <v>67</v>
      </c>
      <c r="BI34" s="40"/>
      <c r="BJ34" s="65"/>
    </row>
    <row r="35" spans="1:62" ht="85.5" customHeight="1" thickBot="1">
      <c r="A35" s="290"/>
      <c r="B35" s="176"/>
      <c r="C35" s="215"/>
      <c r="D35" s="218"/>
      <c r="E35" s="221"/>
      <c r="F35" s="193"/>
      <c r="G35" s="193"/>
      <c r="H35" s="193"/>
      <c r="I35" s="232"/>
      <c r="J35" s="233"/>
      <c r="K35" s="234"/>
      <c r="L35" s="8" t="s">
        <v>116</v>
      </c>
      <c r="M35" s="100">
        <v>44927</v>
      </c>
      <c r="N35" s="100">
        <v>45291</v>
      </c>
      <c r="O35" s="89">
        <f t="shared" si="6"/>
        <v>365</v>
      </c>
      <c r="P35" s="69">
        <v>18</v>
      </c>
      <c r="Q35" s="103">
        <v>1</v>
      </c>
      <c r="R35" s="103">
        <v>1</v>
      </c>
      <c r="S35" s="76" t="s">
        <v>34</v>
      </c>
      <c r="T35" s="112"/>
      <c r="U35" s="96"/>
      <c r="V35" s="8" t="s">
        <v>116</v>
      </c>
      <c r="W35" s="8" t="s">
        <v>116</v>
      </c>
      <c r="X35" s="76" t="s">
        <v>75</v>
      </c>
      <c r="Y35" s="76" t="s">
        <v>34</v>
      </c>
      <c r="Z35" s="76"/>
      <c r="AA35" s="76"/>
      <c r="AB35" s="76" t="s">
        <v>34</v>
      </c>
      <c r="AC35" s="76"/>
      <c r="AD35" s="76"/>
      <c r="AE35" s="76" t="s">
        <v>34</v>
      </c>
      <c r="AF35" s="76"/>
      <c r="AG35" s="77"/>
      <c r="AH35" s="76" t="s">
        <v>34</v>
      </c>
      <c r="AI35" s="76"/>
      <c r="AJ35" s="77"/>
      <c r="AK35" s="103">
        <v>1</v>
      </c>
      <c r="AL35" s="103">
        <v>1</v>
      </c>
      <c r="AM35" s="103">
        <v>1</v>
      </c>
      <c r="AN35" s="113">
        <v>0</v>
      </c>
      <c r="AO35" s="208"/>
      <c r="AP35" s="151" t="s">
        <v>117</v>
      </c>
      <c r="AQ35" s="152">
        <v>599067842</v>
      </c>
      <c r="AR35" s="114">
        <f t="shared" si="8"/>
        <v>0</v>
      </c>
      <c r="AS35" s="155">
        <f>AQ35</f>
        <v>599067842</v>
      </c>
      <c r="AT35" s="155">
        <f>AQ35</f>
        <v>599067842</v>
      </c>
      <c r="AU35" s="155">
        <f>AS35-AT35</f>
        <v>0</v>
      </c>
      <c r="AV35" s="159">
        <v>0</v>
      </c>
      <c r="AW35" s="159">
        <v>0</v>
      </c>
      <c r="AX35" s="159">
        <v>0</v>
      </c>
      <c r="AY35" s="159">
        <v>0</v>
      </c>
      <c r="AZ35" s="159">
        <v>0</v>
      </c>
      <c r="BA35" s="159">
        <v>0</v>
      </c>
      <c r="BB35" s="152">
        <f>AT35</f>
        <v>599067842</v>
      </c>
      <c r="BC35" s="159">
        <v>0</v>
      </c>
      <c r="BD35" s="159">
        <v>0</v>
      </c>
      <c r="BE35" s="152">
        <f>BB35</f>
        <v>599067842</v>
      </c>
      <c r="BF35" s="159">
        <v>0</v>
      </c>
      <c r="BG35" s="160">
        <v>0</v>
      </c>
      <c r="BH35" s="12" t="s">
        <v>67</v>
      </c>
      <c r="BI35" s="40"/>
      <c r="BJ35" s="41"/>
    </row>
    <row r="36" spans="1:62" ht="15.75" thickBot="1">
      <c r="A36" s="290"/>
      <c r="B36" s="3"/>
      <c r="C36" s="18"/>
      <c r="E36" s="120"/>
      <c r="X36" s="76"/>
      <c r="AR36" s="165"/>
      <c r="BH36" s="10"/>
      <c r="BI36" s="40"/>
    </row>
    <row r="37" spans="1:62" ht="46.5" customHeight="1" thickBot="1">
      <c r="A37" s="290"/>
      <c r="B37" s="175" t="s">
        <v>118</v>
      </c>
      <c r="C37" s="176" t="s">
        <v>119</v>
      </c>
      <c r="D37" s="6" t="s">
        <v>120</v>
      </c>
      <c r="E37" s="143">
        <v>3.55</v>
      </c>
      <c r="F37" s="122">
        <v>4.7</v>
      </c>
      <c r="G37" s="123">
        <v>1</v>
      </c>
      <c r="H37" s="123">
        <v>0.5</v>
      </c>
      <c r="I37" s="167" t="s">
        <v>121</v>
      </c>
      <c r="J37" s="168">
        <v>2021130010035</v>
      </c>
      <c r="K37" s="167" t="s">
        <v>122</v>
      </c>
      <c r="L37" s="167" t="s">
        <v>123</v>
      </c>
      <c r="M37" s="181">
        <v>44927</v>
      </c>
      <c r="N37" s="181">
        <v>45291</v>
      </c>
      <c r="O37" s="184">
        <v>365</v>
      </c>
      <c r="P37" s="124">
        <v>14.2</v>
      </c>
      <c r="Q37" s="125">
        <v>0.17</v>
      </c>
      <c r="R37" s="125">
        <v>0.17</v>
      </c>
      <c r="S37" s="57" t="s">
        <v>34</v>
      </c>
      <c r="T37" s="92"/>
      <c r="U37" s="96"/>
      <c r="V37" s="167" t="s">
        <v>123</v>
      </c>
      <c r="W37" s="167" t="s">
        <v>123</v>
      </c>
      <c r="X37" s="76" t="s">
        <v>75</v>
      </c>
      <c r="Y37" s="57" t="s">
        <v>34</v>
      </c>
      <c r="Z37" s="57"/>
      <c r="AA37" s="57"/>
      <c r="AB37" s="57" t="s">
        <v>34</v>
      </c>
      <c r="AC37" s="57"/>
      <c r="AD37" s="57"/>
      <c r="AE37" s="57" t="s">
        <v>34</v>
      </c>
      <c r="AF37" s="57"/>
      <c r="AG37" s="58"/>
      <c r="AH37" s="57" t="s">
        <v>34</v>
      </c>
      <c r="AI37" s="57"/>
      <c r="AJ37" s="126"/>
      <c r="AK37" s="125">
        <v>0.17</v>
      </c>
      <c r="AL37" s="125">
        <v>0.17</v>
      </c>
      <c r="AM37" s="125">
        <v>0.17</v>
      </c>
      <c r="AN37" s="93">
        <v>0</v>
      </c>
      <c r="AO37" s="173" t="s">
        <v>124</v>
      </c>
      <c r="AP37" s="193" t="s">
        <v>77</v>
      </c>
      <c r="AQ37" s="194">
        <v>500000000</v>
      </c>
      <c r="AR37" s="195">
        <f>BF37/AQ37</f>
        <v>0.80187866600000002</v>
      </c>
      <c r="AS37" s="196">
        <v>500000000</v>
      </c>
      <c r="AT37" s="179">
        <f t="shared" si="2"/>
        <v>500000000</v>
      </c>
      <c r="AU37" s="197">
        <f t="shared" si="3"/>
        <v>0</v>
      </c>
      <c r="AV37" s="179">
        <f t="shared" si="2"/>
        <v>500000000</v>
      </c>
      <c r="AW37" s="180">
        <v>36000000</v>
      </c>
      <c r="AX37" s="180">
        <v>0</v>
      </c>
      <c r="AY37" s="179">
        <f t="shared" ref="AY37" si="9">+AV37</f>
        <v>500000000</v>
      </c>
      <c r="AZ37" s="180">
        <v>89900000</v>
      </c>
      <c r="BA37" s="180">
        <v>8350000</v>
      </c>
      <c r="BB37" s="179">
        <f t="shared" ref="BB37" si="10">+AY37</f>
        <v>500000000</v>
      </c>
      <c r="BC37" s="180">
        <v>114950000</v>
      </c>
      <c r="BD37" s="180">
        <v>66150000</v>
      </c>
      <c r="BE37" s="179">
        <f t="shared" ref="BE37" si="11">+BB37</f>
        <v>500000000</v>
      </c>
      <c r="BF37" s="180">
        <v>400939333</v>
      </c>
      <c r="BG37" s="180">
        <v>398886000</v>
      </c>
      <c r="BH37" s="169" t="s">
        <v>67</v>
      </c>
      <c r="BI37" s="171"/>
      <c r="BJ37" s="190"/>
    </row>
    <row r="38" spans="1:62" ht="42.75" customHeight="1" thickBot="1">
      <c r="A38" s="290"/>
      <c r="B38" s="175"/>
      <c r="C38" s="176"/>
      <c r="D38" s="5" t="s">
        <v>125</v>
      </c>
      <c r="E38" s="95">
        <v>3.5</v>
      </c>
      <c r="F38" s="128">
        <v>0</v>
      </c>
      <c r="G38" s="129">
        <v>0</v>
      </c>
      <c r="H38" s="129">
        <v>1</v>
      </c>
      <c r="I38" s="167"/>
      <c r="J38" s="168"/>
      <c r="K38" s="167"/>
      <c r="L38" s="167"/>
      <c r="M38" s="182"/>
      <c r="N38" s="182"/>
      <c r="O38" s="184"/>
      <c r="P38" s="10">
        <v>3.5</v>
      </c>
      <c r="Q38" s="103">
        <v>1</v>
      </c>
      <c r="R38" s="103">
        <v>1</v>
      </c>
      <c r="S38" s="76" t="s">
        <v>34</v>
      </c>
      <c r="T38" s="112"/>
      <c r="U38" s="92"/>
      <c r="V38" s="167"/>
      <c r="W38" s="167"/>
      <c r="X38" s="76" t="s">
        <v>75</v>
      </c>
      <c r="Y38" s="76" t="s">
        <v>34</v>
      </c>
      <c r="Z38" s="76"/>
      <c r="AA38" s="76"/>
      <c r="AB38" s="76" t="s">
        <v>34</v>
      </c>
      <c r="AC38" s="76"/>
      <c r="AD38" s="76"/>
      <c r="AE38" s="76" t="s">
        <v>34</v>
      </c>
      <c r="AF38" s="76"/>
      <c r="AG38" s="77"/>
      <c r="AH38" s="76" t="s">
        <v>34</v>
      </c>
      <c r="AI38" s="76"/>
      <c r="AJ38" s="77"/>
      <c r="AK38" s="103">
        <v>1</v>
      </c>
      <c r="AL38" s="103">
        <v>1</v>
      </c>
      <c r="AM38" s="103">
        <v>1</v>
      </c>
      <c r="AN38" s="113">
        <v>0</v>
      </c>
      <c r="AO38" s="185"/>
      <c r="AP38" s="193"/>
      <c r="AQ38" s="194"/>
      <c r="AR38" s="195"/>
      <c r="AS38" s="196"/>
      <c r="AT38" s="179"/>
      <c r="AU38" s="197"/>
      <c r="AV38" s="179"/>
      <c r="AW38" s="180"/>
      <c r="AX38" s="180"/>
      <c r="AY38" s="179"/>
      <c r="AZ38" s="180"/>
      <c r="BA38" s="180"/>
      <c r="BB38" s="179"/>
      <c r="BC38" s="180"/>
      <c r="BD38" s="180"/>
      <c r="BE38" s="179"/>
      <c r="BF38" s="180"/>
      <c r="BG38" s="180"/>
      <c r="BH38" s="187"/>
      <c r="BI38" s="188"/>
      <c r="BJ38" s="191"/>
    </row>
    <row r="39" spans="1:62" ht="52.5" customHeight="1" thickBot="1">
      <c r="A39" s="290"/>
      <c r="B39" s="175"/>
      <c r="C39" s="176"/>
      <c r="D39" s="9" t="s">
        <v>126</v>
      </c>
      <c r="E39" s="121">
        <v>1</v>
      </c>
      <c r="F39" s="121">
        <v>0</v>
      </c>
      <c r="G39" s="121">
        <v>0</v>
      </c>
      <c r="H39" s="121">
        <v>0</v>
      </c>
      <c r="I39" s="167"/>
      <c r="J39" s="168"/>
      <c r="K39" s="167"/>
      <c r="L39" s="167"/>
      <c r="M39" s="183"/>
      <c r="N39" s="183"/>
      <c r="O39" s="184"/>
      <c r="P39" s="69">
        <v>8</v>
      </c>
      <c r="Q39" s="103">
        <v>1</v>
      </c>
      <c r="R39" s="103">
        <v>1</v>
      </c>
      <c r="S39" s="10" t="s">
        <v>34</v>
      </c>
      <c r="T39" s="96"/>
      <c r="U39" s="96"/>
      <c r="V39" s="167"/>
      <c r="W39" s="167"/>
      <c r="X39" s="76" t="s">
        <v>75</v>
      </c>
      <c r="Y39" s="10" t="s">
        <v>34</v>
      </c>
      <c r="Z39" s="10"/>
      <c r="AA39" s="10"/>
      <c r="AB39" s="10" t="s">
        <v>34</v>
      </c>
      <c r="AC39" s="10"/>
      <c r="AD39" s="10"/>
      <c r="AE39" s="10" t="s">
        <v>34</v>
      </c>
      <c r="AF39" s="10"/>
      <c r="AG39" s="4"/>
      <c r="AH39" s="10" t="s">
        <v>34</v>
      </c>
      <c r="AI39" s="10"/>
      <c r="AJ39" s="130"/>
      <c r="AK39" s="103">
        <v>1</v>
      </c>
      <c r="AL39" s="103">
        <v>1</v>
      </c>
      <c r="AM39" s="103">
        <v>1</v>
      </c>
      <c r="AN39" s="51">
        <v>0</v>
      </c>
      <c r="AO39" s="174"/>
      <c r="AP39" s="131" t="s">
        <v>101</v>
      </c>
      <c r="AQ39" s="132">
        <v>500000000</v>
      </c>
      <c r="AR39" s="106">
        <f>BF39/AQ39</f>
        <v>1</v>
      </c>
      <c r="AS39" s="133">
        <v>500000000</v>
      </c>
      <c r="AT39" s="134">
        <v>500000000</v>
      </c>
      <c r="AU39" s="135">
        <f>AS39-AT39</f>
        <v>0</v>
      </c>
      <c r="AV39" s="134">
        <v>500000000</v>
      </c>
      <c r="AW39" s="136">
        <v>0</v>
      </c>
      <c r="AX39" s="136">
        <v>0</v>
      </c>
      <c r="AY39" s="134">
        <v>500000000</v>
      </c>
      <c r="AZ39" s="136">
        <v>0</v>
      </c>
      <c r="BA39" s="136">
        <v>0</v>
      </c>
      <c r="BB39" s="134">
        <v>500000000</v>
      </c>
      <c r="BC39" s="136">
        <v>0</v>
      </c>
      <c r="BD39" s="136">
        <v>0</v>
      </c>
      <c r="BE39" s="134">
        <v>500000000</v>
      </c>
      <c r="BF39" s="136">
        <f>BE39</f>
        <v>500000000</v>
      </c>
      <c r="BG39" s="136">
        <f>BF39</f>
        <v>500000000</v>
      </c>
      <c r="BH39" s="170"/>
      <c r="BI39" s="189"/>
      <c r="BJ39" s="192"/>
    </row>
    <row r="40" spans="1:62" ht="21" customHeight="1" thickBot="1">
      <c r="A40" s="290"/>
      <c r="B40" s="14"/>
      <c r="X40" s="49"/>
      <c r="BH40" s="10" t="s">
        <v>67</v>
      </c>
      <c r="BI40" s="40"/>
    </row>
    <row r="41" spans="1:62" ht="150" customHeight="1">
      <c r="A41" s="290"/>
      <c r="B41" s="175" t="s">
        <v>127</v>
      </c>
      <c r="C41" s="176" t="s">
        <v>128</v>
      </c>
      <c r="D41" s="177" t="s">
        <v>129</v>
      </c>
      <c r="E41" s="178">
        <v>8</v>
      </c>
      <c r="F41" s="178">
        <v>6</v>
      </c>
      <c r="G41" s="166">
        <f>F41/E41</f>
        <v>0.75</v>
      </c>
      <c r="H41" s="166">
        <v>0.62</v>
      </c>
      <c r="I41" s="167" t="s">
        <v>130</v>
      </c>
      <c r="J41" s="168">
        <v>2021130010121</v>
      </c>
      <c r="K41" s="167" t="s">
        <v>131</v>
      </c>
      <c r="L41" s="167" t="s">
        <v>132</v>
      </c>
      <c r="M41" s="186">
        <v>44927</v>
      </c>
      <c r="N41" s="186">
        <v>45291</v>
      </c>
      <c r="O41" s="184">
        <v>365</v>
      </c>
      <c r="P41" s="4">
        <v>11</v>
      </c>
      <c r="Q41" s="137">
        <v>0.55000000000000004</v>
      </c>
      <c r="R41" s="137">
        <v>0.55000000000000004</v>
      </c>
      <c r="S41" s="10" t="s">
        <v>34</v>
      </c>
      <c r="T41" s="96"/>
      <c r="U41" s="96"/>
      <c r="V41" s="138" t="s">
        <v>133</v>
      </c>
      <c r="W41" s="138" t="s">
        <v>133</v>
      </c>
      <c r="X41" s="10" t="s">
        <v>75</v>
      </c>
      <c r="Y41" s="10" t="s">
        <v>34</v>
      </c>
      <c r="Z41" s="10"/>
      <c r="AA41" s="10"/>
      <c r="AB41" s="10" t="s">
        <v>34</v>
      </c>
      <c r="AC41" s="10"/>
      <c r="AD41" s="10"/>
      <c r="AE41" s="10" t="s">
        <v>34</v>
      </c>
      <c r="AF41" s="10"/>
      <c r="AG41" s="4"/>
      <c r="AH41" s="10" t="s">
        <v>34</v>
      </c>
      <c r="AI41" s="10"/>
      <c r="AJ41" s="130"/>
      <c r="AK41" s="137">
        <v>0.55000000000000004</v>
      </c>
      <c r="AL41" s="137">
        <v>0.55000000000000004</v>
      </c>
      <c r="AM41" s="137">
        <v>0.55000000000000004</v>
      </c>
      <c r="AN41" s="51">
        <v>0</v>
      </c>
      <c r="AO41" s="173" t="s">
        <v>134</v>
      </c>
      <c r="AP41" s="70" t="s">
        <v>77</v>
      </c>
      <c r="AQ41" s="132">
        <v>125000000</v>
      </c>
      <c r="AR41" s="139">
        <f>BF41/AQ41</f>
        <v>0.39600000000000002</v>
      </c>
      <c r="AS41" s="133">
        <v>125000000</v>
      </c>
      <c r="AT41" s="134">
        <f t="shared" si="2"/>
        <v>125000000</v>
      </c>
      <c r="AU41" s="135">
        <f t="shared" si="3"/>
        <v>0</v>
      </c>
      <c r="AV41" s="136">
        <v>125000000</v>
      </c>
      <c r="AW41" s="136">
        <v>36000000</v>
      </c>
      <c r="AX41" s="136">
        <v>0</v>
      </c>
      <c r="AY41" s="136">
        <f>AV41</f>
        <v>125000000</v>
      </c>
      <c r="AZ41" s="136">
        <f>AW41</f>
        <v>36000000</v>
      </c>
      <c r="BA41" s="136">
        <v>9000000</v>
      </c>
      <c r="BB41" s="136">
        <f>AY41</f>
        <v>125000000</v>
      </c>
      <c r="BC41" s="136">
        <v>49500000</v>
      </c>
      <c r="BD41" s="136">
        <v>36000000</v>
      </c>
      <c r="BE41" s="136">
        <f>AV41</f>
        <v>125000000</v>
      </c>
      <c r="BF41" s="136">
        <f>BC41</f>
        <v>49500000</v>
      </c>
      <c r="BG41" s="136">
        <f>BF41</f>
        <v>49500000</v>
      </c>
      <c r="BH41" s="169" t="s">
        <v>67</v>
      </c>
      <c r="BI41" s="171"/>
      <c r="BJ41" s="173"/>
    </row>
    <row r="42" spans="1:62" ht="30">
      <c r="A42" s="290"/>
      <c r="B42" s="175"/>
      <c r="C42" s="176"/>
      <c r="D42" s="177"/>
      <c r="E42" s="178"/>
      <c r="F42" s="178"/>
      <c r="G42" s="166"/>
      <c r="H42" s="166"/>
      <c r="I42" s="167"/>
      <c r="J42" s="168"/>
      <c r="K42" s="167"/>
      <c r="L42" s="167"/>
      <c r="M42" s="186"/>
      <c r="N42" s="186"/>
      <c r="O42" s="184"/>
      <c r="P42" s="96">
        <v>1</v>
      </c>
      <c r="Q42" s="140">
        <v>1</v>
      </c>
      <c r="R42" s="140">
        <v>1</v>
      </c>
      <c r="S42" s="10" t="s">
        <v>34</v>
      </c>
      <c r="T42" s="2"/>
      <c r="U42" s="2"/>
      <c r="V42" s="141" t="s">
        <v>135</v>
      </c>
      <c r="W42" s="141" t="s">
        <v>135</v>
      </c>
      <c r="X42" s="96" t="s">
        <v>75</v>
      </c>
      <c r="Y42" s="10" t="s">
        <v>34</v>
      </c>
      <c r="Z42" s="10"/>
      <c r="AA42" s="10"/>
      <c r="AB42" s="10" t="s">
        <v>34</v>
      </c>
      <c r="AC42" s="10"/>
      <c r="AD42" s="10"/>
      <c r="AE42" s="10" t="s">
        <v>34</v>
      </c>
      <c r="AF42" s="10"/>
      <c r="AG42" s="4"/>
      <c r="AH42" s="10" t="s">
        <v>34</v>
      </c>
      <c r="AI42" s="2"/>
      <c r="AJ42" s="2"/>
      <c r="AK42" s="140">
        <v>1</v>
      </c>
      <c r="AL42" s="140">
        <v>1</v>
      </c>
      <c r="AM42" s="140">
        <v>1</v>
      </c>
      <c r="AN42" s="51">
        <v>0</v>
      </c>
      <c r="AO42" s="174"/>
      <c r="AP42" s="142" t="s">
        <v>101</v>
      </c>
      <c r="AQ42" s="132">
        <v>50000000</v>
      </c>
      <c r="AR42" s="139">
        <f>BF42/AQ42</f>
        <v>0</v>
      </c>
      <c r="AS42" s="133">
        <v>50000000</v>
      </c>
      <c r="AT42" s="134">
        <v>50000000</v>
      </c>
      <c r="AU42" s="135">
        <f>AS42-AT42</f>
        <v>0</v>
      </c>
      <c r="AV42" s="136">
        <v>50000000</v>
      </c>
      <c r="AW42" s="136">
        <v>0</v>
      </c>
      <c r="AX42" s="136">
        <v>0</v>
      </c>
      <c r="AY42" s="136">
        <v>0</v>
      </c>
      <c r="AZ42" s="136">
        <v>0</v>
      </c>
      <c r="BA42" s="136">
        <v>0</v>
      </c>
      <c r="BB42" s="136">
        <v>0</v>
      </c>
      <c r="BC42" s="136">
        <v>0</v>
      </c>
      <c r="BD42" s="136">
        <v>0</v>
      </c>
      <c r="BE42" s="136">
        <f>AV42</f>
        <v>50000000</v>
      </c>
      <c r="BF42" s="136">
        <v>0</v>
      </c>
      <c r="BG42" s="136">
        <v>0</v>
      </c>
      <c r="BH42" s="170"/>
      <c r="BI42" s="172"/>
      <c r="BJ42" s="174"/>
    </row>
  </sheetData>
  <mergeCells count="357">
    <mergeCell ref="BD21:BD22"/>
    <mergeCell ref="BE21:BE22"/>
    <mergeCell ref="BF21:BF22"/>
    <mergeCell ref="BG21:BG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AW18:AW19"/>
    <mergeCell ref="AX18:AX19"/>
    <mergeCell ref="AY18:AY19"/>
    <mergeCell ref="AZ18:AZ19"/>
    <mergeCell ref="BA18:BA19"/>
    <mergeCell ref="BD18:BD19"/>
    <mergeCell ref="BE18:BE19"/>
    <mergeCell ref="BF18:BF19"/>
    <mergeCell ref="BG18:BG19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AQ18:AQ19"/>
    <mergeCell ref="AR18:AR19"/>
    <mergeCell ref="AT21:AT22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S18:AS19"/>
    <mergeCell ref="AT18:AT19"/>
    <mergeCell ref="AU18:AU19"/>
    <mergeCell ref="AV18:AV19"/>
    <mergeCell ref="BD14:BD15"/>
    <mergeCell ref="BE14:BE15"/>
    <mergeCell ref="BF14:BF15"/>
    <mergeCell ref="BG14:BG15"/>
    <mergeCell ref="BC16:BC17"/>
    <mergeCell ref="BD16:BD17"/>
    <mergeCell ref="BE16:BE17"/>
    <mergeCell ref="BF16:BF17"/>
    <mergeCell ref="BG16:BG17"/>
    <mergeCell ref="BD9:BD11"/>
    <mergeCell ref="BE9:BE11"/>
    <mergeCell ref="BF9:BF11"/>
    <mergeCell ref="BG9:BG11"/>
    <mergeCell ref="BC12:BC13"/>
    <mergeCell ref="BD12:BD13"/>
    <mergeCell ref="BE12:BE13"/>
    <mergeCell ref="BF12:BF13"/>
    <mergeCell ref="BG12:BG13"/>
    <mergeCell ref="AY16:AY17"/>
    <mergeCell ref="AZ16:AZ17"/>
    <mergeCell ref="BA16:BA17"/>
    <mergeCell ref="BB16:BB17"/>
    <mergeCell ref="BC9:BC11"/>
    <mergeCell ref="BC14:BC15"/>
    <mergeCell ref="BB18:BB19"/>
    <mergeCell ref="BC18:BC19"/>
    <mergeCell ref="AY9:AY11"/>
    <mergeCell ref="AZ9:AZ11"/>
    <mergeCell ref="BA9:BA11"/>
    <mergeCell ref="BB9:BB11"/>
    <mergeCell ref="AY12:AY13"/>
    <mergeCell ref="AZ12:AZ13"/>
    <mergeCell ref="BA12:BA13"/>
    <mergeCell ref="BB12:BB13"/>
    <mergeCell ref="AY14:AY15"/>
    <mergeCell ref="AZ14:AZ15"/>
    <mergeCell ref="BA14:BA15"/>
    <mergeCell ref="BB14:BB15"/>
    <mergeCell ref="A6:A8"/>
    <mergeCell ref="B6:B8"/>
    <mergeCell ref="C6:C8"/>
    <mergeCell ref="D6:D8"/>
    <mergeCell ref="E6:E8"/>
    <mergeCell ref="F6:F8"/>
    <mergeCell ref="A1:A4"/>
    <mergeCell ref="B1:BI1"/>
    <mergeCell ref="B2:BI2"/>
    <mergeCell ref="B3:BI3"/>
    <mergeCell ref="B4:BI4"/>
    <mergeCell ref="A5:R5"/>
    <mergeCell ref="S5:BJ5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6:AN6"/>
    <mergeCell ref="AO6:AR6"/>
    <mergeCell ref="AS6:AU6"/>
    <mergeCell ref="AV6:BG6"/>
    <mergeCell ref="BH6:BI7"/>
    <mergeCell ref="BJ6:BJ8"/>
    <mergeCell ref="S7:U7"/>
    <mergeCell ref="V7:X7"/>
    <mergeCell ref="Y7:AA7"/>
    <mergeCell ref="AB7:AD7"/>
    <mergeCell ref="AU7:AU8"/>
    <mergeCell ref="AV7:AX7"/>
    <mergeCell ref="AY7:BA7"/>
    <mergeCell ref="BB7:BD7"/>
    <mergeCell ref="BE7:BG7"/>
    <mergeCell ref="AS7:AS8"/>
    <mergeCell ref="AT7:AT8"/>
    <mergeCell ref="A9:A42"/>
    <mergeCell ref="B9:B35"/>
    <mergeCell ref="C9:C22"/>
    <mergeCell ref="D9:D16"/>
    <mergeCell ref="E9:E16"/>
    <mergeCell ref="AO7:AO8"/>
    <mergeCell ref="AP7:AP8"/>
    <mergeCell ref="AQ7:AQ8"/>
    <mergeCell ref="AR7:AR8"/>
    <mergeCell ref="AE7:AG7"/>
    <mergeCell ref="AH7:AJ7"/>
    <mergeCell ref="AK7:AK8"/>
    <mergeCell ref="AL7:AL8"/>
    <mergeCell ref="AM7:AM8"/>
    <mergeCell ref="AN7:AN8"/>
    <mergeCell ref="M6:M8"/>
    <mergeCell ref="N6:N8"/>
    <mergeCell ref="L9:L15"/>
    <mergeCell ref="M9:M15"/>
    <mergeCell ref="N9:N15"/>
    <mergeCell ref="O9:O15"/>
    <mergeCell ref="P9:P15"/>
    <mergeCell ref="Q9:Q15"/>
    <mergeCell ref="F9:F16"/>
    <mergeCell ref="G9:G16"/>
    <mergeCell ref="H9:H16"/>
    <mergeCell ref="I9:I19"/>
    <mergeCell ref="J9:J19"/>
    <mergeCell ref="K9:K19"/>
    <mergeCell ref="X9:X15"/>
    <mergeCell ref="Y9:Y15"/>
    <mergeCell ref="Z9:Z15"/>
    <mergeCell ref="AA9:AA15"/>
    <mergeCell ref="AB9:AB15"/>
    <mergeCell ref="AC9:AC15"/>
    <mergeCell ref="R9:R15"/>
    <mergeCell ref="S9:S15"/>
    <mergeCell ref="T9:T15"/>
    <mergeCell ref="U9:U15"/>
    <mergeCell ref="V9:V15"/>
    <mergeCell ref="W9:W15"/>
    <mergeCell ref="AJ9:AJ15"/>
    <mergeCell ref="AK9:AK15"/>
    <mergeCell ref="AM9:AM15"/>
    <mergeCell ref="AN9:AN15"/>
    <mergeCell ref="AO9:AO20"/>
    <mergeCell ref="AP9:AP11"/>
    <mergeCell ref="AP16:AP17"/>
    <mergeCell ref="AD9:AD15"/>
    <mergeCell ref="AE9:AE15"/>
    <mergeCell ref="AF9:AF15"/>
    <mergeCell ref="AG9:AG15"/>
    <mergeCell ref="AH9:AH15"/>
    <mergeCell ref="AI9:AI15"/>
    <mergeCell ref="AP18:AP19"/>
    <mergeCell ref="AK19:AK20"/>
    <mergeCell ref="AM19:AM20"/>
    <mergeCell ref="AN19:AN20"/>
    <mergeCell ref="AE17:AE18"/>
    <mergeCell ref="AH17:AH18"/>
    <mergeCell ref="AK17:AK18"/>
    <mergeCell ref="AM17:AM18"/>
    <mergeCell ref="AN17:AN18"/>
    <mergeCell ref="AW9:AW11"/>
    <mergeCell ref="AX9:AX11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Q9:AQ11"/>
    <mergeCell ref="AR9:AR11"/>
    <mergeCell ref="AS9:AS11"/>
    <mergeCell ref="AT9:AT11"/>
    <mergeCell ref="AU9:AU11"/>
    <mergeCell ref="AV9:AV11"/>
    <mergeCell ref="AT16:AT17"/>
    <mergeCell ref="AU16:AU17"/>
    <mergeCell ref="AV16:AV17"/>
    <mergeCell ref="AX12:AX13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W16:AW17"/>
    <mergeCell ref="AX16:AX17"/>
    <mergeCell ref="AR16:AR17"/>
    <mergeCell ref="AS16:AS17"/>
    <mergeCell ref="D17:D20"/>
    <mergeCell ref="E17:E20"/>
    <mergeCell ref="F17:F20"/>
    <mergeCell ref="G17:G20"/>
    <mergeCell ref="H17:H20"/>
    <mergeCell ref="L17:L18"/>
    <mergeCell ref="M17:M18"/>
    <mergeCell ref="N17:N18"/>
    <mergeCell ref="AQ16:AQ17"/>
    <mergeCell ref="U17:U18"/>
    <mergeCell ref="V17:V18"/>
    <mergeCell ref="W17:W18"/>
    <mergeCell ref="X17:X18"/>
    <mergeCell ref="Y17:Y18"/>
    <mergeCell ref="AB17:AB18"/>
    <mergeCell ref="O17:O18"/>
    <mergeCell ref="P17:P18"/>
    <mergeCell ref="Q17:Q18"/>
    <mergeCell ref="R17:R18"/>
    <mergeCell ref="S17:S18"/>
    <mergeCell ref="T17:T18"/>
    <mergeCell ref="AB19:AB20"/>
    <mergeCell ref="AE19:AE20"/>
    <mergeCell ref="AH19:AH20"/>
    <mergeCell ref="C24:C27"/>
    <mergeCell ref="I24:I27"/>
    <mergeCell ref="J24:J27"/>
    <mergeCell ref="K24:K27"/>
    <mergeCell ref="AO24:AO27"/>
    <mergeCell ref="D26:D27"/>
    <mergeCell ref="E26:E27"/>
    <mergeCell ref="F26:F27"/>
    <mergeCell ref="J21:J22"/>
    <mergeCell ref="K21:K22"/>
    <mergeCell ref="AO21:AO22"/>
    <mergeCell ref="G26:G27"/>
    <mergeCell ref="H26:H27"/>
    <mergeCell ref="AP21:AP22"/>
    <mergeCell ref="AQ21:AQ22"/>
    <mergeCell ref="AR21:AR22"/>
    <mergeCell ref="D21:D22"/>
    <mergeCell ref="E21:E22"/>
    <mergeCell ref="F21:F22"/>
    <mergeCell ref="G21:G22"/>
    <mergeCell ref="H21:H22"/>
    <mergeCell ref="I21:I22"/>
    <mergeCell ref="C29:C35"/>
    <mergeCell ref="D29:D35"/>
    <mergeCell ref="E29:E35"/>
    <mergeCell ref="F29:F35"/>
    <mergeCell ref="G29:G35"/>
    <mergeCell ref="H29:H35"/>
    <mergeCell ref="AS21:AS22"/>
    <mergeCell ref="AP29:AP30"/>
    <mergeCell ref="O29:O34"/>
    <mergeCell ref="P29:P34"/>
    <mergeCell ref="Q29:Q34"/>
    <mergeCell ref="R29:R34"/>
    <mergeCell ref="S29:S34"/>
    <mergeCell ref="T29:T34"/>
    <mergeCell ref="I29:I35"/>
    <mergeCell ref="J29:J35"/>
    <mergeCell ref="K29:K35"/>
    <mergeCell ref="L29:L34"/>
    <mergeCell ref="M29:M34"/>
    <mergeCell ref="N29:N34"/>
    <mergeCell ref="AD29:AD34"/>
    <mergeCell ref="AE29:AE34"/>
    <mergeCell ref="AF29:AF34"/>
    <mergeCell ref="U29:U34"/>
    <mergeCell ref="V29:V34"/>
    <mergeCell ref="W29:W34"/>
    <mergeCell ref="X29:X34"/>
    <mergeCell ref="Y29:Y34"/>
    <mergeCell ref="Z29:Z34"/>
    <mergeCell ref="L37:L39"/>
    <mergeCell ref="AN29:AN34"/>
    <mergeCell ref="AO29:AO35"/>
    <mergeCell ref="AG29:AG34"/>
    <mergeCell ref="AH29:AH34"/>
    <mergeCell ref="AI29:AI34"/>
    <mergeCell ref="AJ29:AJ34"/>
    <mergeCell ref="AK29:AK34"/>
    <mergeCell ref="AM29:AM34"/>
    <mergeCell ref="AA29:AA34"/>
    <mergeCell ref="AB29:AB34"/>
    <mergeCell ref="AC29:AC34"/>
    <mergeCell ref="BH37:BH39"/>
    <mergeCell ref="BI37:BI39"/>
    <mergeCell ref="BJ37:BJ39"/>
    <mergeCell ref="AP37:AP38"/>
    <mergeCell ref="AQ37:AQ38"/>
    <mergeCell ref="AR37:AR38"/>
    <mergeCell ref="AS37:AS38"/>
    <mergeCell ref="AT37:AT38"/>
    <mergeCell ref="AU37:AU38"/>
    <mergeCell ref="AY37:AY38"/>
    <mergeCell ref="AZ37:AZ38"/>
    <mergeCell ref="BA37:BA38"/>
    <mergeCell ref="BB37:BB38"/>
    <mergeCell ref="BC37:BC38"/>
    <mergeCell ref="BD37:BD38"/>
    <mergeCell ref="BE37:BE38"/>
    <mergeCell ref="BF37:BF38"/>
    <mergeCell ref="BG37:BG38"/>
    <mergeCell ref="B37:B39"/>
    <mergeCell ref="C37:C39"/>
    <mergeCell ref="I37:I39"/>
    <mergeCell ref="J37:J39"/>
    <mergeCell ref="K37:K39"/>
    <mergeCell ref="M41:M42"/>
    <mergeCell ref="N41:N42"/>
    <mergeCell ref="O41:O42"/>
    <mergeCell ref="AO41:AO42"/>
    <mergeCell ref="G41:G42"/>
    <mergeCell ref="AV37:AV38"/>
    <mergeCell ref="AW37:AW38"/>
    <mergeCell ref="AX37:AX38"/>
    <mergeCell ref="M37:M39"/>
    <mergeCell ref="N37:N39"/>
    <mergeCell ref="O37:O39"/>
    <mergeCell ref="V37:V39"/>
    <mergeCell ref="W37:W39"/>
    <mergeCell ref="AO37:AO39"/>
    <mergeCell ref="H41:H42"/>
    <mergeCell ref="I41:I42"/>
    <mergeCell ref="J41:J42"/>
    <mergeCell ref="K41:K42"/>
    <mergeCell ref="L41:L42"/>
    <mergeCell ref="BH41:BH42"/>
    <mergeCell ref="BI41:BI42"/>
    <mergeCell ref="BJ41:BJ42"/>
    <mergeCell ref="B41:B42"/>
    <mergeCell ref="C41:C42"/>
    <mergeCell ref="D41:D42"/>
    <mergeCell ref="E41:E42"/>
    <mergeCell ref="F41:F42"/>
  </mergeCells>
  <dataValidations count="1">
    <dataValidation type="list" allowBlank="1" showInputMessage="1" showErrorMessage="1" sqref="AE24:AF27 AE37:AF39 AE41:AF42 AH24:AI27 AH37:AI39 AH41:AI41 AB24:AC27 AB37:AC39 AB41:AC42 S41:T41 AH21:AH22 S37:T39 S24:T27 Y24:Z27 Y37:Z39 Y41:Z42 AE21:AE22 S9:T9 Y9:Z9 Y21:Y22 AB9:AC9 AB21:AB22 AE9:AF9 AH9:AI9 S21:T22 S16:T17 S19:T19 Z16:Z22 Y16:Y17 Y19 AC16:AC22 AB16:AB17 AB19 AF16:AF22 AE16:AE17 AE19 AI16:AI22 AH16:AH17 AH19 S35:T35 S29:T29 AB35:AC35 Y35:Z35 Y29:Z29 AB29:AC29 AE35:AF35 AE29:AF29 AH29:AI29 AH35:AI35 S42 AH42" xr:uid="{00000000-0002-0000-0100-000000000000}">
      <formula1>$XFC$6:$XFD$7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Mernarda Perez Carmona</dc:creator>
  <cp:keywords/>
  <dc:description/>
  <cp:lastModifiedBy>Luis Miguel Chiquillo Macia</cp:lastModifiedBy>
  <cp:revision/>
  <dcterms:created xsi:type="dcterms:W3CDTF">2022-12-26T20:23:47Z</dcterms:created>
  <dcterms:modified xsi:type="dcterms:W3CDTF">2024-01-18T15:12:53Z</dcterms:modified>
  <cp:category/>
  <cp:contentStatus/>
</cp:coreProperties>
</file>