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mc:AlternateContent xmlns:mc="http://schemas.openxmlformats.org/markup-compatibility/2006">
    <mc:Choice Requires="x15">
      <x15ac:absPath xmlns:x15ac="http://schemas.microsoft.com/office/spreadsheetml/2010/11/ac" url="C:\Users\mbperez\Downloads\"/>
    </mc:Choice>
  </mc:AlternateContent>
  <xr:revisionPtr revIDLastSave="0" documentId="8_{51530AA0-8E9D-434F-880B-0A014EF7BC92}" xr6:coauthVersionLast="47" xr6:coauthVersionMax="47" xr10:uidLastSave="{00000000-0000-0000-0000-000000000000}"/>
  <bookViews>
    <workbookView xWindow="-120" yWindow="-120" windowWidth="29040" windowHeight="15840" xr2:uid="{8F78ABFE-A08F-4818-95E6-06186AB57B7C}"/>
  </bookViews>
  <sheets>
    <sheet name="PA 2024" sheetId="1" r:id="rId1"/>
    <sheet name="Hoja4" sheetId="4" r:id="rId2"/>
  </sheets>
  <definedNames>
    <definedName name="_xlnm.Print_Area" localSheetId="0">'PA 2024'!$A$1:$AY$84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 l="1"/>
  <c r="R12" i="4"/>
  <c r="S12" i="4" s="1"/>
  <c r="T12" i="4" s="1"/>
  <c r="R10" i="4"/>
  <c r="S10" i="4" s="1"/>
  <c r="T10" i="4" s="1"/>
  <c r="R8" i="4"/>
  <c r="S8" i="4" s="1"/>
  <c r="T8" i="4" s="1"/>
  <c r="T6" i="4"/>
  <c r="R6" i="4"/>
  <c r="S6" i="4" s="1"/>
  <c r="AN81" i="1"/>
  <c r="AN83" i="1" s="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S36" i="1"/>
  <c r="S29" i="1"/>
  <c r="AH28" i="1"/>
  <c r="AH27" i="1"/>
  <c r="AH26" i="1"/>
  <c r="AH25" i="1"/>
  <c r="AH24" i="1"/>
  <c r="AH23" i="1"/>
  <c r="AH22" i="1"/>
  <c r="S22" i="1"/>
  <c r="AH21" i="1"/>
  <c r="AH20" i="1"/>
  <c r="AH19" i="1"/>
  <c r="AH18" i="1"/>
  <c r="AH17" i="1"/>
  <c r="AW14" i="1"/>
  <c r="AW11"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CA</author>
    <author>Nidia Bolaños Diazgranados</author>
    <author>Sindy Reales Flórez</author>
  </authors>
  <commentList>
    <comment ref="O8" authorId="0" shapeId="0" xr:uid="{B23E6869-4B7F-433A-8A6A-AC5C67B8721C}">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C8" authorId="0" shapeId="0" xr:uid="{5436D632-9917-404C-A912-4FD36853169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E8" authorId="0" shapeId="0" xr:uid="{BCD390FB-CF16-463F-B032-57E04581EC2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AO8" authorId="1" shapeId="0" xr:uid="{E1070A11-07FD-4538-821B-CA2877F2B921}">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AT8" authorId="2" shapeId="0" xr:uid="{CE92D523-2D54-424E-9A7E-4FED8BF32B5B}">
      <text>
        <r>
          <rPr>
            <sz val="9"/>
            <color rgb="FF000000"/>
            <rFont val="Tahoma"/>
            <family val="2"/>
          </rPr>
          <t xml:space="preserve">VER ANEXO 1
</t>
        </r>
        <r>
          <rPr>
            <sz val="9"/>
            <color rgb="FF000000"/>
            <rFont val="Tahoma"/>
            <family val="2"/>
          </rPr>
          <t xml:space="preserve">
</t>
        </r>
      </text>
    </comment>
    <comment ref="AU8" authorId="2" shapeId="0" xr:uid="{D0B486F5-4F23-4250-998A-C99EF36BF006}">
      <text>
        <r>
          <rPr>
            <b/>
            <sz val="9"/>
            <color rgb="FF000000"/>
            <rFont val="Tahoma"/>
            <family val="2"/>
          </rPr>
          <t>VER ANEXO 1</t>
        </r>
        <r>
          <rPr>
            <sz val="9"/>
            <color rgb="FF000000"/>
            <rFont val="Tahoma"/>
            <family val="2"/>
          </rPr>
          <t xml:space="preserve">
</t>
        </r>
      </text>
    </comment>
    <comment ref="S39" authorId="3" shapeId="0" xr:uid="{2B9689A1-14E8-4BE2-AC9C-59C2202E727A}">
      <text>
        <r>
          <rPr>
            <b/>
            <sz val="9"/>
            <color indexed="81"/>
            <rFont val="Tahoma"/>
            <family val="2"/>
          </rPr>
          <t>CA:
Programamos 1 o no programamos?</t>
        </r>
      </text>
    </comment>
    <comment ref="P62" authorId="4" shapeId="0" xr:uid="{8B0907A9-C433-40AB-82B3-5749F607D405}">
      <text>
        <r>
          <rPr>
            <b/>
            <sz val="9"/>
            <color indexed="81"/>
            <rFont val="Tahoma"/>
            <family val="2"/>
          </rPr>
          <t>Nidia Bolaños Diazgranados:</t>
        </r>
        <r>
          <rPr>
            <sz val="9"/>
            <color indexed="81"/>
            <rFont val="Tahoma"/>
            <family val="2"/>
          </rPr>
          <t xml:space="preserve">
Por favor revisar</t>
        </r>
      </text>
    </comment>
    <comment ref="I75" authorId="5" shapeId="0" xr:uid="{10D1EB28-0F8C-4574-A6EF-E6DB8BD7C06C}">
      <text>
        <r>
          <rPr>
            <b/>
            <sz val="9"/>
            <color indexed="81"/>
            <rFont val="Tahoma"/>
            <family val="2"/>
          </rPr>
          <t>Sindy Reales Flórez:</t>
        </r>
        <r>
          <rPr>
            <sz val="9"/>
            <color indexed="81"/>
            <rFont val="Tahoma"/>
            <family val="2"/>
          </rPr>
          <t xml:space="preserve">
Acumulado</t>
        </r>
      </text>
    </comment>
    <comment ref="I76" authorId="5" shapeId="0" xr:uid="{AC6B8987-C5FC-4A0B-9C2D-2A82798AECA0}">
      <text>
        <r>
          <rPr>
            <b/>
            <sz val="9"/>
            <color indexed="81"/>
            <rFont val="Tahoma"/>
            <family val="2"/>
          </rPr>
          <t>Sindy Reales Flórez:</t>
        </r>
        <r>
          <rPr>
            <sz val="9"/>
            <color indexed="81"/>
            <rFont val="Tahoma"/>
            <family val="2"/>
          </rPr>
          <t xml:space="preserve">
Acumulado
</t>
        </r>
      </text>
    </comment>
    <comment ref="I77" authorId="5" shapeId="0" xr:uid="{AEA2002F-8D95-4277-B999-9207AA6CD665}">
      <text>
        <r>
          <rPr>
            <b/>
            <sz val="9"/>
            <color indexed="81"/>
            <rFont val="Tahoma"/>
            <family val="2"/>
          </rPr>
          <t>Sindy Reales Flórez:</t>
        </r>
        <r>
          <rPr>
            <sz val="9"/>
            <color indexed="81"/>
            <rFont val="Tahoma"/>
            <family val="2"/>
          </rPr>
          <t xml:space="preserve">
Acumulado</t>
        </r>
      </text>
    </comment>
    <comment ref="I78" authorId="5" shapeId="0" xr:uid="{08E5D9D2-4686-4B2E-BE05-6CDCAC8D13F3}">
      <text>
        <r>
          <rPr>
            <b/>
            <sz val="9"/>
            <color indexed="81"/>
            <rFont val="Tahoma"/>
            <family val="2"/>
          </rPr>
          <t>Sindy Reales Flórez:</t>
        </r>
        <r>
          <rPr>
            <sz val="9"/>
            <color indexed="81"/>
            <rFont val="Tahoma"/>
            <family val="2"/>
          </rPr>
          <t xml:space="preserve">
Acumulado</t>
        </r>
      </text>
    </comment>
  </commentList>
</comments>
</file>

<file path=xl/sharedStrings.xml><?xml version="1.0" encoding="utf-8"?>
<sst xmlns="http://schemas.openxmlformats.org/spreadsheetml/2006/main" count="1316" uniqueCount="530">
  <si>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</si>
  <si>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</si>
  <si>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</si>
  <si>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</si>
  <si>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</si>
  <si>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</si>
  <si>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</si>
  <si>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</si>
  <si>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</si>
  <si>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</si>
  <si>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SECRETARIA DE HACIENDA DISTRITAL</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</si>
  <si>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</si>
  <si>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</si>
  <si>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</si>
  <si>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</si>
  <si>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</si>
  <si>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</si>
  <si>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</si>
  <si>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</si>
  <si>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</si>
  <si>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</si>
  <si>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</si>
  <si>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2020-2024</t>
  </si>
  <si>
    <t xml:space="preserve"> META DE BIENESTAR 2020-2024</t>
  </si>
  <si>
    <t>UNIDAD DE MEDIDA META DE BIENESTAR</t>
  </si>
  <si>
    <t>PROGRAMACION META BIENESTAR 2024</t>
  </si>
  <si>
    <t xml:space="preserve">PROGRAMA </t>
  </si>
  <si>
    <t>INDICADOR DE PRODUCTO SEGÚN PDD</t>
  </si>
  <si>
    <t>UNIDAD DE MEDIDA DEL INDICADOR DE PRODUCTO</t>
  </si>
  <si>
    <t>LINEA BASE 2019 
SEGUN PDD</t>
  </si>
  <si>
    <t>DESCRIPCION DE LA META PRODUCTO 2020-2024</t>
  </si>
  <si>
    <t xml:space="preserve">DENOMINACION DEL PRODUCTO
</t>
  </si>
  <si>
    <t>ENTREGABLE
INDICADOR DE PRODUCTO SEGÚN CATALOGO DE PRODUCTO</t>
  </si>
  <si>
    <t>VALOR DE LA META PRODUCTO 2020-2024</t>
  </si>
  <si>
    <t>PROGRAMACIÓN META PRODUCTO A 2024</t>
  </si>
  <si>
    <t>ACUMULADO DE META PRODUCTO 2020- 2023</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</si>
  <si>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</si>
  <si>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</si>
  <si>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</si>
  <si>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</si>
  <si>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</si>
  <si>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</si>
  <si>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</si>
  <si>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</si>
  <si>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</si>
  <si>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2024
</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</si>
  <si>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</si>
  <si>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</si>
  <si>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</si>
  <si>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</si>
  <si>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</si>
  <si>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</si>
  <si>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</si>
  <si>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</si>
  <si>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</si>
  <si>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</si>
  <si>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</si>
  <si>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</si>
  <si>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</si>
  <si>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</si>
  <si>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</si>
  <si>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</si>
  <si>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</si>
  <si>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</si>
  <si>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</si>
  <si>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</si>
  <si>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</si>
  <si>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</si>
  <si>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</si>
  <si>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</si>
  <si>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</si>
  <si>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</si>
  <si>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</si>
  <si>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</si>
  <si>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</si>
  <si>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</si>
  <si>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</si>
  <si>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500 Iniciativas productivas creadas adaptadas a las condiciones de crisis sanitarias, sociales y ambientales que se presenten.</t>
  </si>
  <si>
    <t>X</t>
  </si>
  <si>
    <t>Servicio de asistencia técnica para fortalecimiento de unidades productivas colectivas para la generación de ingresos</t>
  </si>
  <si>
    <t xml:space="preserve">Gestión con Valores para Resultados
Direccionamiento estratégico y planeación </t>
  </si>
  <si>
    <t>Gestión con Valores - Relación Estado Ciudadano
Política inst y compras</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</si>
  <si>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</si>
  <si>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</si>
  <si>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</si>
  <si>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</si>
  <si>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</si>
  <si>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Implementación de la estrategia H2O: Inclusión productiva y social juvenil como una ruta del centro de emprendimiento y gestión de la empleabilidad-Distrito E, con nuevos participantes</t>
  </si>
  <si>
    <t>Informe de gestión</t>
  </si>
  <si>
    <t>Secretaría de Hacienda</t>
  </si>
  <si>
    <t>Maria Camila Salas Salas</t>
  </si>
  <si>
    <t xml:space="preserve">Inversión </t>
  </si>
  <si>
    <t>1.2.1.0.00-001 - ICLD
1.3.1.1.03-137 - DIVIDENDOS CARTAGENA II</t>
  </si>
  <si>
    <t>IDENTIFICACION Y CREACION DE INICIATIVAS PRODUCTIVAS ADAPTADAS A LAS CONDICIONES DE CRISIS SANITARIAS SOCIALES Y AMBIENTALES EN POBLACION JOVEN DEL DISTRITO DE CARTAGENA DE INDIAS</t>
  </si>
  <si>
    <t>2.3.4103.1500.2021130010280</t>
  </si>
  <si>
    <t>SI</t>
  </si>
  <si>
    <t>AUNAR ESFUERZOS PARA LA IMPLEMENTACIÓN DE LA ESTRATEGIA H2O: INCLUSIÓN PRODUCTIVA Y SOCIAL JUVENIL COMO UNA RUTA DEL CENTRO DE EMPRENDIMIENTO Y GESTIÓN DE LA EMPLEABILIDAD-DISTRITO E, CON NUEVOS PARTICIPANTES</t>
  </si>
  <si>
    <t>CONVENIO</t>
  </si>
  <si>
    <t>Recursos propios</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</si>
  <si>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</si>
  <si>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</si>
  <si>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 xml:space="preserve">Gestionar el aporte de incentivos a jóvenes emprendedores de la red de emprendimiento juvenil H2O para continuar con los procesos de fortalecimiento </t>
  </si>
  <si>
    <t>NO</t>
  </si>
  <si>
    <t>N/A</t>
  </si>
  <si>
    <t>Desarrollo de acciones de sostenibilidad de la red de emprendimiento juvenil H2O</t>
  </si>
  <si>
    <t xml:space="preserve"> Plan de Acción de la Red de Emprendimiento juvenil H2O</t>
  </si>
  <si>
    <t>REALIZAR ACTIVIDADES TIPO FERIAS, TALLERES Y EVENTOS DE EXPOSICIÓN Y RELACIONAMIENTO, PARA QUE LOS JÓVENES APRENDAN NUEVAS HERRAMIENTAS QUE POTENCIEN SUS EMPRENDIMIENTOS</t>
  </si>
  <si>
    <t>CONTRATO DE PRESTACION DE SERVICIOS</t>
  </si>
  <si>
    <t>Informe de gestión y Plan de Acción de la Red de Emprendimiento juvenil H2O</t>
  </si>
  <si>
    <t>Desarrollo de la estrategia de fortalecimiento territorial GenerACCIÓN Productiva con jóvenes a lo largo de todo el territorio a través de plataformas de articulación juvenil</t>
  </si>
  <si>
    <t>Informe de gestión y Plan de Acción</t>
  </si>
  <si>
    <t>ENTREGAR KITS DE PARTICIPACIÓN A LOS JOVENES QUE PARTICIPEN DE LA ESTRATEGIA GENERACCION PRODUCTIVA DESDE LAS PLATAFORMAS DE ARTICULACIÓN JUVENIL</t>
  </si>
  <si>
    <t>ORDEN DE COMPRA</t>
  </si>
  <si>
    <t>Aportar al cierre de brechas de empleo en población joven en el marco del ecosistema de empleo inclusivo</t>
  </si>
  <si>
    <t>Documento técnico e informe de gestión</t>
  </si>
  <si>
    <t>Inversión</t>
  </si>
  <si>
    <t>Realizar la coordinación y seguimiento a las actividades del proyecto.</t>
  </si>
  <si>
    <t>Cronograma de trabajo, informe y plan de acción del programa</t>
  </si>
  <si>
    <t>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DE APOYO A LA GESTIÓN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 IMPLEMENTACIÓN DE ESTRATEGIAS DE INCLUSIÓN PORDUCTIVA EN POBLACIÓN JÓVEN DEL DSITRITO DE CARTAGENA , PARA LA REALIZACIÓN DE LA ACTIVIDAD DENOMINADA  REALIZAR ACCIONES DE COORDINACIÓN DEL PROGRAMA Y ESTRATEGIAS DE ACOMPAÑAMIENTO SOCIAL.
 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COMO PROMOTORA SOCIAL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t>
  </si>
  <si>
    <t>Cronograma de trabajo, informe de actividades y plan de acción del programa</t>
  </si>
  <si>
    <t>ENCADENAMIENTOS PRoDUCTIVOS</t>
  </si>
  <si>
    <t>No. De estudio de identificación de potenciales encadenamientos productivos con énfasis sectorial realizado.</t>
  </si>
  <si>
    <t>Realizar 1 estudio de identificación de potenciales encadenamientos productivos con énfasis sectorial.</t>
  </si>
  <si>
    <t>Documento de investigación</t>
  </si>
  <si>
    <t>NP</t>
  </si>
  <si>
    <t>DESARROLLO DE ESTRATEGIAS PARA EL FORTALECIMIENTO DE LOS ENCADENAMIENTOS PRODUCTIVOS Y REDES DE PROVEEDURÍA EN EL DISTRITO DE CARTAGENA DE INDIAS</t>
  </si>
  <si>
    <t>2020-13001-0324</t>
  </si>
  <si>
    <t>Fortalecimiento de los encadenamientos productivos y redes de proveeduría en la ciudad de Cartagena
de Indias.</t>
  </si>
  <si>
    <t>Realizar actualización y levantamiento de potenciales en los encadenamientos productivos</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</si>
  <si>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</si>
  <si>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</si>
  <si>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</si>
  <si>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Servicio de
emparejamiento para el
fortalecimiento del
mercado nacional</t>
  </si>
  <si>
    <t>Realizar análisis de integración con la estrategia de atracción de inversión.</t>
  </si>
  <si>
    <t>Documento técnico  de analisis de  integracion con la estrategia de atracción de inversión</t>
  </si>
  <si>
    <t>AUNAR ESFUERZOS CON EL FIN DE DESARROLLAR Y EJECUTAR ACCIONES QUE PROMUEVAN; LA INVERSIÓN, EL MEJORAMIENTO DEL CLIMA DE NEGOCIOS, LA CONSTRUCCIÓN DE CAPACIDADES EN EL TEJIDO EMPRESARIAL, LA TRANSFERENCIA DE CONOCIMIENTOS Y TECNOLÓGICA, LOS ENCADENAMIENTOS ENTRE LAS INDUSTRIAS LOCALES, LAS INICIATIVAS CLÚSTERS Y FORTALEZCAN EL POSICIONAMIENTO DEL DISTRITO DE CARTAGENA DE INDIAS COMO DESTINO DE INVERSIÓN EN EL MARCO DE LOS PROGRAMAS DEL GOBIERNO DISTRITAL "CARTAGENA DESTINO DE INVERSIÓN”, “ENCADENAMIENTOS PRODUCTIVOS” Y “ZONAS DE AGLOMERACIONES PRODUCTIVAS”.</t>
  </si>
  <si>
    <t>Evaluar periódicamente los resultados obtenidos de la herramienta informática.</t>
  </si>
  <si>
    <t>Documento técnico  de evaluacion de resultados de la herramienta informática.</t>
  </si>
  <si>
    <t xml:space="preserve">Estadosticas de registros, interacciones, publicaciones y encadenamientos geenerados. </t>
  </si>
  <si>
    <t>No. De estrategias de proveedores en los sectores priorizados ejecutadas</t>
  </si>
  <si>
    <t>Ejecutar 4 estrategias de proveedores en los sectores priorizados ejecutadas</t>
  </si>
  <si>
    <t>Servicio de asistencia
técnica a las Mipymes
para el acceso a nuevos
mercados.</t>
  </si>
  <si>
    <t xml:space="preserve">Dar sostenibilidad a las  estrategias de proveedores ejecutadas en los sectores priorizados. </t>
  </si>
  <si>
    <t>Documento técnico  de estrategias de proveedores</t>
  </si>
  <si>
    <t>Documento con descripción de acciones para la sostenibilidad de las  estrategias de proveedores que s ejecutadas -
Listado de beneficiarios</t>
  </si>
  <si>
    <t>Realizar evaluación y monitoreo a la ejecución de las estrategias.</t>
  </si>
  <si>
    <t>Cronograma de trabajo y plan de acción del proyecto</t>
  </si>
  <si>
    <t>Implementación de estrategias de relacionamiento diseñadas, entre las empresas vinculadas en la Red de Proveeduría y Fortalecimiento Empresarial.</t>
  </si>
  <si>
    <t>Documento técnico de estrategias de relacionamiento implementadas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</si>
  <si>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 ACTIVIDAD DENOMINADA "IMPLEMENTACIÓN DE ESTRATEGIAS DE RELACIONAMIENTO DISEÑADAS ENTRE LAS EMPRESAS VINCULADAS EN LA RED DE PROVEEDURÍA Y FORTALECIMIENTO EMPRESARIAL."</t>
  </si>
  <si>
    <t xml:space="preserve"> Listado de asistencia - Actas de reunion-  presentaciones , evidencias fotograficas de la  implementacion de las estrategias e informes de actividades.</t>
  </si>
  <si>
    <t>No de micro y pequeñas empresas de Cartagena vinculadas a redes de proveeduría y/o a encadenamientos
productivos.</t>
  </si>
  <si>
    <t>Vincular a 400 micro y pequeñas empresas de Cartagena a redes de proveeduría y/o a encadenamientos productivos</t>
  </si>
  <si>
    <t>Realizar proceso de selección  y vinculación de 200 micro y pequeñas empresas de Cartagena para redes de proveeduría y/o a encadenamientos productivos.</t>
  </si>
  <si>
    <t>Base de empresas vinculadas a redes de proveeduria y/o encadenamientos.</t>
  </si>
  <si>
    <t>Listado de micro y pequeñas  empresas vinculadas  Red de Proveeduria y Fortalecimiento Empresarial de Cartagena</t>
  </si>
  <si>
    <t>Realizar acompañamiento y asistencia tecnica  a las empresas vinculadas en la Red de Proveeduría y Fortalecimiento Empresarial.</t>
  </si>
  <si>
    <t xml:space="preserve">Documento técnico se assitencia tecnica realizada. </t>
  </si>
  <si>
    <t>AUNAR ESFUERZOS TECNICOS, ADMINISTRATIVOS Y FINANCIEROS PARA LA GENERACIÓN DE CAPACIDADES TERRITORIALES Y FORTALECIMIENTO DEL TEJIDO EMPRESARIAL DE LA CIUDAD DE CARTAGENA.</t>
  </si>
  <si>
    <t xml:space="preserve"> Informe de gestión</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</si>
  <si>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</si>
  <si>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</si>
  <si>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Promocion y  Sostenibilidad de la  Red de Proveeduria y Fortalecimiento Empresarial de Cartagena</t>
  </si>
  <si>
    <t>Plan de trabajo de la Red de Proveeduría y Fortalecimiento Empresarial de Cartagena 2023</t>
  </si>
  <si>
    <t xml:space="preserve"> Plan de Acción de la Red de Proveeduria y Fortalecimiento Empresarial de Cartagena</t>
  </si>
  <si>
    <t>ZONAS DE AGLOMERACIONES PRODUCTIVAS</t>
  </si>
  <si>
    <t>No. De estudios de identificación de sectores a partir del censo empresarial realizados.</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</si>
  <si>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</si>
  <si>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</si>
  <si>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</si>
  <si>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</si>
  <si>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Realizar la coordinación del proyecto de inversión "DESARROLLO DE ESTRATEGIAS PARA EL APROVECHAMIENTO DE LAS ECONOMÍAS DE AGLOMERACIÓN EN EL DISTRITO DE CARTAGENA DE INDIAS"</t>
  </si>
  <si>
    <t>1.2.1.0.00-001 - ICLD
1.3.1.1.03-137- DIVIDENDOS  CARTAGENA II</t>
  </si>
  <si>
    <t>DESARROLLO DE ESTRATEGIAS
PARA EL APROVECHAMIENTO DE LAS ECONOMÍAS DE AGLOMERACIÓN EN EL DISTRITO DE
CARTAGENA DE INDIAS</t>
  </si>
  <si>
    <t>2.3.3502.0200.2020130010327</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</si>
  <si>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</si>
  <si>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Contratación directa</t>
  </si>
  <si>
    <t>Informe de actividades</t>
  </si>
  <si>
    <t>Porcentaje de unidades productivas censadas (en los sectores y zonas priorizadas) a los Centros de Servicios Empresariales que participación vinculadas.</t>
  </si>
  <si>
    <t xml:space="preserve">Porcentaje </t>
  </si>
  <si>
    <t xml:space="preserve">Vincular al 30% de las unidades productivas censadas (en los sectores y zonas priorizadas) a los Centros de Serviocs Empresariales </t>
  </si>
  <si>
    <t>Servicio de atención y asesoría a empresas y emprendedores</t>
  </si>
  <si>
    <t>Apoyo a la coordinación de  convenios de asociación  del programa  "DESARROLLO DE ESTRATEGIAS PARA EL APROVECHAMIENTO DE LAS ECONOMÍAS DE AGLOMERACIÓN EN EL DISTRITO DE CARTAGENA DE INDIAS"</t>
  </si>
  <si>
    <t>Porcentaje de productividad de las zonas de aglomeración asociada a Centros de Servicios Empresariales incrementado.</t>
  </si>
  <si>
    <t>Porcentaje</t>
  </si>
  <si>
    <t>Incrementar en 10% la productividad de las zonas de aglomeración asociada a Centros de Servicios Empresariales.</t>
  </si>
  <si>
    <t>Servicio de asistencia técnica para emprendedores y/o empresas en edad temprana</t>
  </si>
  <si>
    <t>PRESTACIÓN DE SERVICIOS PARA LA GENERACIÓN DE CAPACIDADES TERRITORIALES Y FORTALECIMIENTO DEL TEJIDO EMPRESARIAL DE LA CIUDAD DE CARTAGENA.</t>
  </si>
  <si>
    <t>Informe de ejecución de servicio de asistencia técnica a tejido empresarial</t>
  </si>
  <si>
    <t xml:space="preserve">Informe de getion </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</si>
  <si>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</si>
  <si>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</si>
  <si>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</si>
  <si>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</si>
  <si>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Servicio de apoyo al fortalecimiento de políticas públicas para la generación y formalización del empleo en el marco del trabajo decente</t>
  </si>
  <si>
    <t>Gestión con Valores - Relación Estado Ciudadano</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</si>
  <si>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t>
  </si>
  <si>
    <t>IMPLEMENTACIÓN DEL CENTRO DE FOMENTO AL EMPRENDIMIENTO Y A LA EMPLEABILIDAD PARA UNA CARTAGENA DE INDIAS INCLUSIVA Y MÁS COMPETITIVA EN CARTAGENA DE INDIAS</t>
  </si>
  <si>
    <t>2020-13001-0296</t>
  </si>
  <si>
    <t>Implementar las estrategias institucionales con oferta integral de servicios a los emprendimientos locales más vulnerables</t>
  </si>
  <si>
    <t>Desarrollar la implementación y operación de una Plataforma Virtual.</t>
  </si>
  <si>
    <t>Informe técnico trimestral de operación del Centro de Emprendimiento y Empleabilidad</t>
  </si>
  <si>
    <t xml:space="preserve">1/1/2024	</t>
  </si>
  <si>
    <t>No</t>
  </si>
  <si>
    <t>Link de acceso a la plataforma y  relación de interacciones en página web</t>
  </si>
  <si>
    <t>No. de Centros de emprendimiento Distrital creados.</t>
  </si>
  <si>
    <t>Crear 1 Centro de emprendimiento Distrital</t>
  </si>
  <si>
    <t>Realizar dotación y adecuación de 1 sede principal y en 3 localidades.</t>
  </si>
  <si>
    <t>Listados de personas atendidad en el Centro de emprendimento/ Documentos técnicos generados/ Registros fotográficos</t>
  </si>
  <si>
    <t>Desarrollar jornadas de socialización de la metodologia y la oferta de sercicios.</t>
  </si>
  <si>
    <t>Listados de asistentes a socializaciones, registros fotográficos, publicaciones en redes sociales</t>
  </si>
  <si>
    <t>Realizar la coordinación y seguimiento a las actividades del proyecto</t>
  </si>
  <si>
    <t xml:space="preserve"> 1.2.1.0.00-001 - ICLD</t>
  </si>
  <si>
    <t xml:space="preserve">2.3.3602.1300.2020130010296
</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</si>
  <si>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</si>
  <si>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Informe de actividades/ Actas de reuniones/ Registros fotográficos/ Documentos técnicos</t>
  </si>
  <si>
    <t>Implementar estrategia de oferta ampliada de servicios del centro de emprendimiento Distrital a traves de la puesta en marcha de metodologia de intervención dirigida a ciudadanía en general y con acciones diferenciadas para población NARP e indigena.</t>
  </si>
  <si>
    <t>1.31.3.1.1.03-062 – DIVIDENDOS ACUACAR
1.2.4.3.03-070 – SGP LIBRE INVERSIÓN</t>
  </si>
  <si>
    <t>AUNAR ESFUERZOS TÉCNICOS, ADMINISTRATIVOS Y FINANCIEROS PARA EL FORTALEICMIENTO DEL ECOSISTEMA EMPRESARIAL DE LA CIUDAD DE CARTAGENA POR MEDIO DE LA IMPLEMENTACIÓN DEL CENTRO DE EMPRENDIMIENTO Y GESTIÓN DE LA EMPLEABILIDAD DISTRITO E</t>
  </si>
  <si>
    <t>Convenio de asociación</t>
  </si>
  <si>
    <t>Apoyar la coordinación y seguimiento a las actividades del proyecto</t>
  </si>
  <si>
    <t>Informes de actividades mensualeses del contratista</t>
  </si>
  <si>
    <t>NA</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</si>
  <si>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</si>
  <si>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Implementar mecanismos para el fortalecimiento a emprendimientos a través de convocatorias de apalancamiento</t>
  </si>
  <si>
    <t>Convocatorias socializadas de apalancamiento a emprendimientos</t>
  </si>
  <si>
    <t>Documento técnico que describe el número de convocatorias socializadas y emprendimientos que apliquen a las convocatorias</t>
  </si>
  <si>
    <t>No. De empresas de base tecnológica a la incubadora de empresas vinculadas.</t>
  </si>
  <si>
    <t>Vincular a 86 empresas de base tecnológica a la incubadora de empresas</t>
  </si>
  <si>
    <t>Implementar la ruta de servicios especializados para empresas de alto impacto (Incubadora de empresas)</t>
  </si>
  <si>
    <t>Informe técnico de ejecución de convenio</t>
  </si>
  <si>
    <t>Listados de personas atendidad en la incubadora de empresas/ Documentos técnicos generados/ Registros fotográficos</t>
  </si>
  <si>
    <t xml:space="preserve">Desarrollar e implementar un sitio web para la oferta de servicios de la incubadora de empresas y difusión de estos </t>
  </si>
  <si>
    <t>1.31.3.1.1.03-062 – DIVIDENDOS ACUACAR
 1.2.1.0.00-001 - ICLD</t>
  </si>
  <si>
    <t xml:space="preserve"> 	
AUNAR ESFUERZOS TÉCNICOS, ADMINISTRATIVOS Y FINANCIEROS PARA FORTALECER Y CONSOLIDAR EL ECOSISTEMA DE INNOVACIÓN Y EMPRENDIMIENTO DEL DISTRITO DE CARTAGENA DE INDIAS</t>
  </si>
  <si>
    <t>Implementar estrategia de oferta ampliada de servicios de la incubadora de empresas Distrital a traves de la puesta en marcha de metodologia de intervención dirigida a ciudadanía en general</t>
  </si>
  <si>
    <t xml:space="preserve"> AUNAR ESFUERZOS TÉCNICOS, ADMINISTRATIVOS Y FINANCIEROS PARA FORTALECER Y CONSOLIDAR EL ECOSISTEMA DE INNOVACIÓN Y EMPRENDIMIENTO DEL DISTRITO DE CARTAGENA DE INDIAS</t>
  </si>
  <si>
    <t xml:space="preserve">CIERRE DE BRECHAS DE EMPLEABILIDAD </t>
  </si>
  <si>
    <t>No. de pactos con sectores empresariales y sociedad civil en contra de la discriminación en el mercado laboral para algunas poblaciones vulnerables realizados.</t>
  </si>
  <si>
    <t>Realizar 7 pactos con sectores empresariales y sociedad civil en contra de la discriminación en el mercado laboral para algunas poblaciones vulnerables.</t>
  </si>
  <si>
    <t>x</t>
  </si>
  <si>
    <t>Producto 1: Servicio de promoción y divulgación para generación y formalización del empleo</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</si>
  <si>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</si>
  <si>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</si>
  <si>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</si>
  <si>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Implementar estrategia de comunicación para la divulgación de los procesos de promoción y divulgación para generación y formalización del empleo</t>
  </si>
  <si>
    <t>Estrategia de comunicación</t>
  </si>
  <si>
    <t>1.2.1.0.00-001 - ICLD</t>
  </si>
  <si>
    <t>2.3.3502.0200.2020130010325</t>
  </si>
  <si>
    <t xml:space="preserve">Plan de comunicación/piezas de difusión en redes/línea gráfica </t>
  </si>
  <si>
    <t>Actividad 2: Desarrollar ferias de empleabilidad para la inserción laboral, emprendimiento laboral y
formación académica:
-Macro feria de empleo inclusivo
-Encuentro de actores del ecosistema de empleo inclusivo
-Feria de emprendimiento y formalización laboral
-Feria de oferta de formación académica</t>
  </si>
  <si>
    <t>Feria realizada</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</si>
  <si>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</si>
  <si>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Documento planeación de la feria/soporte fotográfico/listado de atendidos</t>
  </si>
  <si>
    <t>Producto 2: Servicios de gestión para generación y formalización del empleo</t>
  </si>
  <si>
    <t>Actividad 4: ADMINISTRACIÓN Y GESTIÓN DEL PRODUCTO SERVICIO DE ASISTENCIA TÉCNICA PARA LA GENERACIÓN Y FORMALIZACIÓN DEL EMPLEO</t>
  </si>
  <si>
    <t>Plan de acción del programa/informes trimestrales</t>
  </si>
  <si>
    <t xml:space="preserve">*Prestación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t>
  </si>
  <si>
    <t>Matriz de plan de trabajo interno/
Informes trimestrasles de gestión</t>
  </si>
  <si>
    <t xml:space="preserve"> Actividad 9: Seminario de contextualización y sensibilización sobre el estado actual del mercado laboral y su transformación</t>
  </si>
  <si>
    <t>Documento acuerdo de pactos firmados</t>
  </si>
  <si>
    <t>Documento acuerdo/soporte fotográfico</t>
  </si>
  <si>
    <t>No. de personas vinculadas anualmente a partir de los pactos para el cierre de brechas de población vulnerable.</t>
  </si>
  <si>
    <t>Vincular laboralmente a por lo menos 200 personas anualmente a partir de los pactos para el cierre de brechas de población vulnerable.</t>
  </si>
  <si>
    <t>Producto 3: Servicio de asistencia técnica para la generación y formalización del empleo</t>
  </si>
  <si>
    <t>Actividad 11: Fortalecimiento de habilidades blandas: Habilidades de negociación, comunicación y trabajo en equipo, habilidades gerenciales, creatividad e innovación.</t>
  </si>
  <si>
    <t>Planeador del seminario</t>
  </si>
  <si>
    <t>Documento planeador del evento/listado de asistencia/registro fotográfico</t>
  </si>
  <si>
    <t>Actividad 13: Establecer la oficina del Sistema Distrital de Empleos Inclusivos (SDEIN), como estrategia del comité de seguimiento a las condiciones de empleabilidad en la ciudad</t>
  </si>
  <si>
    <t>Espacios de formación de competencias identificadas</t>
  </si>
  <si>
    <t>Ficha técnica de los espacios de fortalecimiento de competencias/listado de asistencia/registro fotográfico</t>
  </si>
  <si>
    <t>CIERRE DE BRECHAS DE CAPITAL HUMANO</t>
  </si>
  <si>
    <t>No. De plataforma de orientación socio-ocupacional para los jóvenes de Cartagena creada</t>
  </si>
  <si>
    <t>Crear 1 plataforma de orientación socio-ocupacional para los jóvenes de Cartagena</t>
  </si>
  <si>
    <t>Documentos de lineamientos técnicos</t>
  </si>
  <si>
    <t xml:space="preserve"> Gestión con Valores - Relación Estado Ciudadano 
</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</si>
  <si>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</si>
  <si>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</si>
  <si>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</si>
  <si>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Realizar y ejecutar estrategias para el fortalecimiento de la orientación socio ocupacional para el ciclo educativo, en especial en la educación secundaria y media.</t>
  </si>
  <si>
    <t>Documernto de estrategia de Orientación socio-ocupacional diseñado</t>
  </si>
  <si>
    <t xml:space="preserve">SECRETARIA DE HACIENDA DISTRITAL </t>
  </si>
  <si>
    <t xml:space="preserve">HABILITACION DE LAS ACCIONES PARA IDENTIFICAR Y CERRAR LAS BRECHAS DE CAPITAL HUMANO DE FORMA PERTINENTE SUFICIENTE Y DE CALIDAD EN EL DISTRITO DE   CARTAGENA DE INDIAS
</t>
  </si>
  <si>
    <t>2.3.3502.0200.2020130010331</t>
  </si>
  <si>
    <t>SUMINISTRO DE MATERIAL PARA EL DESARROLLO DE LOS ESPACIOS DE ACERCAMIENTO CON EL TEJIDO EMPRESARIAL DE CARTAGENA</t>
  </si>
  <si>
    <t>Definir la ruta para el diseño o adopción de guías metodológicas para el desarrollo de las acciones de orientación socio-ocupacional en las escuelas de la ciudad y capacitar a los profesores en estas herramientas.</t>
  </si>
  <si>
    <t>Plan de trabajo y de seguimiento de la adopción y apropiación de la metodología de orientación socio-ocupacional en las escuelas</t>
  </si>
  <si>
    <t>IMPRIMIR MATERIAL NECESARIO Y CARTILLAS DE ORIENTACIÓN SOCIO OCUPACIONAL PARA ENTREGAR A LAS INSTITUCIONES EDUCATIVAS</t>
  </si>
  <si>
    <t>Gestión e implementación de la plataforma para jóvenes "Cartagena, Tú y Yo Construimos", donde se ponen a disposición los tres componentes de la orientación socio ocupacional, a saber: autoconocimiento, conocimiento del mundo de la formación y conocimiento del mundo del trabajo</t>
  </si>
  <si>
    <t>Informe de seguimiento y sostenibilidad de la Plataforma de orientación socio- ocupacional implementada</t>
  </si>
  <si>
    <t>No. de ejercicios de prospectiva laboral y de identificación de brechas de capital humano realizados</t>
  </si>
  <si>
    <t>Realizar 6 ejercicios de prospectiva laboral y de identificación de brechas de capital humano</t>
  </si>
  <si>
    <t>Servicio de gestión de información de competencias y ocupaciones</t>
  </si>
  <si>
    <t>Realizar estudios de identificación y medición de brechas de capital humano en los sectores económico líderes de la economía de la ciudad de Cartagena.</t>
  </si>
  <si>
    <t>Documento de identificación y medición de Brechas de capital Humano en Cartagena realizado</t>
  </si>
  <si>
    <t xml:space="preserve"> 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Realizar estudios de identificación y medición de brechas de capital humano en los sectores económico lideres de la economía de la ciudad de Cartagena.
 PRESTACIÓN DE SERVICIOS DE APOYO A LA GESTIÓN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DE INDIAS PARA LA REALIZACIÓN DE LA ACTIVIDAD DENOMINADA  Realizar estudios de identificación y medición de brechas de capital humano en los sectores económico lideres de la economía de la ciudad de Cartagena.</t>
  </si>
  <si>
    <t>Implementar el programa Cartagena Bilingüe con estudiantes de las instituciones educativas y en sector turistico de la ciudad para el cierre de brechas identificadas.</t>
  </si>
  <si>
    <t>AUNAR ESFUERZOS PARA EL FORTALECIMIENTO DE COMPETENCIAS Y HABILIDADES PARA EL MERCADO DE TRABAJO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</si>
  <si>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</si>
  <si>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</si>
  <si>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 xml:space="preserve">Gestionar e implementar cursos de formación para el trabajo en ocupaciones emergentes requeridas por el mercado laboral para jóvenes de Cartagena </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</si>
  <si>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</si>
  <si>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 xml:space="preserve">Plan de acción de la instancia, Informe técnico de gestión e informe de actividades </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</si>
  <si>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</si>
  <si>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Coordinar y hacer seguimiento las activades del proyecto de inversión HABILITACIÓN DE LAS ACCIONES PARA IDENTIFICAR Y CERRAR LAS BRECHAS DE CAPITAL HUMANO DE FORMA PERTINENTE SUFICIENTE Y DE CALIDAD EN EL DISTRITO DE CARTAGENA DE INDIAS.</t>
  </si>
  <si>
    <t>Plan de acción del programa, informe de actividades e informe de gestión</t>
  </si>
  <si>
    <t xml:space="preserve">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Coordinar y hacer seguimiento las activades del proyecto de inversión </t>
  </si>
  <si>
    <t>Objetivo 12. Asegurar patrones de consumo y producción sostenibles</t>
  </si>
  <si>
    <t>COMPETITIVIDAD E INNOVACIÓN</t>
  </si>
  <si>
    <t>Posicionar en 8º puesto Cartagena dentro del índice de competitividad entre ciudades</t>
  </si>
  <si>
    <t>Puesto 12</t>
  </si>
  <si>
    <t>Establecer 1 encuentro anual sobre innovación en Cartagena</t>
  </si>
  <si>
    <t>CARTAGENA CIUDAD INNOVADORA</t>
  </si>
  <si>
    <t>No. encuentros anuales sobre innovación en Cartagena</t>
  </si>
  <si>
    <t>Servicios de apoyo para el fortalecimiento de procesos de intercambio y transferencia del conocimiento</t>
  </si>
  <si>
    <t xml:space="preserve">Gestión del conocimiento y la innovación
Direccionamiento estratégico y planeación </t>
  </si>
  <si>
    <t>IMPLEMENTACIÓN DE ESTRATEGIAS DE ARTICULACIÓN ENTRE ACTORES E INICIATIVAS PARA EL IMPULSO DE UNA CULTURA DE LA INNOVACIÓN EN CARTAGENA DE INDIAS</t>
  </si>
  <si>
    <t>2020-13001-0297</t>
  </si>
  <si>
    <t>IMPLEMENTAR ESTRATEGIAS DE ARTICULACIÓN ENTRE ACTORES E INICIATIVAS PARA EL IMPULSO DE UNA CULTURA DE LA INNOVACIÓN EN CARTAGENA DE INDIAS</t>
  </si>
  <si>
    <t>Desarrollar una Jornada Académica con 8 conferencistas internacionales en los temas de:  Inteligencia Artificial (IA) y Aprendizaje Automático (ML)
 Computación Cuántica
 Blockchain y Tecnologías de Registro Distribuido
 5G y Conectividad Avanzada
 Automatización Robótica de Procesos (RPA)
Desarrollo de Aplicaciones de Baja y Sin Codificación
 Realidad Aumentada (AR) y Realidad Virtual (VR)
Ciberseguridad Cuántica Sostenibilidad Tecnológica: Enfoque en prácticas y tecnologías sostenibles para reducir la huella ambiental de la tecnología.
Asistentes Virtuales y Procesamiento del Lenguaje Natural (NLP):
 Computación Sin Servidor (Serverless)
 Internet de las Cosas (IoT) Industrial
 Experiencia del Cliente Digital (DCX)</t>
  </si>
  <si>
    <t>Informe técnico de la jornada académica</t>
  </si>
  <si>
    <t>María Camila Salas Salas</t>
  </si>
  <si>
    <t xml:space="preserve">1.2.1.0.00-001 - ICLD
1.3.1.1.03-137 - DIVIDENDOS CARTAGENA II
</t>
  </si>
  <si>
    <t>2.3.3602.1300.2020130010297</t>
  </si>
  <si>
    <t>AUNAR ESFUERZOS TECNICOS, ADMINISTRATIVOS Y FINANCIEROS PARA  EJECUTAR ACCIONES QUE PROMUEVAN LA ARTICULACIÓN COLABORACIÓN Y SOSTENIBILIDAD DE INICIATIVAS DE INNOVACIÓN EN CARTAGENA DE INDIAS  CON EL FIN DE FAVORECER UN ENTORNO PROPICIO PARA EL CRECIMIENTO Y PROSPERIDAD DE LOS SECTORES DEL DESARROLLO ECONÓMICO EN CARTAGENA.</t>
  </si>
  <si>
    <t>Documento memoria de la jornada/listado de asistencia/evidencia fotográfica/presentación de ponencias/link de grabación de la jornada</t>
  </si>
  <si>
    <t>Realizar dos formaciones abiertas como webinar cursos ortos y talleres para fortalecer las habilidades en innovación y tecnología.</t>
  </si>
  <si>
    <t>Informe técnico de la jornada Taller de Innovación</t>
  </si>
  <si>
    <t>Documento técnico de la jornada/Listado de asistencia/evidencia fotográficas/link de grabación de la jornada</t>
  </si>
  <si>
    <t>No. de concurso anual a los mejores resultados de investigación e innovación, pública, privada y académica</t>
  </si>
  <si>
    <t>Organizar 1 concurso anual a los mejores resultados de investigación e innovación, pública, privada y académica.</t>
  </si>
  <si>
    <t>Servicios para fortalecer la participación ciudadana en Ciencia, Tecnología e Innovación</t>
  </si>
  <si>
    <t>Apoyar una iniciativa de innovación social para fomentar la autonomía económica en el territorio de Cartagena.</t>
  </si>
  <si>
    <t>Informe técnico del Encuentro de innovación</t>
  </si>
  <si>
    <t>FACILITAR LA APUESTA EN MARCHA DE ACTIVIDADES CONCRETAS DE COOPERACIÓN INTERNACIONAL Y DE INVESTIGACIÓN QUE PERMITA LA AUTONOMIA ECONÓMICA, LA INNOVACIÓN Y EL EMPRENDIMIENTO EN CARTAGENA.</t>
  </si>
  <si>
    <t>Memorando de entendimiento</t>
  </si>
  <si>
    <t>Listado de asistencia/Actas de compromiso de los ganadores de la beca de maestría/evidencia fotográfica/Acta de entrega de beca</t>
  </si>
  <si>
    <t xml:space="preserve">Realizar 1 convocatoria de estímulos que integre a los actores académicos, productivos y estatales para responder a retos locales en algún sector de  la ciudad </t>
  </si>
  <si>
    <t>Terminos de referencia del concurso. Evaluación de iniciativas. Informe final tecnico de resultados de ganadores.</t>
  </si>
  <si>
    <t>Listado de asistencia/evidencia fotográficas</t>
  </si>
  <si>
    <t>Crear el sistema de innovación del Distrito de Cartagena</t>
  </si>
  <si>
    <t>Estudio de prefactibilidad de un parque tecnológico en Cartagena realizado</t>
  </si>
  <si>
    <t>Realizar 1 estudio de prefactibilidad de un parque tecnológico en Cartagena.</t>
  </si>
  <si>
    <t xml:space="preserve"> Estudios y diseños para Centros de Ciencia</t>
  </si>
  <si>
    <t>Organizar una jornada de colaboración entre diferentes actores del ecosistema para fortalecer el encuentro para la transferencia de conocimiento en tecnología.</t>
  </si>
  <si>
    <t>informe tecnico y listados de asistencia de la jornada</t>
  </si>
  <si>
    <t>inversión</t>
  </si>
  <si>
    <t>Informe tecnico, listados de asistencia de la jornada y evidencia fotográfica</t>
  </si>
  <si>
    <t>No. de sistema de innovación del Distrito de Cartagena creado</t>
  </si>
  <si>
    <t>Servicios de apoyo para la gestión del conocimiento en cultura y apropiación social de la Ciencia, Tecnología e Innovación</t>
  </si>
  <si>
    <t>Apoyar a las instituciones educativas oficiales que realicen iniciativas de innovación y tecnologicas desde edades tempranas a través de la implementación de 3 talleres de innovación en el marco de la estrategia Amigos de la innovación.</t>
  </si>
  <si>
    <t>Informe de actividades realizadas</t>
  </si>
  <si>
    <t>Apoyo a la gestión para el cumplimiento de actividades en el marco del programa Cartagena Ciudad Innovadora</t>
  </si>
  <si>
    <t>Contratación Directa</t>
  </si>
  <si>
    <t>Evidencia fotográfica/listado de asistencia/link de grabación de encuentros</t>
  </si>
  <si>
    <t>Coordinar la implementación del programa Cartagena Ciudad Innovadora a fin de  impulsar estrategias para el impulso de una cultura de la innovación en Cartagena de Indias.</t>
  </si>
  <si>
    <t>Informe técnico de la implementación del sistema</t>
  </si>
  <si>
    <t>Prestación de servicios profesionales en el equipo de Desarrollo Económico de la Secretaría de Hacienda Distrital, en el marco del proyecto de inversión "Implementación de estrategias para el impulso de una cultura de la innovación en Cartagena de Indias" para la realización de la actividad denominada "Coordinar la implementación del programa Cartagena Ciudad Innovadora a fin de  impulsar estrategias para el impulso de una cultura de la innovación en Cartagena de Indias"</t>
  </si>
  <si>
    <t xml:space="preserve">Implementar 1 estrategia de promoción y posicionamiento de la ciudad </t>
  </si>
  <si>
    <t>CARTAGENA DESTINO DE INVERSIÓN</t>
  </si>
  <si>
    <t>No de  estrategia de promoción y posicionamiento de la ciudad implementada</t>
  </si>
  <si>
    <t>Documentos de planeación</t>
  </si>
  <si>
    <t>Servicio al Ciudadano</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</si>
  <si>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</si>
  <si>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</si>
  <si>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</si>
  <si>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</si>
  <si>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Estrategia de comunicaciones</t>
  </si>
  <si>
    <t>1.2. 1.0.00-001 ICLD</t>
  </si>
  <si>
    <t>IMPLEMENTACIÓN DE UNA ESTRATEGIA DE PROMOCIÓN Y POSICIONAMIENTO PARA LA ATRACCIÓN DE LOS DIVERSOS TIPOS DE INVERSIÓN EN CARTAGENA DE INDIAS</t>
  </si>
  <si>
    <t>2.3.3602.1300.2020130010326</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</si>
  <si>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</si>
  <si>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</si>
  <si>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</si>
  <si>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</si>
  <si>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</si>
  <si>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Documento de seguimiento de la Plataforma Sistema de información para el inversionista</t>
  </si>
  <si>
    <t>Informe de seguimiento a la implementación de la plataforma</t>
  </si>
  <si>
    <t>Diseñar la ventanilla única empresarial</t>
  </si>
  <si>
    <t>No. De ventanilla única empresarial Diseñada</t>
  </si>
  <si>
    <t>Servicio de racionalización de trámites y normatividad para la competitividad empresarial.</t>
  </si>
  <si>
    <t>Sostenibilidad de la Ventanilla Única Empresarial.</t>
  </si>
  <si>
    <t xml:space="preserve">Documento de seguimiento de la Plataforma Ventanilla única empresarial </t>
  </si>
  <si>
    <t>Coordinar las actividades del proyecto.</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</si>
  <si>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</si>
  <si>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Matriz de plan de acción del programa/Informes trimestrales</t>
  </si>
  <si>
    <t>ODS No. 8</t>
  </si>
  <si>
    <t>EJE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</si>
  <si>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</si>
  <si>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</si>
  <si>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ND</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</si>
  <si>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</si>
  <si>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</si>
  <si>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</si>
  <si>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</si>
  <si>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40 proyectos de generación de ingresos desarrollados en consejos comunitarios.</t>
  </si>
  <si>
    <t>Informe de gestión que de cuenta del servicio de asistencia técnica para fortalecimiento de unidades productivas colectivas para la generación de ingresos</t>
  </si>
  <si>
    <t>FORTALECIMIENTO E INCLUSIÓN PRODUCTIVA PARA POBLACIÓN NEGRA, AFROCOLOMBIANA, RAIZAL Y PALENQUERA EN EL DISTRITO DE CARTAGENA DE INDIAS</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</si>
  <si>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</si>
  <si>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Realizar acompañamiento y asistencia técnica al programa Fortalecimiento e inclusión productiva para la población negra, afrocolombiana, raizal y palenquera en el Distrito de Cartagena, en el marco de la coordinación y administración de productos del programa.</t>
  </si>
  <si>
    <t>Documento técnico representado en plan de trabajo e informes de gestion basado en la coordinacion y administracion de productos del programa</t>
  </si>
  <si>
    <t> 1.2.1.0.00-001 - ICLD</t>
  </si>
  <si>
    <t>FORTALECIMIENTO DE LAS ESTRATEGIAS DE INCLUSION PRODUCTIVA PARA POBLACION NEGRA, AFROCOLOMBIANA, RAIZAL Y PALENQUERA EN EL DISTRITO DE CARTAGENA</t>
  </si>
  <si>
    <t>2.3.4103.1500.2021130010282</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</si>
  <si>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 la actividad denominada "Coordinar y administrar  las actividades y productos del proyecto"</t>
  </si>
  <si>
    <t>Plan de acción del programa, informe de gestion basado en las obligaciones contractales y actividades conexas al programa.</t>
  </si>
  <si>
    <t>Generar capacidades territoriales y fortalecer el tejido empresarial para la articulacion y transversalizacion de la oferta de bienes y servicios  dferencial a poblacion Negra, Afrocolombiana, Raizal y Palenquera  en la dimension economica,  en el marco del Modelo Alternativo de Economica Comunitaria</t>
  </si>
  <si>
    <t>Documento técnico que evidencie un registro memoria en la generacion de conocimiento documental del producto</t>
  </si>
  <si>
    <t>Aunar esfuerzos en asistencia tecnica, metodologica y acompañamiento de gestion, desarrollo técnico, productivo, comercial y acceso a capital, basado en la estrategia  MODELO ALTERNATIVO DE ECONOMIA COMUNITARIA en el marco  del Programa FORTALECIMIENTO E INCLUSION PRODUCTIVA PARA POBLACION NEGRA, AFROCOLOMBIANA, RAIZAL Y PALENQUERA EN EL DISTRITO DE CARTAGENA..</t>
  </si>
  <si>
    <t>Recursos Propios</t>
  </si>
  <si>
    <t>Documento Informe de gestión que evidencie plan y bitacora de trabajo con sus resepctivas evidencias y registros informativos</t>
  </si>
  <si>
    <t>Realizar acompañamiento y asistencia técnica a las ideas productivas nuevas y de fortalecimiento de los grupos de valor a través de un equipo profesional de apoyo a la gestión y a la coordinación del proyecto, en el marco del Modelo Alternativo de Economica Comunitaria.</t>
  </si>
  <si>
    <t xml:space="preserve">Documento técnico representado en plan de trabajo e informes de gestion </t>
  </si>
  <si>
    <t>FORTALECIMIENTO DE LAS ESTRATEGIAS DE INCLUSION PRODUCTIVA PARA POBLACION NEGRA, AFROCOLOMBIANA, RAIZAL Y PALENQUERA EN EL DISTRITO DE CARTAGENA”</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</si>
  <si>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del acompañamiento y asistencia técnica a las ideas productivas nuevas y de fortalecimiento de los grupos de valor Etnico.</t>
  </si>
  <si>
    <t>Plan de acción del programa, informe de gestion basado en las obligaciones contractuales y actividades conexas al programa.</t>
  </si>
  <si>
    <t>Inversión - Adquisición de Bienes y Servicios: Implementar la Sala Situacional de la poblacion Negra, Afro, Raizal y palenquera para el fortalecimiento e inclusion productiva</t>
  </si>
  <si>
    <t>Informe tecnico y finananciero de los bienes y/o servicios suminsitrados</t>
  </si>
  <si>
    <t>Suministrar bienes y/o servicios a 6 reuniones relacionadas en la Sala Situacional de la poblacion Negra, Afro, Raizal y palenquera para el fortalecimiento e inclusion productiva</t>
  </si>
  <si>
    <t>CONTRATO DE SUMINISTRO</t>
  </si>
  <si>
    <t>Actas que den cuenta del suministro a 6 reuniones deben responder al plan de trabajo concertado con los beneficiarios que forman parte de los consejos comunitarios</t>
  </si>
  <si>
    <t>Inversión - Adquisición de Bienes y Servicios: Implementar el MODELO ALTERNATIVO DE ECONOMIA COMUNITARIA para el fortalecimiento e inclusión productiva de la poblacion Negra, Afro, Raizal y palenquera.</t>
  </si>
  <si>
    <t>Documento tecnico que evidencie el desarrollo de las fases, componentes y actividades de la la estrategia MODELO ALTERNATIVO DE ECONOMIA COMUNITARIA "MAE-COMUN".</t>
  </si>
  <si>
    <t> 1.2.1.0.00-001 - ICLD
1.3.1.1.03-137 DIVIDEDOS CARTAGENA II</t>
  </si>
  <si>
    <t>Aunar esfuerzos en  la selección, gestión, desarrollo y acompañamiento técnico, productivo, comercial y acceso a capital, basado en la estrategia MODELO ALTERNATIVO DE ECONOMIA COMUNITARIA MAE-COMUN, para la generación de ingresos y procesos de fortalecimiento e inclusión productiva a 8 beneficiarios que pueden ser personas naturales o jurídicas, emprendedores o empresas de la población étnica, con el fin de desarrollar habilidades en inteligencia emocional, habilidades empresariales, fortalecer modelos de negocio y fomentar las conexiones con el mercado e inversión local e internacional, que mejoren la capacidad productiva de los proyectos de generación de ingresos desarrollados en Consejos comunitarios del Distrito de Cartagena.</t>
  </si>
  <si>
    <t>Documento Informe de gestión que evidencie plan y bitacora de trabajo con sus resepctivas evidencias y registros informativos, en el marco de la estrategia MODELO ALTERNATIVO DE ECONOMIA COMUNITARIA MAE-COMUN</t>
  </si>
  <si>
    <t>Inversión - Adquisición de Bienes y Servicios: Asegurar de manera sistemica, participativa y flexible la sistematizacion del MODELO ALTERNATIVO DE ECONOMIA COMUNITARIA como proceso de fortalecimiento e inclusión productiva para el bienestar económico y social de la población Negra, Afro, Raizal y palenquera.</t>
  </si>
  <si>
    <t>Documento tecnico del procesos de SISTEMATIZACION</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</si>
  <si>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sistematizacion del MODELO ALTERNATIVO DE ECONOMIA COMUNITARIA como proceso de fortalecimiento e inclusión productiva para el bienestar económico y social de la población Negra, Afro, Raizal y palenquera</t>
  </si>
  <si>
    <t>Trabajo de sistematizacion de las experiencias de los 41 proyectos productivos para la generacion de ingresos en los consejos comunitarios.</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</si>
  <si>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</si>
  <si>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</si>
  <si>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 xml:space="preserve">Desarrollar 6 proyectos para la generacion de ingresos </t>
  </si>
  <si>
    <t>DESARROLLO DE PROYECTOS PRODUCTIVOS PARA LA GENERACIÓN DE INGRESOS EN POBLACIÓN INDÍGENA
DEL DISTRITO DE CARTAGENA DE INDIAS</t>
  </si>
  <si>
    <t xml:space="preserve">2.3.4103.1500.2021130010281
</t>
  </si>
  <si>
    <t>Fortalecer la capacidad instalada de los proyectos productivos de la población indígena, mediante líneas de intervención enmarcadas en diagnostico situacional del perfil productivo, acompañamiento y asistencia técnica de ideas productivas, asesoría de proyectos estructurados, fomento de la asociatividad, accesos activos físicos y financieros para los grupos de valor en el Distrito de Cartagena</t>
  </si>
  <si>
    <t xml:space="preserve">Realizar acompañamiento y asistencia tecnica al programa  fortalecimiento de la poblacion indigena en el Distrito de Cartagena, en el marco de la coodinacion y adminsitracion de productos del programa. </t>
  </si>
  <si>
    <t>FORTALECIMIENTO DE LAS  ESTRATEGIAS PARA LA GENERACIÓN DE INGRESOS DE LA POBLACIÓN INDÍGENA EN EL DISTRITO DE CARTAGENA.</t>
  </si>
  <si>
    <t>2.3.4103.1500.2021130010281</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</si>
  <si>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 la actividad denominada "Coordinar y administrar  las actividades y productos del proyecto"</t>
  </si>
  <si>
    <t>Asesorar en asistencia tecnica, metodologica y acompañamiento en la generacion de opciones productivas y de ingreso en concordancia al PLAN DE RESPUESTA TERRITORIAL</t>
  </si>
  <si>
    <t>Informe técnico de asistencia metodológica a las opciones productivas</t>
  </si>
  <si>
    <t>FORTALECIMIENTO DE LAS  ESTRATEGIAS PARA LA GENERACIÓN DE INGRESOS DE LA POBLACIÓN INDÍGENA EN EL DISTRITO DE CARTAGENA</t>
  </si>
  <si>
    <t>Aunar esfuerzos en asistencia tecnica, metodologica y acompañamiento de gestion, desarrollo técnico, productivo, comercial y acceso a capital, basado en la estrategia  PLAN DE RESPUESTA TERRITORIAL en el mnarco del Programa FORTALECIMIENTO DE LA POBLACION INDIGENA EN EL DISTRITO DE CARTAGENA.</t>
  </si>
  <si>
    <t>Soportes, registros e informes en la implementacion del PLAN DE RESPUESTA TERRITORIAL.</t>
  </si>
  <si>
    <t>Asegurar de manera sistemica, participativa y flexible la sistematizacion del PLAN DE RESPUESTA TERRITORIA como proceso de fortalecimiento e inclusion productiva para el bienestar economico y social de la poblacion indigena.</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</si>
  <si>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del PLAN DE RESPUESTA TERRITORIA como proceso de fortalecimiento e inclusion productiva para el bienestar economico y social de la poblacion indigena.</t>
  </si>
  <si>
    <t>Documento de Sistematización  del PLAN DE RESPUESTA TERRITORIAL. con sus respectivos anexos y evidencias</t>
  </si>
  <si>
    <t>Objetivo 17.Fortalecer los medios de aplicación y revitalizar la alianza global para el desarrollo sostenible</t>
  </si>
  <si>
    <t>CARTAGENA TRANSPARENTE</t>
  </si>
  <si>
    <t>FINANZAS PUBLICAS PARA SALVAR A CARTAGENA</t>
  </si>
  <si>
    <t>%IPU – Vigencia Actual</t>
  </si>
  <si>
    <t xml:space="preserve">Aumentar en 4,5% El recaudo de Impuesto predial Unificado vigencia actual </t>
  </si>
  <si>
    <t xml:space="preserve">Finanzas Sostenibles para salvar a Cartagena  </t>
  </si>
  <si>
    <t xml:space="preserve">Recaudo de  Impuesto Predial  en un monto de $1.047.261.338.899  </t>
  </si>
  <si>
    <t>Moneda</t>
  </si>
  <si>
    <t>Recaudar $1.047.261.338.899 por concepto de IPU</t>
  </si>
  <si>
    <t>Informe de Getsión</t>
  </si>
  <si>
    <t xml:space="preserve">Gestion con valores por resultados
Direccionamiento estratégico y planeación </t>
  </si>
  <si>
    <t>Gestión presupuestal y eficiencia del gasto público</t>
  </si>
  <si>
    <t>SHD</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</si>
  <si>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</si>
  <si>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</si>
  <si>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</si>
  <si>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</si>
  <si>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1. Garantizar  el envío de facturación masiva y actos administrativos necesarios para la gestión de cobro persuasivo y coactivo para el cumplimiento voluntario y forzado.</t>
  </si>
  <si>
    <t>1.2.1.0.00-001 - ICLD
1.2.4.3.03-070 - SGP LIBRE INVERSION
1.3.2.3.11-160 - RF DIVIDENDOS
1.2.3.2.09-177 -  PLUSVALIA</t>
  </si>
  <si>
    <t>IMPLEMENTACIÓN DE ESTRATEGIAS PARA EL MEJORAMIENTO Y SOSTENIBILIDAD DE LAS FINANZAS EN EL DISTRITO DE CARTAGENA DE INDIAS  CARTAGENA DE INDIAS</t>
  </si>
  <si>
    <t xml:space="preserve">2.3.4599.1000.2022130010001
</t>
  </si>
  <si>
    <t xml:space="preserve">PRESTACIÓN DEL SERVICIO DE MENSAJERÍA EXPRESA Y CORREO ELECTRÓNICO CERTIFICADO A NIVEL LOCAL, DEPARTAMENTAL Y NACIONAL QUE REQUIERAN SER ENVIADOS POR TODAS LAS DEPENDENCIAS DEL DISTRITO TURÍSTICO Y CULTURAL DE CARTAGENA DE INDIAS </t>
  </si>
  <si>
    <t>Recursos propios y SGP</t>
  </si>
  <si>
    <t>Conforme al comportamiento de recaudo, se pone en la meta programada el prepuestupesto de cumplimiento de meta, pues se espera superar lo indicado en el plan de desarrollo en el cuatrienio.
Informe de seguimiento a la implementación de la plataforma</t>
  </si>
  <si>
    <t>Factores Externos, (lluvias, inundación, paros, bloqueos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</si>
  <si>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</si>
  <si>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8. Realizar el proceso de imprsión masiva y especializada de documentos con información fija y variable que se generean de la gestión adelantada por la oficina de impuestos</t>
  </si>
  <si>
    <t>PRESTACIÓN DE SERVICIOS DE IMPRESIÓN MASIVA Y ESPECIALIZADA DE DOCUMENTOS CON INFORMAICÓN FIJA Y VARIABLE QUE SE GENERAN DE LA GESTIÓN ADELANTADA POR LA SECRETARÍA DE HACIENDA DE LA ALCALDÍA MAYOR DE CARTAGENA DE INDIAS</t>
  </si>
  <si>
    <t>CONTRATO DE MÍNIMA CUANTÍA</t>
  </si>
  <si>
    <t>%IPU – Vigencias Anteriores</t>
  </si>
  <si>
    <t xml:space="preserve">Aumentar en un 3% el recaudo de Impuesto Predial Unificado Vigencias anteriores </t>
  </si>
  <si>
    <t xml:space="preserve">4. Realización de la gestión catastral en el Dsitrito de Cartagena como estrategia de impacto para la gestión del recaudo </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</si>
  <si>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</si>
  <si>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</si>
  <si>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Se financian con vigencias futuras y se completan con recursos de 2023</t>
  </si>
  <si>
    <t>Posibilidad de perdida reputacional debido a bajo porcentaje de ejecución de los programas</t>
  </si>
  <si>
    <t>%ICA – Vigencia Actual</t>
  </si>
  <si>
    <t>Aumentar en un 4,5% El recaudo de Impuesto de Industria y comercio vigencia actual</t>
  </si>
  <si>
    <t>Recaudo de  Impuesto de Industria y comercio  en un monto de $1.189.376.917.533</t>
  </si>
  <si>
    <t xml:space="preserve">Recaudar $1.189.376.917.533 por concepto de ICA </t>
  </si>
  <si>
    <t xml:space="preserve">5. 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</si>
  <si>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Informe de gestión que de cuenta de las estrategias</t>
  </si>
  <si>
    <t>PRESTACIÓN DE LOS SERVICIOS PROFESIONALES DE CALIFICACIÓN DE CAPACIDAD DE PAGO DE LARGO Y CORTO PLAZO (DENOMINADA TÉCNICAMENTE CALIFICACIÓN NACIONAL DE LARGO Y CORTO PLAZO PARA CON SUS PASIVOS FINANCIEROS) PARA EL DISTRITO DE CARTAGENA. </t>
  </si>
  <si>
    <t>CONTRATO DE PRESTACION DE SERVICIOS}</t>
  </si>
  <si>
    <t>%Delineación Urbana</t>
  </si>
  <si>
    <t>Aumentar en un 5% el recaudo de Delineación Urbana</t>
  </si>
  <si>
    <t xml:space="preserve">Recaudo del  Impuesto de Delineación Urbana  en un monto de         $14.454.734.972 </t>
  </si>
  <si>
    <t>Recaudar $14.454.734.972 por concepto de Delineación Urbana.</t>
  </si>
  <si>
    <t>7, Realizar acciones para la gestión del recaudo desde las acciones persuasivas y coactivas en el Distrito de Cartagena de Indias</t>
  </si>
  <si>
    <t>Informe de getsión que demuestre la ejecución de las estrategias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</si>
  <si>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</si>
  <si>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</si>
  <si>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</si>
  <si>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</si>
  <si>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</si>
  <si>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2. Realizar acciones para fortalecer los procesos de cobro coactivo y persuasivo, así como los de fiscalización.</t>
  </si>
  <si>
    <t>Acciones para fortalecer los procesos de cobro coactivo y persuasivo, así como los de fiscalización.</t>
  </si>
  <si>
    <t xml:space="preserve">PRESTACIÓN DE LOS SERVICIOS DE CALIFICACIÓN DE CAPACIDAD DE PAGO DE LARGO Y CORTO PLAZO (DENOMINADA TÉCNICAMENTE CALIFICACIÓN NACIONAL DE LARGO Y CORTO PLAZO PARA CON SUS PASIVOS FINANCIEROS) PARA EL DISTRITO DE CARTAGENA. </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</si>
  <si>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</si>
  <si>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 del Déficit fiscal presupuestal y de tesorería disminuido</t>
  </si>
  <si>
    <t>Disminuir el déficit presupuestal en un 100 %</t>
  </si>
  <si>
    <t>Software Tecnológico implementado</t>
  </si>
  <si>
    <t>Implementar (1) software para la modernización tecnológica de la secretaría de Hacienda.</t>
  </si>
  <si>
    <t>Informe de Gestión</t>
  </si>
  <si>
    <t>6. Realizar proceso de modernización tecnológica de la Secretaría de Hacienda a traves de la implementación de software integrado de gestión</t>
  </si>
  <si>
    <t>Software desarrollado</t>
  </si>
  <si>
    <t>DIVIDENDOS SOCIEDAD PORTUARIA, ICLD LIBRE INVERSIÓN</t>
  </si>
  <si>
    <t>2.3.4599.1000.20221300100011.2.1.0.00-001 ICLD
2.3.4599.1000.20221300100011.3.3.11.03.95.138 RB DIVIDENDOS DE LA SOCIEDAD PORTUARIA
2.3.4599.1000.20221300100011.3.3.8.03.95.070 R.B SGP PROPOSITO GENERAL LIBRE INVERSIÓN</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</si>
  <si>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</si>
  <si>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</si>
  <si>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Se financian con vigencias futuras (TIENE 3 DISPONIBILIDADES PRESUPUESTALES 90 91 Y 92 DE SEPTIEMBRE DE 2022) 2105998222</t>
  </si>
  <si>
    <t xml:space="preserve">Número de Estrategias implementadas </t>
  </si>
  <si>
    <t>Implementar  (3) estrategias de impacto que propendan por fortalecer las acciones de recaudo de los  tributos para incrementar los ingresos.</t>
  </si>
  <si>
    <t>Informe de Gestión que demuestre la ejecución de la estrategia</t>
  </si>
  <si>
    <t>3. Desarrollar acciones de conceptualización, diseño, producción, desarrollo y ejecución de las diferentes campañas publicitarias en medios de comunicación relacionados con los impuestos distritales.</t>
  </si>
  <si>
    <t>PRESTACIÓN DE SERVICIOS DE DIFUSIÓN DE MENSAJES Y CONTENIDOS INSTITUCIONALES EN MEDIOS DE COMUNICACIÓN MASIVOS PARA DAR A CONOCER A LA CIUDADANÍA INFORMACIÓN DE LA SECRETARÍA DE HACIENDA DE LA ALCALDÍA DE CARTAGENA INDIAS</t>
  </si>
  <si>
    <t xml:space="preserve"> </t>
  </si>
  <si>
    <t>Acuerdo 134/23</t>
  </si>
  <si>
    <t>Dif</t>
  </si>
  <si>
    <t>2020-2022</t>
  </si>
  <si>
    <t>DIF</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</si>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</sst>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Red]0"/>
    <numFmt numFmtId="165" formatCode="&quot;$&quot;\ #,##0.00"/>
    <numFmt numFmtId="166" formatCode="_-&quot;$&quot;\ * #,##0_-;\-&quot;$&quot;\ * #,##0_-;_-&quot;$&quot;\ * &quot;-&quot;_-;_-@"/>
    <numFmt numFmtId="167" formatCode="_-* #,##0_-;\-* #,##0_-;_-* &quot;-&quot;??_-;_-@"/>
    <numFmt numFmtId="168" formatCode="\$\ #,##0.00"/>
    <numFmt numFmtId="169" formatCode="&quot;$&quot;\ #,##0"/>
    <numFmt numFmtId="170" formatCode="_-&quot;$&quot;\ * #,##0_-;\-&quot;$&quot;\ * #,##0_-;_-&quot;$&quot;\ * &quot;-&quot;??_-;_-@_-"/>
  </numFmts>
  <fonts count="27">
    <font>
      <sz val="11"/>
      <color theme="1"/>
      <name val="Aptos Narrow"/>
      <family val="2"/>
      <scheme val="minor"/>
    </font>
    <font>
      <sz val="11"/>
      <color theme="1"/>
      <name val="Aptos Narrow"/>
      <family val="2"/>
      <scheme val="minor"/>
    </font>
    <font>
      <b/>
      <sz val="11"/>
      <color theme="1"/>
      <name val="Aptos Narrow"/>
      <family val="2"/>
      <scheme val="minor"/>
    </font>
    <font>
      <b/>
      <sz val="20"/>
      <color theme="1"/>
      <name val="Aptos Narrow"/>
      <family val="2"/>
      <scheme val="minor"/>
    </font>
    <font>
      <sz val="10"/>
      <name val="Arial"/>
      <family val="2"/>
    </font>
    <font>
      <b/>
      <sz val="12"/>
      <color theme="1"/>
      <name val="Arial"/>
      <family val="2"/>
    </font>
    <font>
      <b/>
      <sz val="16"/>
      <color theme="1"/>
      <name val="Aptos Narrow"/>
      <family val="2"/>
      <scheme val="minor"/>
    </font>
    <font>
      <b/>
      <sz val="11"/>
      <color theme="1"/>
      <name val="Arial"/>
      <family val="2"/>
    </font>
    <font>
      <b/>
      <sz val="15"/>
      <color theme="1"/>
      <name val="Arial"/>
      <family val="2"/>
    </font>
    <font>
      <b/>
      <sz val="12"/>
      <color theme="1" tint="4.9989318521683403E-2"/>
      <name val="Arial"/>
      <family val="2"/>
    </font>
    <font>
      <b/>
      <sz val="11"/>
      <name val="Arial"/>
      <family val="2"/>
    </font>
    <font>
      <sz val="11"/>
      <color theme="1"/>
      <name val="Arial"/>
      <family val="2"/>
    </font>
    <font>
      <sz val="11"/>
      <color rgb="FF0C0C0C"/>
      <name val="Arial"/>
      <family val="2"/>
    </font>
    <font>
      <sz val="11"/>
      <name val="Arial"/>
      <family val="2"/>
    </font>
    <font>
      <sz val="11"/>
      <color rgb="FF000000"/>
      <name val="Arial"/>
      <family val="2"/>
    </font>
    <font>
      <sz val="11"/>
      <name val="Calibri"/>
      <family val="2"/>
    </font>
    <font>
      <sz val="11"/>
      <color theme="1"/>
      <name val="Calibri"/>
      <family val="2"/>
    </font>
    <font>
      <sz val="11"/>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0"/>
      <color theme="1"/>
      <name val="Arial"/>
      <family val="2"/>
    </font>
    <font>
      <sz val="10"/>
      <color theme="1"/>
      <name val="Aptos Narrow"/>
      <family val="2"/>
      <scheme val="minor"/>
    </font>
    <font>
      <sz val="10"/>
      <color theme="1"/>
      <name val="Calibri"/>
      <family val="2"/>
    </font>
    <font>
      <sz val="9"/>
      <color theme="1"/>
      <name val="Arial"/>
      <family val="2"/>
    </font>
    <font>
      <b/>
      <sz val="20"/>
      <name val="Aptos Narrow"/>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ABD8"/>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style="thin">
        <color rgb="FF000000"/>
      </left>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s>
  <cellStyleXfs count="12">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439">
    <xf numFmtId="0" fontId="0" fillId="0" borderId="0" xfId="0"/>
    <xf numFmtId="0" fontId="5" fillId="0" borderId="1" xfId="6" applyFont="1" applyBorder="1" applyAlignment="1">
      <alignment horizontal="left" vertical="center"/>
    </xf>
    <xf numFmtId="0" fontId="0" fillId="0" borderId="0" xfId="0" applyAlignment="1">
      <alignment wrapText="1"/>
    </xf>
    <xf numFmtId="0" fontId="11" fillId="0" borderId="0" xfId="0" applyFont="1" applyAlignment="1">
      <alignment horizontal="center" vertical="center"/>
    </xf>
    <xf numFmtId="0" fontId="7" fillId="2" borderId="22" xfId="0" applyFont="1" applyFill="1" applyBorder="1" applyAlignment="1">
      <alignment horizontal="center" vertical="center" wrapText="1"/>
    </xf>
    <xf numFmtId="0" fontId="11" fillId="0" borderId="0" xfId="0" applyFont="1"/>
    <xf numFmtId="0" fontId="11" fillId="5" borderId="1" xfId="0" applyFont="1" applyFill="1" applyBorder="1" applyAlignment="1">
      <alignment horizontal="center" vertical="center" wrapText="1"/>
    </xf>
    <xf numFmtId="0" fontId="11" fillId="5" borderId="22" xfId="0"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5" borderId="22" xfId="0" applyFill="1" applyBorder="1" applyAlignment="1">
      <alignment vertical="center" wrapText="1"/>
    </xf>
    <xf numFmtId="9" fontId="11" fillId="5" borderId="1" xfId="0" applyNumberFormat="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17" fontId="11" fillId="5" borderId="1" xfId="0" applyNumberFormat="1"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1" xfId="0" applyFont="1" applyFill="1" applyBorder="1" applyAlignment="1">
      <alignment vertical="center" wrapText="1"/>
    </xf>
    <xf numFmtId="0" fontId="11"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 fontId="11" fillId="6" borderId="1" xfId="0" applyNumberFormat="1" applyFont="1" applyFill="1" applyBorder="1" applyAlignment="1">
      <alignment horizontal="center" vertical="center" wrapText="1"/>
    </xf>
    <xf numFmtId="165" fontId="11" fillId="6" borderId="2" xfId="0" applyNumberFormat="1" applyFont="1" applyFill="1" applyBorder="1" applyAlignment="1">
      <alignment horizontal="center" vertical="center" wrapText="1"/>
    </xf>
    <xf numFmtId="9" fontId="11"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9" fontId="11" fillId="7" borderId="1" xfId="5"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165" fontId="11" fillId="7" borderId="2" xfId="7" applyNumberFormat="1"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9" fontId="11" fillId="7" borderId="1" xfId="0" applyNumberFormat="1" applyFon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3" fontId="11" fillId="8" borderId="5" xfId="0" applyNumberFormat="1" applyFont="1" applyFill="1" applyBorder="1" applyAlignment="1">
      <alignment horizontal="center" vertical="center" wrapText="1"/>
    </xf>
    <xf numFmtId="3" fontId="13" fillId="8" borderId="5" xfId="0" applyNumberFormat="1" applyFont="1" applyFill="1" applyBorder="1" applyAlignment="1">
      <alignment horizontal="center" vertical="center" wrapText="1"/>
    </xf>
    <xf numFmtId="1" fontId="13" fillId="8" borderId="5"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27" xfId="0" applyFont="1" applyFill="1" applyBorder="1" applyAlignment="1">
      <alignment horizontal="center" vertical="center"/>
    </xf>
    <xf numFmtId="9" fontId="11" fillId="8" borderId="28" xfId="0" applyNumberFormat="1" applyFont="1" applyFill="1" applyBorder="1" applyAlignment="1">
      <alignment horizontal="center" vertical="center"/>
    </xf>
    <xf numFmtId="166" fontId="11" fillId="8" borderId="28" xfId="0" applyNumberFormat="1" applyFont="1" applyFill="1" applyBorder="1" applyAlignment="1">
      <alignment horizontal="center" vertical="center"/>
    </xf>
    <xf numFmtId="14" fontId="11" fillId="8" borderId="28" xfId="0" applyNumberFormat="1" applyFont="1" applyFill="1" applyBorder="1" applyAlignment="1">
      <alignment horizontal="center" vertical="center"/>
    </xf>
    <xf numFmtId="0" fontId="11"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1" fillId="8" borderId="28" xfId="0" applyFont="1" applyFill="1" applyBorder="1" applyAlignment="1">
      <alignment horizontal="center" vertical="center"/>
    </xf>
    <xf numFmtId="0" fontId="11" fillId="8" borderId="29" xfId="0" applyFont="1" applyFill="1" applyBorder="1" applyAlignment="1">
      <alignment horizontal="center" vertical="center"/>
    </xf>
    <xf numFmtId="165" fontId="11" fillId="8" borderId="1" xfId="7" applyNumberFormat="1" applyFont="1" applyFill="1" applyBorder="1" applyAlignment="1">
      <alignment horizontal="center" vertical="center"/>
    </xf>
    <xf numFmtId="17" fontId="11" fillId="8" borderId="1" xfId="0" applyNumberFormat="1"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6" applyFont="1" applyFill="1" applyBorder="1" applyAlignment="1">
      <alignment horizontal="center" vertical="center"/>
    </xf>
    <xf numFmtId="0" fontId="11" fillId="8" borderId="1" xfId="6" applyFont="1" applyFill="1" applyBorder="1" applyAlignment="1">
      <alignment horizontal="center" vertical="center"/>
    </xf>
    <xf numFmtId="165" fontId="11" fillId="8" borderId="2" xfId="7" applyNumberFormat="1" applyFont="1" applyFill="1" applyBorder="1" applyAlignment="1">
      <alignment horizontal="center" vertical="center"/>
    </xf>
    <xf numFmtId="14" fontId="11" fillId="8" borderId="1" xfId="0" applyNumberFormat="1"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27" xfId="0" applyFont="1" applyFill="1" applyBorder="1" applyAlignment="1">
      <alignment horizontal="center" vertical="center" wrapText="1"/>
    </xf>
    <xf numFmtId="9" fontId="11" fillId="9" borderId="30" xfId="6" applyNumberFormat="1" applyFont="1" applyFill="1" applyBorder="1" applyAlignment="1">
      <alignment horizontal="center" vertical="center" wrapText="1"/>
    </xf>
    <xf numFmtId="14" fontId="11" fillId="9" borderId="28" xfId="0" applyNumberFormat="1" applyFont="1" applyFill="1" applyBorder="1" applyAlignment="1">
      <alignment horizontal="center" vertical="center" wrapText="1"/>
    </xf>
    <xf numFmtId="14" fontId="11" fillId="9" borderId="28" xfId="6" applyNumberFormat="1" applyFont="1" applyFill="1" applyBorder="1" applyAlignment="1">
      <alignment horizontal="center" vertical="center" wrapText="1"/>
    </xf>
    <xf numFmtId="0" fontId="13" fillId="9" borderId="1" xfId="6"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3" fillId="9" borderId="5" xfId="6" applyFont="1" applyFill="1" applyBorder="1" applyAlignment="1">
      <alignment horizontal="center" vertical="center" wrapText="1"/>
    </xf>
    <xf numFmtId="0" fontId="11" fillId="9" borderId="30" xfId="6" applyFont="1" applyFill="1" applyBorder="1" applyAlignment="1">
      <alignment horizontal="center" vertical="center" wrapText="1"/>
    </xf>
    <xf numFmtId="0" fontId="11" fillId="9" borderId="28" xfId="6" applyFont="1" applyFill="1" applyBorder="1" applyAlignment="1">
      <alignment horizontal="center" vertical="center" wrapText="1"/>
    </xf>
    <xf numFmtId="17" fontId="11" fillId="9" borderId="1" xfId="0" applyNumberFormat="1" applyFont="1" applyFill="1" applyBorder="1" applyAlignment="1">
      <alignment horizontal="center" vertical="center" wrapText="1"/>
    </xf>
    <xf numFmtId="14" fontId="11" fillId="9" borderId="30" xfId="6" applyNumberFormat="1" applyFont="1" applyFill="1" applyBorder="1" applyAlignment="1">
      <alignment horizontal="center" vertical="center" wrapText="1"/>
    </xf>
    <xf numFmtId="0" fontId="11" fillId="9" borderId="29" xfId="6" applyFont="1" applyFill="1" applyBorder="1" applyAlignment="1">
      <alignment horizontal="center" vertical="center" wrapText="1"/>
    </xf>
    <xf numFmtId="14" fontId="11" fillId="9" borderId="1" xfId="0" applyNumberFormat="1" applyFont="1" applyFill="1" applyBorder="1" applyAlignment="1">
      <alignment horizontal="center" vertical="center" wrapText="1"/>
    </xf>
    <xf numFmtId="9" fontId="11" fillId="9" borderId="28" xfId="6"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9" fontId="14" fillId="10" borderId="1" xfId="0" applyNumberFormat="1" applyFont="1" applyFill="1" applyBorder="1" applyAlignment="1">
      <alignment horizontal="center" vertical="center" wrapText="1"/>
    </xf>
    <xf numFmtId="14" fontId="14" fillId="10" borderId="1" xfId="0" applyNumberFormat="1" applyFont="1" applyFill="1" applyBorder="1" applyAlignment="1">
      <alignment horizontal="center" vertical="center" wrapText="1"/>
    </xf>
    <xf numFmtId="0" fontId="13" fillId="10" borderId="22" xfId="0" applyFont="1" applyFill="1" applyBorder="1" applyAlignment="1">
      <alignment horizontal="center" vertical="center" wrapText="1"/>
    </xf>
    <xf numFmtId="165" fontId="11" fillId="10" borderId="2" xfId="0" applyNumberFormat="1"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17" fontId="11" fillId="1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5" borderId="22" xfId="8" applyFont="1" applyFill="1" applyBorder="1" applyAlignment="1">
      <alignment horizontal="center" vertical="center" wrapText="1"/>
    </xf>
    <xf numFmtId="14" fontId="11" fillId="5" borderId="1" xfId="8" applyNumberFormat="1" applyFont="1" applyFill="1" applyBorder="1" applyAlignment="1">
      <alignment horizontal="center" vertical="center" wrapText="1"/>
    </xf>
    <xf numFmtId="0" fontId="11" fillId="5" borderId="14" xfId="8" applyFont="1" applyFill="1" applyBorder="1" applyAlignment="1">
      <alignment horizontal="center" vertical="center" wrapText="1"/>
    </xf>
    <xf numFmtId="165" fontId="13" fillId="5" borderId="1" xfId="0" applyNumberFormat="1"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1" fillId="5" borderId="1" xfId="0" applyFont="1" applyFill="1" applyBorder="1" applyAlignment="1">
      <alignment vertical="center" wrapText="1"/>
    </xf>
    <xf numFmtId="0" fontId="13" fillId="5" borderId="1" xfId="0" applyFont="1" applyFill="1" applyBorder="1" applyAlignment="1">
      <alignment vertical="center" wrapText="1"/>
    </xf>
    <xf numFmtId="9" fontId="13" fillId="5" borderId="1" xfId="0" applyNumberFormat="1" applyFont="1" applyFill="1" applyBorder="1" applyAlignment="1">
      <alignment horizontal="center" vertical="center" wrapText="1"/>
    </xf>
    <xf numFmtId="14" fontId="13" fillId="5" borderId="1" xfId="8" applyNumberFormat="1" applyFont="1" applyFill="1" applyBorder="1" applyAlignment="1">
      <alignment horizontal="center" vertical="center" wrapText="1"/>
    </xf>
    <xf numFmtId="0" fontId="11" fillId="0" borderId="1" xfId="8" applyFont="1" applyBorder="1" applyAlignment="1">
      <alignment horizontal="center" vertical="center" wrapText="1"/>
    </xf>
    <xf numFmtId="0" fontId="11" fillId="11" borderId="22" xfId="8" applyFont="1" applyFill="1" applyBorder="1" applyAlignment="1">
      <alignment horizontal="center" vertical="center" wrapText="1"/>
    </xf>
    <xf numFmtId="0" fontId="11" fillId="11" borderId="1" xfId="8" applyFont="1" applyFill="1" applyBorder="1" applyAlignment="1">
      <alignment horizontal="center" vertical="center" wrapText="1"/>
    </xf>
    <xf numFmtId="0" fontId="13" fillId="11" borderId="1" xfId="9" applyFont="1" applyFill="1" applyBorder="1" applyAlignment="1">
      <alignment horizontal="center" vertical="center" wrapText="1"/>
    </xf>
    <xf numFmtId="0" fontId="13" fillId="11" borderId="1" xfId="8" applyFont="1" applyFill="1" applyBorder="1" applyAlignment="1">
      <alignment horizontal="center" vertical="center" wrapText="1"/>
    </xf>
    <xf numFmtId="1" fontId="13" fillId="11" borderId="1" xfId="8" applyNumberFormat="1" applyFont="1" applyFill="1" applyBorder="1" applyAlignment="1">
      <alignment horizontal="center" vertical="center" wrapText="1"/>
    </xf>
    <xf numFmtId="0" fontId="11" fillId="11" borderId="28" xfId="8" applyFont="1" applyFill="1" applyBorder="1" applyAlignment="1">
      <alignment horizontal="center" vertical="center" wrapText="1"/>
    </xf>
    <xf numFmtId="9" fontId="11" fillId="11" borderId="1" xfId="10" applyFont="1" applyFill="1" applyBorder="1" applyAlignment="1">
      <alignment horizontal="center" vertical="center" wrapText="1"/>
    </xf>
    <xf numFmtId="14" fontId="11" fillId="11" borderId="1" xfId="8"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165" fontId="13" fillId="11" borderId="34" xfId="0" applyNumberFormat="1"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1" fillId="11" borderId="1" xfId="8" applyFont="1" applyFill="1" applyBorder="1" applyAlignment="1">
      <alignment vertical="center" wrapText="1"/>
    </xf>
    <xf numFmtId="0" fontId="11" fillId="11" borderId="14" xfId="8" applyFont="1" applyFill="1" applyBorder="1" applyAlignment="1">
      <alignment horizontal="center" vertical="center" wrapText="1"/>
    </xf>
    <xf numFmtId="165" fontId="13" fillId="11" borderId="29" xfId="0" applyNumberFormat="1" applyFont="1" applyFill="1" applyBorder="1" applyAlignment="1">
      <alignment horizontal="center" vertical="center" wrapText="1"/>
    </xf>
    <xf numFmtId="0" fontId="11" fillId="11" borderId="27" xfId="8" applyFont="1" applyFill="1" applyBorder="1" applyAlignment="1">
      <alignment horizontal="center" vertical="center" wrapText="1"/>
    </xf>
    <xf numFmtId="0" fontId="11" fillId="11" borderId="5" xfId="8"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1" xfId="0" applyFont="1" applyFill="1" applyBorder="1" applyAlignment="1">
      <alignment horizontal="justify" vertical="center" wrapText="1"/>
    </xf>
    <xf numFmtId="9" fontId="11" fillId="12" borderId="1" xfId="10" applyFont="1" applyFill="1" applyBorder="1" applyAlignment="1">
      <alignment horizontal="center" vertical="center" wrapText="1"/>
    </xf>
    <xf numFmtId="14" fontId="11" fillId="12" borderId="1" xfId="8" applyNumberFormat="1" applyFont="1" applyFill="1" applyBorder="1" applyAlignment="1">
      <alignment horizontal="center" vertical="center" wrapText="1"/>
    </xf>
    <xf numFmtId="0" fontId="11" fillId="12" borderId="1" xfId="8" applyFont="1" applyFill="1" applyBorder="1" applyAlignment="1">
      <alignment horizontal="center" vertical="center" wrapText="1"/>
    </xf>
    <xf numFmtId="165" fontId="11" fillId="12" borderId="2" xfId="4" applyNumberFormat="1" applyFont="1" applyFill="1" applyBorder="1" applyAlignment="1">
      <alignment horizontal="center" vertical="center" wrapText="1"/>
    </xf>
    <xf numFmtId="0" fontId="11" fillId="12" borderId="22" xfId="0" applyFont="1" applyFill="1" applyBorder="1" applyAlignment="1">
      <alignment horizontal="center" vertical="center" wrapText="1"/>
    </xf>
    <xf numFmtId="14" fontId="11" fillId="12" borderId="1" xfId="0" applyNumberFormat="1" applyFont="1" applyFill="1" applyBorder="1" applyAlignment="1">
      <alignment horizontal="center" vertical="center" wrapText="1"/>
    </xf>
    <xf numFmtId="14" fontId="0" fillId="12" borderId="22" xfId="0" applyNumberFormat="1" applyFill="1" applyBorder="1" applyAlignment="1">
      <alignment horizontal="center" vertical="center"/>
    </xf>
    <xf numFmtId="165" fontId="11" fillId="12" borderId="1" xfId="4" applyNumberFormat="1" applyFont="1" applyFill="1" applyBorder="1" applyAlignment="1">
      <alignment horizontal="center" vertical="center" wrapText="1"/>
    </xf>
    <xf numFmtId="0" fontId="11" fillId="12" borderId="1" xfId="0" applyFont="1" applyFill="1" applyBorder="1" applyAlignment="1">
      <alignment horizontal="center" vertical="center"/>
    </xf>
    <xf numFmtId="165" fontId="11" fillId="12" borderId="26" xfId="4" applyNumberFormat="1"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5" xfId="8" applyFont="1" applyFill="1" applyBorder="1" applyAlignment="1">
      <alignment horizontal="center" vertical="center" wrapText="1"/>
    </xf>
    <xf numFmtId="0" fontId="11" fillId="12" borderId="1" xfId="0" applyFont="1" applyFill="1" applyBorder="1" applyAlignment="1">
      <alignment vertical="center" wrapText="1"/>
    </xf>
    <xf numFmtId="0" fontId="11"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9" fontId="11" fillId="13" borderId="1" xfId="5" applyFont="1" applyFill="1" applyBorder="1" applyAlignment="1">
      <alignment horizontal="center" vertical="center" wrapText="1"/>
    </xf>
    <xf numFmtId="14" fontId="11" fillId="13" borderId="1" xfId="8" applyNumberFormat="1" applyFont="1" applyFill="1" applyBorder="1" applyAlignment="1">
      <alignment horizontal="center" vertical="center" wrapText="1"/>
    </xf>
    <xf numFmtId="0" fontId="11" fillId="13" borderId="1" xfId="8" applyFont="1" applyFill="1" applyBorder="1" applyAlignment="1">
      <alignment horizontal="center" vertical="center" wrapText="1"/>
    </xf>
    <xf numFmtId="165" fontId="11" fillId="13" borderId="2" xfId="4" applyNumberFormat="1"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0" fontId="22" fillId="0" borderId="1" xfId="8" applyFont="1" applyBorder="1" applyAlignment="1">
      <alignment horizontal="center" vertical="center" wrapText="1"/>
    </xf>
    <xf numFmtId="165" fontId="11" fillId="7" borderId="1" xfId="7" applyNumberFormat="1" applyFont="1" applyFill="1" applyBorder="1" applyAlignment="1">
      <alignment horizontal="center" vertical="center" wrapText="1"/>
    </xf>
    <xf numFmtId="0" fontId="11" fillId="9" borderId="34" xfId="6" applyFont="1" applyFill="1" applyBorder="1" applyAlignment="1">
      <alignment horizontal="center" vertical="center" wrapText="1"/>
    </xf>
    <xf numFmtId="165" fontId="11" fillId="9" borderId="1" xfId="0" applyNumberFormat="1" applyFont="1" applyFill="1" applyBorder="1" applyAlignment="1">
      <alignment horizontal="center" vertical="center" wrapText="1"/>
    </xf>
    <xf numFmtId="169" fontId="11" fillId="5" borderId="2" xfId="0" applyNumberFormat="1" applyFont="1" applyFill="1" applyBorder="1" applyAlignment="1">
      <alignment horizontal="center" vertical="center" wrapText="1"/>
    </xf>
    <xf numFmtId="0" fontId="11" fillId="9" borderId="29" xfId="0" applyFont="1" applyFill="1" applyBorder="1" applyAlignment="1">
      <alignment horizontal="center" vertical="center" wrapText="1"/>
    </xf>
    <xf numFmtId="168" fontId="11" fillId="5" borderId="1" xfId="0" applyNumberFormat="1" applyFont="1" applyFill="1" applyBorder="1" applyAlignment="1">
      <alignment vertical="center"/>
    </xf>
    <xf numFmtId="165" fontId="2" fillId="0" borderId="0" xfId="0" applyNumberFormat="1" applyFont="1"/>
    <xf numFmtId="0" fontId="22" fillId="7" borderId="22" xfId="0" applyFont="1" applyFill="1" applyBorder="1" applyAlignment="1">
      <alignment horizontal="center" vertical="center" wrapText="1"/>
    </xf>
    <xf numFmtId="0" fontId="22" fillId="8" borderId="4" xfId="0" applyFont="1" applyFill="1" applyBorder="1" applyAlignment="1">
      <alignment horizontal="center" vertical="center"/>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4" fillId="9" borderId="5" xfId="6" applyFill="1" applyBorder="1" applyAlignment="1">
      <alignment horizontal="center" vertical="center" wrapText="1"/>
    </xf>
    <xf numFmtId="0" fontId="22" fillId="9" borderId="29" xfId="6" applyFont="1" applyFill="1" applyBorder="1" applyAlignment="1">
      <alignment horizontal="center" vertical="center" wrapText="1"/>
    </xf>
    <xf numFmtId="0" fontId="22" fillId="12" borderId="22" xfId="0" applyFont="1" applyFill="1" applyBorder="1" applyAlignment="1">
      <alignment horizontal="justify" vertical="center" wrapText="1"/>
    </xf>
    <xf numFmtId="0" fontId="22" fillId="1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8" borderId="1" xfId="6" applyFont="1" applyFill="1" applyBorder="1" applyAlignment="1">
      <alignment horizontal="center" vertical="center" wrapText="1"/>
    </xf>
    <xf numFmtId="0" fontId="22" fillId="8" borderId="1" xfId="6" applyFont="1" applyFill="1" applyBorder="1" applyAlignment="1">
      <alignment horizontal="center" vertical="center"/>
    </xf>
    <xf numFmtId="0" fontId="4" fillId="9" borderId="15" xfId="6" applyFill="1" applyBorder="1" applyAlignment="1">
      <alignment horizontal="center" vertical="center" wrapText="1"/>
    </xf>
    <xf numFmtId="0" fontId="22" fillId="9" borderId="30" xfId="6" applyFont="1" applyFill="1" applyBorder="1" applyAlignment="1">
      <alignment horizontal="center" vertical="center" wrapText="1"/>
    </xf>
    <xf numFmtId="0" fontId="22" fillId="9" borderId="28" xfId="6" applyFont="1" applyFill="1" applyBorder="1" applyAlignment="1">
      <alignment horizontal="center" vertical="center" wrapText="1"/>
    </xf>
    <xf numFmtId="0" fontId="4" fillId="9" borderId="1" xfId="6" applyFill="1" applyBorder="1" applyAlignment="1">
      <alignment horizontal="center" vertical="center" wrapText="1"/>
    </xf>
    <xf numFmtId="0" fontId="22" fillId="9" borderId="1" xfId="6" applyFont="1" applyFill="1" applyBorder="1" applyAlignment="1">
      <alignment horizontal="center" vertical="center" wrapText="1"/>
    </xf>
    <xf numFmtId="0" fontId="22" fillId="1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2" fillId="11" borderId="1" xfId="8" applyFont="1" applyFill="1" applyBorder="1" applyAlignment="1">
      <alignment horizontal="center" vertical="center" wrapText="1"/>
    </xf>
    <xf numFmtId="0" fontId="4" fillId="12" borderId="22" xfId="0" applyFont="1" applyFill="1" applyBorder="1" applyAlignment="1">
      <alignment horizontal="center" vertical="center" wrapText="1"/>
    </xf>
    <xf numFmtId="0" fontId="22" fillId="12" borderId="1" xfId="0" applyFont="1" applyFill="1" applyBorder="1" applyAlignment="1">
      <alignment horizontal="justify" vertical="center" wrapText="1"/>
    </xf>
    <xf numFmtId="0" fontId="4" fillId="12" borderId="1"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5" xfId="0" applyFont="1" applyFill="1" applyBorder="1" applyAlignment="1">
      <alignment horizontal="justify" vertical="center" wrapText="1"/>
    </xf>
    <xf numFmtId="0" fontId="25" fillId="6"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8" borderId="4" xfId="6"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27" xfId="0" applyFont="1" applyFill="1" applyBorder="1" applyAlignment="1">
      <alignment horizontal="center" wrapText="1"/>
    </xf>
    <xf numFmtId="0" fontId="25" fillId="9" borderId="31" xfId="6" applyFont="1" applyFill="1" applyBorder="1" applyAlignment="1">
      <alignment horizontal="center" vertical="center" wrapText="1"/>
    </xf>
    <xf numFmtId="0" fontId="25" fillId="9" borderId="27" xfId="6"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1" borderId="1" xfId="8" applyFont="1" applyFill="1" applyBorder="1" applyAlignment="1">
      <alignment horizontal="center" vertical="center" wrapText="1"/>
    </xf>
    <xf numFmtId="0" fontId="23" fillId="0" borderId="0" xfId="0" applyFont="1" applyAlignment="1">
      <alignment wrapText="1"/>
    </xf>
    <xf numFmtId="17" fontId="16" fillId="4" borderId="1" xfId="7" applyNumberFormat="1" applyFont="1" applyFill="1" applyBorder="1" applyAlignment="1">
      <alignment horizontal="center" vertical="center" wrapText="1"/>
    </xf>
    <xf numFmtId="14" fontId="16" fillId="4" borderId="1" xfId="7" applyNumberFormat="1" applyFont="1" applyFill="1" applyBorder="1" applyAlignment="1">
      <alignment horizontal="center" vertical="center" wrapText="1"/>
    </xf>
    <xf numFmtId="17" fontId="16" fillId="4" borderId="38" xfId="7"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xf>
    <xf numFmtId="0" fontId="16" fillId="4" borderId="1" xfId="7" applyNumberFormat="1"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1" xfId="0" applyFill="1" applyBorder="1" applyAlignment="1">
      <alignment horizontal="center" vertical="center" wrapText="1"/>
    </xf>
    <xf numFmtId="6" fontId="0" fillId="4" borderId="1" xfId="0" applyNumberForma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69" fontId="17" fillId="4" borderId="22" xfId="7" applyNumberFormat="1" applyFont="1" applyFill="1" applyBorder="1" applyAlignment="1">
      <alignment horizontal="center" vertical="center" wrapText="1"/>
    </xf>
    <xf numFmtId="170" fontId="13" fillId="4" borderId="1" xfId="7"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0" fillId="4" borderId="1" xfId="0" applyFill="1" applyBorder="1" applyAlignment="1">
      <alignment vertical="center" wrapText="1"/>
    </xf>
    <xf numFmtId="0" fontId="13" fillId="4" borderId="22" xfId="0" applyFont="1" applyFill="1" applyBorder="1" applyAlignment="1">
      <alignment vertical="center" wrapText="1"/>
    </xf>
    <xf numFmtId="0" fontId="16" fillId="4" borderId="38" xfId="0" applyFont="1" applyFill="1" applyBorder="1" applyAlignment="1">
      <alignment horizontal="center" vertical="center" wrapText="1"/>
    </xf>
    <xf numFmtId="9" fontId="16" fillId="4" borderId="38" xfId="5" applyFont="1" applyFill="1" applyBorder="1" applyAlignment="1">
      <alignment horizontal="center" vertical="center" wrapText="1"/>
    </xf>
    <xf numFmtId="14" fontId="0" fillId="4" borderId="1" xfId="9" applyNumberFormat="1" applyFont="1" applyFill="1" applyBorder="1" applyAlignment="1">
      <alignment horizontal="center" vertical="center" wrapText="1"/>
    </xf>
    <xf numFmtId="0" fontId="0" fillId="4" borderId="1" xfId="9" applyFont="1" applyFill="1" applyBorder="1" applyAlignment="1">
      <alignment horizontal="center" vertical="center" wrapText="1"/>
    </xf>
    <xf numFmtId="0" fontId="11" fillId="4" borderId="1" xfId="8" applyFont="1" applyFill="1" applyBorder="1" applyAlignment="1">
      <alignment horizontal="center" vertical="center" wrapText="1"/>
    </xf>
    <xf numFmtId="0" fontId="16" fillId="4" borderId="22" xfId="0" applyFont="1" applyFill="1" applyBorder="1" applyAlignment="1">
      <alignment vertical="center" wrapText="1"/>
    </xf>
    <xf numFmtId="165" fontId="13" fillId="4" borderId="38" xfId="7" applyNumberFormat="1" applyFont="1" applyFill="1" applyBorder="1" applyAlignment="1">
      <alignment vertical="center" wrapText="1"/>
    </xf>
    <xf numFmtId="0" fontId="16" fillId="4" borderId="22" xfId="0" applyFont="1" applyFill="1" applyBorder="1" applyAlignment="1">
      <alignment horizontal="center" vertical="center" wrapText="1"/>
    </xf>
    <xf numFmtId="0" fontId="24" fillId="4" borderId="1" xfId="0" applyFont="1" applyFill="1" applyBorder="1" applyAlignment="1">
      <alignment horizontal="center" vertical="center" wrapText="1"/>
    </xf>
    <xf numFmtId="44" fontId="24" fillId="4" borderId="1" xfId="7" applyFont="1" applyFill="1" applyBorder="1" applyAlignment="1">
      <alignment horizontal="center" vertical="center" wrapText="1"/>
    </xf>
    <xf numFmtId="44" fontId="16" fillId="4" borderId="1" xfId="7" applyFont="1" applyFill="1" applyBorder="1" applyAlignment="1">
      <alignment horizontal="center" vertical="center" wrapText="1"/>
    </xf>
    <xf numFmtId="0" fontId="11" fillId="4" borderId="1" xfId="8" applyFont="1" applyFill="1" applyBorder="1" applyAlignment="1">
      <alignment vertical="center" wrapText="1"/>
    </xf>
    <xf numFmtId="0" fontId="16" fillId="4" borderId="14" xfId="0" applyFont="1" applyFill="1" applyBorder="1" applyAlignment="1">
      <alignment horizontal="center" vertical="center" wrapText="1"/>
    </xf>
    <xf numFmtId="9" fontId="0" fillId="4" borderId="1" xfId="11" applyFont="1" applyFill="1" applyBorder="1" applyAlignment="1">
      <alignment horizontal="center" vertical="center" wrapText="1"/>
    </xf>
    <xf numFmtId="9" fontId="16" fillId="4" borderId="1" xfId="5" applyFont="1" applyFill="1" applyBorder="1" applyAlignment="1">
      <alignment horizontal="center" vertical="center" wrapText="1"/>
    </xf>
    <xf numFmtId="165" fontId="13" fillId="4" borderId="1" xfId="0" applyNumberFormat="1" applyFont="1" applyFill="1" applyBorder="1" applyAlignment="1">
      <alignment vertical="center"/>
    </xf>
    <xf numFmtId="0" fontId="16" fillId="4" borderId="5" xfId="0" applyFont="1" applyFill="1" applyBorder="1" applyAlignment="1">
      <alignment horizontal="center" vertical="center" wrapText="1"/>
    </xf>
    <xf numFmtId="165" fontId="4" fillId="4" borderId="1" xfId="0" applyNumberFormat="1" applyFont="1" applyFill="1" applyBorder="1" applyAlignment="1">
      <alignment horizontal="center" vertical="center"/>
    </xf>
    <xf numFmtId="165" fontId="4" fillId="4" borderId="1" xfId="0" applyNumberFormat="1" applyFont="1" applyFill="1" applyBorder="1" applyAlignment="1">
      <alignment vertical="center" wrapText="1"/>
    </xf>
    <xf numFmtId="165" fontId="13" fillId="4" borderId="1" xfId="0" applyNumberFormat="1" applyFont="1" applyFill="1" applyBorder="1" applyAlignment="1">
      <alignment vertical="center" wrapText="1"/>
    </xf>
    <xf numFmtId="0" fontId="13" fillId="4" borderId="22" xfId="0" applyFont="1" applyFill="1" applyBorder="1" applyAlignment="1">
      <alignment horizontal="center" vertical="center" wrapText="1"/>
    </xf>
    <xf numFmtId="9" fontId="16" fillId="4" borderId="22" xfId="5" applyFont="1" applyFill="1" applyBorder="1" applyAlignment="1">
      <alignment horizontal="center" vertical="center" wrapText="1"/>
    </xf>
    <xf numFmtId="44" fontId="24" fillId="4" borderId="22" xfId="7" applyFont="1" applyFill="1" applyBorder="1" applyAlignment="1">
      <alignment horizontal="center" vertical="center" wrapText="1"/>
    </xf>
    <xf numFmtId="44" fontId="16" fillId="4" borderId="38" xfId="7" applyFont="1" applyFill="1" applyBorder="1" applyAlignment="1">
      <alignment horizontal="center" vertical="center" wrapText="1"/>
    </xf>
    <xf numFmtId="0" fontId="0" fillId="4" borderId="22" xfId="9" applyFont="1" applyFill="1" applyBorder="1" applyAlignment="1">
      <alignment horizontal="center" vertical="center" wrapText="1"/>
    </xf>
    <xf numFmtId="169" fontId="17" fillId="4" borderId="1" xfId="7" applyNumberFormat="1" applyFont="1" applyFill="1" applyBorder="1" applyAlignment="1">
      <alignment horizontal="center" vertical="center" wrapText="1"/>
    </xf>
    <xf numFmtId="44" fontId="16" fillId="4" borderId="5" xfId="7" applyFont="1" applyFill="1" applyBorder="1" applyAlignment="1">
      <alignment horizontal="center" vertical="center" wrapText="1"/>
    </xf>
    <xf numFmtId="0" fontId="17" fillId="4" borderId="1" xfId="7" applyNumberFormat="1" applyFont="1" applyFill="1" applyBorder="1" applyAlignment="1">
      <alignment horizontal="center" vertical="center" wrapText="1"/>
    </xf>
    <xf numFmtId="0" fontId="23" fillId="4" borderId="0" xfId="0" applyFont="1" applyFill="1" applyAlignment="1">
      <alignment wrapText="1"/>
    </xf>
    <xf numFmtId="0" fontId="15" fillId="4" borderId="22" xfId="0" applyFont="1" applyFill="1" applyBorder="1" applyAlignment="1">
      <alignment horizontal="center" vertical="center" wrapText="1"/>
    </xf>
    <xf numFmtId="0" fontId="17" fillId="4" borderId="22" xfId="7" applyNumberFormat="1" applyFont="1" applyFill="1" applyBorder="1" applyAlignment="1">
      <alignment horizontal="center" vertical="center" wrapText="1"/>
    </xf>
    <xf numFmtId="164" fontId="13" fillId="4" borderId="22" xfId="0" applyNumberFormat="1" applyFont="1" applyFill="1" applyBorder="1" applyAlignment="1">
      <alignment horizontal="center" vertical="center" wrapText="1"/>
    </xf>
    <xf numFmtId="165" fontId="2" fillId="0" borderId="0" xfId="0" applyNumberFormat="1" applyFont="1" applyAlignment="1">
      <alignment vertical="center"/>
    </xf>
    <xf numFmtId="0" fontId="0" fillId="0" borderId="0" xfId="0" applyAlignment="1">
      <alignment vertical="center"/>
    </xf>
    <xf numFmtId="170" fontId="0" fillId="0" borderId="0" xfId="3" applyNumberFormat="1" applyFont="1"/>
    <xf numFmtId="170" fontId="0" fillId="0" borderId="0" xfId="0" applyNumberFormat="1"/>
    <xf numFmtId="0" fontId="2" fillId="0" borderId="0" xfId="0" applyFont="1" applyAlignment="1">
      <alignment horizontal="center"/>
    </xf>
    <xf numFmtId="0" fontId="26" fillId="0" borderId="3" xfId="0" applyFont="1" applyBorder="1" applyAlignment="1">
      <alignment vertical="center" wrapText="1"/>
    </xf>
    <xf numFmtId="0" fontId="26" fillId="0" borderId="4" xfId="0" applyFont="1" applyBorder="1" applyAlignment="1">
      <alignment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0" borderId="22" xfId="0" applyFont="1" applyBorder="1" applyAlignment="1">
      <alignment horizontal="center" vertical="center" wrapText="1"/>
    </xf>
    <xf numFmtId="0" fontId="8" fillId="3" borderId="1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0" borderId="14"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0"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11" fillId="0" borderId="22" xfId="0" applyFont="1" applyBorder="1" applyAlignment="1">
      <alignment horizontal="center" vertical="center" textRotation="90" wrapText="1"/>
    </xf>
    <xf numFmtId="0" fontId="11" fillId="0" borderId="14" xfId="0" applyFont="1" applyBorder="1" applyAlignment="1">
      <alignment horizontal="center" vertical="center" textRotation="90" wrapText="1"/>
    </xf>
    <xf numFmtId="0" fontId="7" fillId="0" borderId="1" xfId="0" applyFont="1" applyBorder="1" applyAlignment="1">
      <alignment horizontal="center" vertical="center" textRotation="90" wrapText="1"/>
    </xf>
    <xf numFmtId="0" fontId="11" fillId="0" borderId="22" xfId="0" applyFont="1" applyBorder="1" applyAlignment="1">
      <alignment horizontal="center" vertical="center" wrapText="1"/>
    </xf>
    <xf numFmtId="0" fontId="11" fillId="0" borderId="14"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1"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5" xfId="0" applyFont="1" applyFill="1" applyBorder="1" applyAlignment="1">
      <alignment horizontal="center" vertical="center" wrapText="1"/>
    </xf>
    <xf numFmtId="1" fontId="12" fillId="5" borderId="1" xfId="0" applyNumberFormat="1"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22" fillId="6" borderId="22"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5" xfId="0" applyFont="1" applyFill="1" applyBorder="1" applyAlignment="1">
      <alignment horizontal="center" vertical="center" wrapText="1"/>
    </xf>
    <xf numFmtId="164" fontId="11" fillId="6" borderId="22" xfId="0" applyNumberFormat="1" applyFont="1" applyFill="1" applyBorder="1" applyAlignment="1">
      <alignment horizontal="center" vertical="center" wrapText="1"/>
    </xf>
    <xf numFmtId="164" fontId="11" fillId="6" borderId="14" xfId="0" applyNumberFormat="1" applyFont="1" applyFill="1" applyBorder="1" applyAlignment="1">
      <alignment horizontal="center" vertical="center" wrapText="1"/>
    </xf>
    <xf numFmtId="164" fontId="11" fillId="6" borderId="5" xfId="0" applyNumberFormat="1" applyFont="1" applyFill="1" applyBorder="1" applyAlignment="1">
      <alignment horizontal="center" vertical="center" wrapText="1"/>
    </xf>
    <xf numFmtId="1" fontId="13" fillId="6"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5" xfId="0" applyFont="1" applyFill="1" applyBorder="1" applyAlignment="1">
      <alignment horizontal="center" vertical="center" wrapText="1"/>
    </xf>
    <xf numFmtId="1" fontId="11" fillId="6" borderId="22" xfId="0" applyNumberFormat="1" applyFont="1" applyFill="1" applyBorder="1" applyAlignment="1">
      <alignment horizontal="center" vertical="center" wrapText="1"/>
    </xf>
    <xf numFmtId="1" fontId="11" fillId="6" borderId="14" xfId="0" applyNumberFormat="1" applyFont="1" applyFill="1" applyBorder="1" applyAlignment="1">
      <alignment horizontal="center" vertical="center" wrapText="1"/>
    </xf>
    <xf numFmtId="1" fontId="11" fillId="6" borderId="5"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8" borderId="15" xfId="0" applyFont="1" applyFill="1" applyBorder="1" applyAlignment="1">
      <alignment horizontal="center" vertical="center" wrapText="1"/>
    </xf>
    <xf numFmtId="1" fontId="13" fillId="8" borderId="22" xfId="0" applyNumberFormat="1" applyFont="1" applyFill="1" applyBorder="1" applyAlignment="1">
      <alignment horizontal="center" vertical="center" wrapText="1"/>
    </xf>
    <xf numFmtId="1" fontId="13" fillId="8" borderId="14" xfId="0" applyNumberFormat="1" applyFont="1" applyFill="1" applyBorder="1" applyAlignment="1">
      <alignment horizontal="center" vertical="center" wrapText="1"/>
    </xf>
    <xf numFmtId="41" fontId="11" fillId="7" borderId="1" xfId="2"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5" xfId="0"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167" fontId="11" fillId="9" borderId="1" xfId="0" applyNumberFormat="1"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14" xfId="0" applyFont="1" applyFill="1" applyBorder="1" applyAlignment="1">
      <alignment horizontal="center" vertical="center" wrapText="1"/>
    </xf>
    <xf numFmtId="1"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22" fillId="10" borderId="22" xfId="0" applyFont="1" applyFill="1" applyBorder="1" applyAlignment="1">
      <alignment horizontal="center" vertical="center" wrapText="1"/>
    </xf>
    <xf numFmtId="0" fontId="22" fillId="10" borderId="14"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10" borderId="14" xfId="0" applyFont="1" applyFill="1" applyBorder="1" applyAlignment="1">
      <alignment horizontal="center" vertical="center" wrapText="1"/>
    </xf>
    <xf numFmtId="0" fontId="14" fillId="10" borderId="5" xfId="0" applyFont="1" applyFill="1" applyBorder="1" applyAlignment="1">
      <alignment horizontal="center" vertical="center" wrapText="1"/>
    </xf>
    <xf numFmtId="1" fontId="11" fillId="5" borderId="22" xfId="0" applyNumberFormat="1" applyFont="1" applyFill="1" applyBorder="1" applyAlignment="1">
      <alignment horizontal="center" vertical="center" wrapText="1"/>
    </xf>
    <xf numFmtId="1" fontId="11" fillId="5" borderId="5"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5" borderId="22" xfId="8" applyFont="1" applyFill="1" applyBorder="1" applyAlignment="1">
      <alignment horizontal="center" vertical="center" wrapText="1"/>
    </xf>
    <xf numFmtId="0" fontId="11" fillId="5" borderId="14" xfId="8" applyFont="1" applyFill="1" applyBorder="1" applyAlignment="1">
      <alignment horizontal="center" vertical="center" wrapText="1"/>
    </xf>
    <xf numFmtId="0" fontId="11" fillId="0" borderId="22" xfId="8" applyFont="1" applyBorder="1" applyAlignment="1">
      <alignment horizontal="center" vertical="center" wrapText="1"/>
    </xf>
    <xf numFmtId="0" fontId="11" fillId="0" borderId="14" xfId="8" applyFont="1" applyBorder="1" applyAlignment="1">
      <alignment horizontal="center" vertical="center" wrapText="1"/>
    </xf>
    <xf numFmtId="0" fontId="11" fillId="0" borderId="5" xfId="8" applyFont="1" applyBorder="1" applyAlignment="1">
      <alignment horizontal="center" vertical="center" wrapText="1"/>
    </xf>
    <xf numFmtId="0" fontId="11" fillId="0" borderId="5" xfId="0" applyFont="1" applyBorder="1" applyAlignment="1">
      <alignment horizontal="center" vertical="center" wrapText="1"/>
    </xf>
    <xf numFmtId="0" fontId="12" fillId="5" borderId="2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5" borderId="1" xfId="8"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 xfId="0" applyFont="1" applyFill="1" applyBorder="1" applyAlignment="1">
      <alignment horizontal="center" vertical="center" wrapText="1"/>
    </xf>
    <xf numFmtId="167" fontId="11" fillId="5" borderId="1"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22" fillId="11" borderId="22" xfId="9" applyFont="1" applyFill="1" applyBorder="1" applyAlignment="1">
      <alignment horizontal="center" vertical="center" wrapText="1"/>
    </xf>
    <xf numFmtId="0" fontId="22" fillId="11" borderId="14" xfId="9" applyFont="1" applyFill="1" applyBorder="1" applyAlignment="1">
      <alignment horizontal="center" vertical="center" wrapText="1"/>
    </xf>
    <xf numFmtId="0" fontId="22" fillId="11" borderId="5" xfId="9"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22" xfId="8" applyFont="1" applyFill="1" applyBorder="1" applyAlignment="1">
      <alignment horizontal="center" vertical="center" wrapText="1"/>
    </xf>
    <xf numFmtId="0" fontId="11" fillId="11" borderId="5" xfId="8" applyFont="1" applyFill="1" applyBorder="1" applyAlignment="1">
      <alignment horizontal="center" vertical="center" wrapText="1"/>
    </xf>
    <xf numFmtId="164" fontId="11" fillId="11" borderId="22" xfId="8" applyNumberFormat="1" applyFont="1" applyFill="1" applyBorder="1" applyAlignment="1">
      <alignment horizontal="center" vertical="center" wrapText="1"/>
    </xf>
    <xf numFmtId="164" fontId="11" fillId="11" borderId="14" xfId="8" applyNumberFormat="1" applyFont="1" applyFill="1" applyBorder="1" applyAlignment="1">
      <alignment horizontal="center" vertical="center" wrapText="1"/>
    </xf>
    <xf numFmtId="164" fontId="11" fillId="11" borderId="5" xfId="8" applyNumberFormat="1" applyFont="1" applyFill="1" applyBorder="1" applyAlignment="1">
      <alignment horizontal="center" vertical="center" wrapText="1"/>
    </xf>
    <xf numFmtId="0" fontId="13" fillId="11" borderId="22" xfId="8" applyFont="1" applyFill="1" applyBorder="1" applyAlignment="1">
      <alignment horizontal="center" vertical="center" wrapText="1"/>
    </xf>
    <xf numFmtId="0" fontId="13" fillId="11" borderId="14" xfId="8" applyFont="1" applyFill="1" applyBorder="1" applyAlignment="1">
      <alignment horizontal="center" vertical="center" wrapText="1"/>
    </xf>
    <xf numFmtId="0" fontId="13" fillId="11" borderId="5" xfId="8" applyFont="1" applyFill="1" applyBorder="1" applyAlignment="1">
      <alignment horizontal="center" vertical="center" wrapText="1"/>
    </xf>
    <xf numFmtId="0" fontId="11" fillId="11" borderId="35"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11" borderId="14" xfId="8"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11" borderId="5" xfId="0" applyFont="1" applyFill="1" applyBorder="1" applyAlignment="1">
      <alignment horizontal="center" vertical="center" wrapText="1"/>
    </xf>
    <xf numFmtId="1" fontId="13" fillId="11" borderId="22" xfId="8" applyNumberFormat="1" applyFont="1" applyFill="1" applyBorder="1" applyAlignment="1">
      <alignment horizontal="center" vertical="center" wrapText="1"/>
    </xf>
    <xf numFmtId="1" fontId="13" fillId="11" borderId="5" xfId="8" applyNumberFormat="1"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11" fillId="5" borderId="5" xfId="8"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1" fillId="12" borderId="1" xfId="2" applyNumberFormat="1"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1" fillId="12" borderId="14"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3" borderId="1" xfId="1" applyNumberFormat="1" applyFont="1" applyFill="1" applyBorder="1" applyAlignment="1">
      <alignment horizontal="center" vertical="center" wrapText="1"/>
    </xf>
    <xf numFmtId="0" fontId="16" fillId="4" borderId="1" xfId="0" applyFont="1" applyFill="1" applyBorder="1" applyAlignment="1">
      <alignment horizontal="center" vertical="center" textRotation="90" wrapText="1"/>
    </xf>
    <xf numFmtId="0" fontId="0" fillId="4" borderId="1" xfId="0" applyFill="1" applyBorder="1" applyAlignment="1">
      <alignment horizontal="center" vertical="center" textRotation="90" wrapText="1"/>
    </xf>
    <xf numFmtId="0" fontId="0" fillId="4" borderId="22" xfId="0" applyFill="1" applyBorder="1" applyAlignment="1">
      <alignment horizontal="center" vertical="center" wrapText="1"/>
    </xf>
    <xf numFmtId="0" fontId="0" fillId="4" borderId="5" xfId="0" applyFill="1" applyBorder="1" applyAlignment="1">
      <alignment horizontal="center" vertical="center" wrapText="1"/>
    </xf>
    <xf numFmtId="9" fontId="0" fillId="4" borderId="22" xfId="11" applyFont="1" applyFill="1" applyBorder="1" applyAlignment="1">
      <alignment horizontal="center" vertical="center" wrapText="1"/>
    </xf>
    <xf numFmtId="9" fontId="0" fillId="4" borderId="5" xfId="11" applyFont="1" applyFill="1" applyBorder="1" applyAlignment="1">
      <alignment horizontal="center" vertical="center" wrapText="1"/>
    </xf>
    <xf numFmtId="0" fontId="13" fillId="13" borderId="22"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1" xfId="0" applyFont="1" applyFill="1" applyBorder="1" applyAlignment="1">
      <alignment horizontal="center" vertical="center" wrapText="1"/>
    </xf>
    <xf numFmtId="41" fontId="11" fillId="13" borderId="1" xfId="2" applyFont="1" applyFill="1" applyBorder="1" applyAlignment="1">
      <alignment horizontal="center" vertical="center" wrapText="1"/>
    </xf>
    <xf numFmtId="41" fontId="11" fillId="13" borderId="22" xfId="2" applyFont="1" applyFill="1" applyBorder="1" applyAlignment="1">
      <alignment horizontal="center" vertical="center" wrapText="1"/>
    </xf>
    <xf numFmtId="41" fontId="11" fillId="13" borderId="14" xfId="2" applyFont="1" applyFill="1" applyBorder="1" applyAlignment="1">
      <alignment horizontal="center" vertical="center" wrapText="1"/>
    </xf>
    <xf numFmtId="41" fontId="11" fillId="13" borderId="5" xfId="2"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 xfId="0" applyFill="1" applyBorder="1" applyAlignment="1">
      <alignment horizontal="center" vertical="center" wrapText="1"/>
    </xf>
    <xf numFmtId="6" fontId="0" fillId="4" borderId="1" xfId="0" applyNumberFormat="1" applyFill="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169" fontId="17" fillId="4" borderId="22" xfId="7" applyNumberFormat="1" applyFont="1" applyFill="1" applyBorder="1" applyAlignment="1">
      <alignment horizontal="center" vertical="center" wrapText="1"/>
    </xf>
    <xf numFmtId="169" fontId="17" fillId="4" borderId="14" xfId="7" applyNumberFormat="1" applyFont="1" applyFill="1" applyBorder="1" applyAlignment="1">
      <alignment horizontal="center" vertical="center" wrapText="1"/>
    </xf>
    <xf numFmtId="169" fontId="17" fillId="4" borderId="5" xfId="7" applyNumberFormat="1" applyFont="1" applyFill="1" applyBorder="1" applyAlignment="1">
      <alignment horizontal="center" vertical="center" wrapText="1"/>
    </xf>
    <xf numFmtId="170" fontId="13" fillId="4" borderId="1" xfId="7" applyNumberFormat="1" applyFont="1" applyFill="1" applyBorder="1" applyAlignment="1">
      <alignment horizontal="center" vertical="center" wrapText="1"/>
    </xf>
    <xf numFmtId="41" fontId="11" fillId="12" borderId="22" xfId="2" applyFont="1" applyFill="1" applyBorder="1" applyAlignment="1">
      <alignment horizontal="center" vertical="center" wrapText="1"/>
    </xf>
    <xf numFmtId="41" fontId="11" fillId="12" borderId="14" xfId="2"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13" fillId="11" borderId="22" xfId="9" applyFont="1" applyFill="1" applyBorder="1" applyAlignment="1">
      <alignment horizontal="center" vertical="center" wrapText="1"/>
    </xf>
    <xf numFmtId="0" fontId="13" fillId="11" borderId="5" xfId="9" applyFont="1" applyFill="1" applyBorder="1" applyAlignment="1">
      <alignment horizontal="center" vertical="center" wrapText="1"/>
    </xf>
  </cellXfs>
  <cellStyles count="12">
    <cellStyle name="Millares" xfId="1" builtinId="3"/>
    <cellStyle name="Millares [0]" xfId="2" builtinId="6"/>
    <cellStyle name="Moneda" xfId="3" builtinId="4"/>
    <cellStyle name="Moneda [0]" xfId="4" builtinId="7"/>
    <cellStyle name="Moneda 2 2" xfId="7" xr:uid="{EFF39AD4-FC05-42F6-9DC1-C547581A1F3C}"/>
    <cellStyle name="Normal" xfId="0" builtinId="0"/>
    <cellStyle name="Normal 2" xfId="6" xr:uid="{6E63E5E5-E8BD-43F1-BD74-BE52666BB2A9}"/>
    <cellStyle name="Normal 3" xfId="8" xr:uid="{434058E8-6E64-4461-98B0-F6FAA5CDC2F2}"/>
    <cellStyle name="Normal 3 2" xfId="9" xr:uid="{D31B42F2-ED62-43B2-B4F4-D4AD6BBE6898}"/>
    <cellStyle name="Porcentaje" xfId="5" builtinId="5"/>
    <cellStyle name="Porcentaje 2" xfId="10" xr:uid="{A6F52B92-D471-492E-9EB1-9F855E0C2F7B}"/>
    <cellStyle name="Porcentaje 2 2" xfId="11" xr:uid="{85ED1513-9980-4ED3-A13A-1B42276DD6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358404</xdr:colOff>
      <xdr:row>1</xdr:row>
      <xdr:rowOff>193157</xdr:rowOff>
    </xdr:from>
    <xdr:to>
      <xdr:col>2</xdr:col>
      <xdr:colOff>511470</xdr:colOff>
      <xdr:row>4</xdr:row>
      <xdr:rowOff>120091</xdr:rowOff>
    </xdr:to>
    <xdr:pic>
      <xdr:nvPicPr>
        <xdr:cNvPr id="2" name="Imagen 1">
          <a:extLst>
            <a:ext uri="{FF2B5EF4-FFF2-40B4-BE49-F238E27FC236}">
              <a16:creationId xmlns:a16="http://schemas.microsoft.com/office/drawing/2014/main" id="{E553EE8B-DF93-4728-91C0-B18F2CE218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846" y="968448"/>
          <a:ext cx="662543" cy="75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684571</xdr:colOff>
      <xdr:row>18</xdr:row>
      <xdr:rowOff>142429</xdr:rowOff>
    </xdr:to>
    <xdr:pic>
      <xdr:nvPicPr>
        <xdr:cNvPr id="2" name="Imagen 1">
          <a:extLst>
            <a:ext uri="{FF2B5EF4-FFF2-40B4-BE49-F238E27FC236}">
              <a16:creationId xmlns:a16="http://schemas.microsoft.com/office/drawing/2014/main" id="{D8E07671-18EB-A68B-30DB-C0D57E460036}"/>
            </a:ext>
          </a:extLst>
        </xdr:cNvPr>
        <xdr:cNvPicPr>
          <a:picLocks noChangeAspect="1"/>
        </xdr:cNvPicPr>
      </xdr:nvPicPr>
      <xdr:blipFill>
        <a:blip xmlns:r="http://schemas.openxmlformats.org/officeDocument/2006/relationships" r:embed="rId1"/>
        <a:stretch>
          <a:fillRect/>
        </a:stretch>
      </xdr:blipFill>
      <xdr:spPr>
        <a:xfrm>
          <a:off x="0" y="0"/>
          <a:ext cx="9828571" cy="3571429"/>
        </a:xfrm>
        <a:prstGeom prst="rect">
          <a:avLst/>
        </a:prstGeom>
      </xdr:spPr>
    </xdr:pic>
    <xdr:clientData/>
  </xdr:twoCellAnchor>
  <xdr:twoCellAnchor editAs="oneCell">
    <xdr:from>
      <xdr:col>0</xdr:col>
      <xdr:colOff>0</xdr:colOff>
      <xdr:row>21</xdr:row>
      <xdr:rowOff>0</xdr:rowOff>
    </xdr:from>
    <xdr:to>
      <xdr:col>13</xdr:col>
      <xdr:colOff>46381</xdr:colOff>
      <xdr:row>49</xdr:row>
      <xdr:rowOff>151714</xdr:rowOff>
    </xdr:to>
    <xdr:pic>
      <xdr:nvPicPr>
        <xdr:cNvPr id="3" name="Imagen 2">
          <a:extLst>
            <a:ext uri="{FF2B5EF4-FFF2-40B4-BE49-F238E27FC236}">
              <a16:creationId xmlns:a16="http://schemas.microsoft.com/office/drawing/2014/main" id="{BE7B264D-8E40-5ED1-6481-C21331DE40CE}"/>
            </a:ext>
          </a:extLst>
        </xdr:cNvPr>
        <xdr:cNvPicPr>
          <a:picLocks noChangeAspect="1"/>
        </xdr:cNvPicPr>
      </xdr:nvPicPr>
      <xdr:blipFill>
        <a:blip xmlns:r="http://schemas.openxmlformats.org/officeDocument/2006/relationships" r:embed="rId2"/>
        <a:stretch>
          <a:fillRect/>
        </a:stretch>
      </xdr:blipFill>
      <xdr:spPr>
        <a:xfrm>
          <a:off x="0" y="4000500"/>
          <a:ext cx="9952381" cy="54857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085DF-08EB-4CB2-AFC7-4D0CB6B3976E}">
  <dimension ref="A2:AY84"/>
  <sheetViews>
    <sheetView tabSelected="1" topLeftCell="AS27" zoomScale="86" zoomScaleNormal="86" workbookViewId="0">
      <selection activeCell="AY84" sqref="A1:AY84"/>
    </sheetView>
  </sheetViews>
  <sheetFormatPr defaultColWidth="11.42578125" defaultRowHeight="60.75" customHeight="1"/>
  <cols>
    <col min="1" max="1" width="12" customWidth="1"/>
    <col min="2" max="2" width="7.7109375" customWidth="1"/>
    <col min="3" max="3" width="17.42578125" customWidth="1"/>
    <col min="4" max="4" width="19.85546875" customWidth="1"/>
    <col min="5" max="5" width="12.140625" customWidth="1"/>
    <col min="6" max="6" width="21.42578125" customWidth="1"/>
    <col min="7" max="7" width="14.85546875" customWidth="1"/>
    <col min="8" max="8" width="22.42578125" customWidth="1"/>
    <col min="9" max="9" width="10.85546875" customWidth="1"/>
    <col min="10" max="10" width="22.140625" customWidth="1"/>
    <col min="11" max="11" width="43.28515625" bestFit="1" customWidth="1"/>
    <col min="12" max="12" width="14.140625" customWidth="1"/>
    <col min="13" max="13" width="17.7109375" customWidth="1"/>
    <col min="14" max="14" width="41.7109375" customWidth="1"/>
    <col min="15" max="15" width="8.5703125" bestFit="1" customWidth="1"/>
    <col min="16" max="16" width="11.28515625" customWidth="1"/>
    <col min="17" max="17" width="30.140625" bestFit="1" customWidth="1"/>
    <col min="18" max="18" width="19.85546875" bestFit="1" customWidth="1"/>
    <col min="19" max="19" width="20.85546875" bestFit="1" customWidth="1"/>
    <col min="20" max="20" width="22.28515625" bestFit="1" customWidth="1"/>
    <col min="21" max="21" width="24.85546875" bestFit="1" customWidth="1"/>
    <col min="22" max="22" width="25.85546875" customWidth="1"/>
    <col min="23" max="23" width="20.7109375" customWidth="1"/>
    <col min="24" max="24" width="162.42578125" customWidth="1"/>
    <col min="25" max="25" width="77" bestFit="1" customWidth="1"/>
    <col min="26" max="26" width="23" bestFit="1" customWidth="1"/>
    <col min="27" max="27" width="61.140625" bestFit="1" customWidth="1"/>
    <col min="28" max="28" width="81" bestFit="1" customWidth="1"/>
    <col min="29" max="29" width="31.7109375" customWidth="1"/>
    <col min="30" max="30" width="21.28515625" customWidth="1"/>
    <col min="31" max="31" width="25.42578125" customWidth="1"/>
    <col min="32" max="32" width="29" bestFit="1" customWidth="1"/>
    <col min="33" max="33" width="23.5703125" bestFit="1" customWidth="1"/>
    <col min="34" max="34" width="14" bestFit="1" customWidth="1"/>
    <col min="35" max="36" width="18.42578125" bestFit="1" customWidth="1"/>
    <col min="37" max="37" width="23.7109375" bestFit="1" customWidth="1"/>
    <col min="38" max="38" width="26.42578125" bestFit="1" customWidth="1"/>
    <col min="39" max="39" width="16.5703125" bestFit="1" customWidth="1"/>
    <col min="40" max="40" width="24.42578125" customWidth="1"/>
    <col min="41" max="41" width="24.85546875" customWidth="1"/>
    <col min="42" max="42" width="43.42578125" customWidth="1"/>
    <col min="43" max="43" width="29.42578125" customWidth="1"/>
    <col min="44" max="44" width="12.42578125" customWidth="1"/>
    <col min="45" max="45" width="61.42578125" customWidth="1"/>
    <col min="46" max="46" width="23.42578125" customWidth="1"/>
    <col min="47" max="47" width="39.5703125" customWidth="1"/>
    <col min="48" max="48" width="22.42578125" customWidth="1"/>
    <col min="49" max="49" width="34.140625" customWidth="1"/>
    <col min="50" max="50" width="18.42578125" customWidth="1"/>
    <col min="51" max="51" width="28.42578125" customWidth="1"/>
  </cols>
  <sheetData>
    <row r="2" spans="1:51" ht="21.75" customHeight="1">
      <c r="B2" s="243" t="s">
        <v>0</v>
      </c>
      <c r="C2" s="243"/>
      <c r="D2" s="244" t="s">
        <v>1</v>
      </c>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6"/>
      <c r="AS2" s="1" t="s">
        <v>2</v>
      </c>
    </row>
    <row r="3" spans="1:51" ht="21.75" customHeight="1">
      <c r="B3" s="243"/>
      <c r="C3" s="243"/>
      <c r="D3" s="244" t="s">
        <v>3</v>
      </c>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c r="AS3" s="1" t="s">
        <v>4</v>
      </c>
      <c r="AX3" s="2"/>
    </row>
    <row r="4" spans="1:51" ht="21.75" customHeight="1">
      <c r="B4" s="243"/>
      <c r="C4" s="243"/>
      <c r="D4" s="244" t="s">
        <v>5</v>
      </c>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6"/>
      <c r="AS4" s="1" t="s">
        <v>6</v>
      </c>
    </row>
    <row r="5" spans="1:51" ht="21.75" customHeight="1">
      <c r="B5" s="243"/>
      <c r="C5" s="243"/>
      <c r="D5" s="244" t="s">
        <v>7</v>
      </c>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6"/>
      <c r="AS5" s="1" t="s">
        <v>8</v>
      </c>
    </row>
    <row r="6" spans="1:51" ht="21.75" customHeight="1">
      <c r="B6" s="244" t="s">
        <v>9</v>
      </c>
      <c r="C6" s="246"/>
      <c r="D6" s="428" t="s">
        <v>10</v>
      </c>
      <c r="E6" s="429"/>
      <c r="F6" s="429"/>
      <c r="G6" s="429"/>
      <c r="H6" s="429"/>
      <c r="I6" s="429"/>
      <c r="J6" s="429"/>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2"/>
    </row>
    <row r="7" spans="1:51" ht="40.5" customHeight="1" thickBot="1">
      <c r="A7" s="233" t="s">
        <v>11</v>
      </c>
      <c r="B7" s="233"/>
      <c r="C7" s="233"/>
      <c r="D7" s="233"/>
      <c r="E7" s="233"/>
      <c r="F7" s="233"/>
      <c r="G7" s="233"/>
      <c r="H7" s="233"/>
      <c r="I7" s="233"/>
      <c r="J7" s="233"/>
      <c r="K7" s="233"/>
      <c r="L7" s="233"/>
      <c r="M7" s="233"/>
      <c r="N7" s="233"/>
      <c r="O7" s="233"/>
      <c r="P7" s="233"/>
      <c r="Q7" s="233"/>
      <c r="R7" s="233"/>
      <c r="S7" s="233"/>
      <c r="T7" s="233"/>
      <c r="U7" s="234" t="s">
        <v>12</v>
      </c>
      <c r="V7" s="234"/>
      <c r="W7" s="234"/>
      <c r="X7" s="235"/>
      <c r="Y7" s="236" t="s">
        <v>13</v>
      </c>
      <c r="Z7" s="237"/>
      <c r="AA7" s="237"/>
      <c r="AB7" s="237"/>
      <c r="AC7" s="237"/>
      <c r="AD7" s="237"/>
      <c r="AE7" s="237"/>
      <c r="AF7" s="237"/>
      <c r="AG7" s="237"/>
      <c r="AH7" s="238"/>
      <c r="AI7" s="239" t="s">
        <v>14</v>
      </c>
      <c r="AJ7" s="240"/>
      <c r="AK7" s="240"/>
      <c r="AL7" s="240"/>
      <c r="AM7" s="240"/>
      <c r="AN7" s="241" t="s">
        <v>15</v>
      </c>
      <c r="AO7" s="241"/>
      <c r="AP7" s="241"/>
      <c r="AQ7" s="241"/>
      <c r="AR7" s="241"/>
      <c r="AS7" s="241"/>
      <c r="AT7" s="241"/>
      <c r="AU7" s="241"/>
      <c r="AV7" s="241"/>
      <c r="AW7" s="241"/>
      <c r="AX7" s="242" t="s">
        <v>16</v>
      </c>
      <c r="AY7" s="242"/>
    </row>
    <row r="8" spans="1:51" s="3" customFormat="1" ht="60.75" customHeight="1">
      <c r="A8" s="249" t="s">
        <v>17</v>
      </c>
      <c r="B8" s="251" t="s">
        <v>18</v>
      </c>
      <c r="C8" s="251" t="s">
        <v>19</v>
      </c>
      <c r="D8" s="242" t="s">
        <v>20</v>
      </c>
      <c r="E8" s="252" t="s">
        <v>21</v>
      </c>
      <c r="F8" s="242" t="s">
        <v>22</v>
      </c>
      <c r="G8" s="241" t="s">
        <v>23</v>
      </c>
      <c r="H8" s="241" t="s">
        <v>24</v>
      </c>
      <c r="I8" s="241" t="s">
        <v>25</v>
      </c>
      <c r="J8" s="242" t="s">
        <v>26</v>
      </c>
      <c r="K8" s="242" t="s">
        <v>27</v>
      </c>
      <c r="L8" s="242" t="s">
        <v>28</v>
      </c>
      <c r="M8" s="242" t="s">
        <v>29</v>
      </c>
      <c r="N8" s="242" t="s">
        <v>30</v>
      </c>
      <c r="O8" s="257" t="s">
        <v>31</v>
      </c>
      <c r="P8" s="257"/>
      <c r="Q8" s="258" t="s">
        <v>32</v>
      </c>
      <c r="R8" s="254" t="s">
        <v>33</v>
      </c>
      <c r="S8" s="254" t="s">
        <v>34</v>
      </c>
      <c r="T8" s="254" t="s">
        <v>35</v>
      </c>
      <c r="U8" s="255" t="s">
        <v>36</v>
      </c>
      <c r="V8" s="255" t="s">
        <v>37</v>
      </c>
      <c r="W8" s="255" t="s">
        <v>38</v>
      </c>
      <c r="X8" s="255" t="s">
        <v>39</v>
      </c>
      <c r="Y8" s="254" t="s">
        <v>40</v>
      </c>
      <c r="Z8" s="254" t="s">
        <v>41</v>
      </c>
      <c r="AA8" s="254" t="s">
        <v>42</v>
      </c>
      <c r="AB8" s="260" t="s">
        <v>43</v>
      </c>
      <c r="AC8" s="260" t="s">
        <v>44</v>
      </c>
      <c r="AD8" s="260" t="s">
        <v>45</v>
      </c>
      <c r="AE8" s="260" t="s">
        <v>46</v>
      </c>
      <c r="AF8" s="260" t="s">
        <v>47</v>
      </c>
      <c r="AG8" s="260" t="s">
        <v>48</v>
      </c>
      <c r="AH8" s="259" t="s">
        <v>49</v>
      </c>
      <c r="AI8" s="259" t="s">
        <v>50</v>
      </c>
      <c r="AJ8" s="259" t="s">
        <v>51</v>
      </c>
      <c r="AK8" s="259" t="s">
        <v>52</v>
      </c>
      <c r="AL8" s="259" t="s">
        <v>53</v>
      </c>
      <c r="AM8" s="259" t="s">
        <v>54</v>
      </c>
      <c r="AN8" s="259" t="s">
        <v>55</v>
      </c>
      <c r="AO8" s="259" t="s">
        <v>56</v>
      </c>
      <c r="AP8" s="259" t="s">
        <v>57</v>
      </c>
      <c r="AQ8" s="275" t="s">
        <v>58</v>
      </c>
      <c r="AR8" s="266" t="s">
        <v>59</v>
      </c>
      <c r="AS8" s="268" t="s">
        <v>60</v>
      </c>
      <c r="AT8" s="270" t="s">
        <v>61</v>
      </c>
      <c r="AU8" s="268" t="s">
        <v>62</v>
      </c>
      <c r="AV8" s="272" t="s">
        <v>63</v>
      </c>
      <c r="AW8" s="274" t="s">
        <v>64</v>
      </c>
      <c r="AX8" s="242" t="s">
        <v>65</v>
      </c>
      <c r="AY8" s="242" t="s">
        <v>66</v>
      </c>
    </row>
    <row r="9" spans="1:51" s="5" customFormat="1" ht="36" customHeight="1" thickBot="1">
      <c r="A9" s="250"/>
      <c r="B9" s="248"/>
      <c r="C9" s="248"/>
      <c r="D9" s="248"/>
      <c r="E9" s="253"/>
      <c r="F9" s="248"/>
      <c r="G9" s="247"/>
      <c r="H9" s="247"/>
      <c r="I9" s="247"/>
      <c r="J9" s="248"/>
      <c r="K9" s="248"/>
      <c r="L9" s="248"/>
      <c r="M9" s="248"/>
      <c r="N9" s="248"/>
      <c r="O9" s="4" t="s">
        <v>67</v>
      </c>
      <c r="P9" s="4" t="s">
        <v>68</v>
      </c>
      <c r="Q9" s="258"/>
      <c r="R9" s="254"/>
      <c r="S9" s="254"/>
      <c r="T9" s="254"/>
      <c r="U9" s="256"/>
      <c r="V9" s="256"/>
      <c r="W9" s="256"/>
      <c r="X9" s="256"/>
      <c r="Y9" s="254"/>
      <c r="Z9" s="254"/>
      <c r="AA9" s="254"/>
      <c r="AB9" s="260"/>
      <c r="AC9" s="260"/>
      <c r="AD9" s="260"/>
      <c r="AE9" s="260"/>
      <c r="AF9" s="260"/>
      <c r="AG9" s="260"/>
      <c r="AH9" s="259"/>
      <c r="AI9" s="259"/>
      <c r="AJ9" s="259"/>
      <c r="AK9" s="259"/>
      <c r="AL9" s="259"/>
      <c r="AM9" s="259"/>
      <c r="AN9" s="259"/>
      <c r="AO9" s="259"/>
      <c r="AP9" s="259"/>
      <c r="AQ9" s="275"/>
      <c r="AR9" s="267"/>
      <c r="AS9" s="269"/>
      <c r="AT9" s="271"/>
      <c r="AU9" s="269"/>
      <c r="AV9" s="273"/>
      <c r="AW9" s="274"/>
      <c r="AX9" s="248"/>
      <c r="AY9" s="248"/>
    </row>
    <row r="10" spans="1:51" ht="63.75">
      <c r="A10" s="261" t="s">
        <v>69</v>
      </c>
      <c r="B10" s="263" t="s">
        <v>70</v>
      </c>
      <c r="C10" s="263" t="s">
        <v>71</v>
      </c>
      <c r="D10" s="263" t="s">
        <v>72</v>
      </c>
      <c r="E10" s="248">
        <v>0</v>
      </c>
      <c r="F10" s="248" t="s">
        <v>73</v>
      </c>
      <c r="G10" s="264">
        <v>1</v>
      </c>
      <c r="H10" s="264" t="s">
        <v>74</v>
      </c>
      <c r="I10" s="264">
        <v>1</v>
      </c>
      <c r="J10" s="276" t="s">
        <v>75</v>
      </c>
      <c r="K10" s="276" t="s">
        <v>76</v>
      </c>
      <c r="L10" s="276" t="s">
        <v>74</v>
      </c>
      <c r="M10" s="278">
        <v>0</v>
      </c>
      <c r="N10" s="276" t="s">
        <v>77</v>
      </c>
      <c r="O10" s="276"/>
      <c r="P10" s="276" t="s">
        <v>78</v>
      </c>
      <c r="Q10" s="278" t="s">
        <v>79</v>
      </c>
      <c r="R10" s="276">
        <v>500</v>
      </c>
      <c r="S10" s="281">
        <f>R10-T10</f>
        <v>77</v>
      </c>
      <c r="T10" s="282">
        <v>423</v>
      </c>
      <c r="U10" s="293" t="s">
        <v>80</v>
      </c>
      <c r="V10" s="293" t="s">
        <v>81</v>
      </c>
      <c r="W10" s="294" t="s">
        <v>82</v>
      </c>
      <c r="X10" s="276" t="s">
        <v>83</v>
      </c>
      <c r="Y10" s="276" t="s">
        <v>84</v>
      </c>
      <c r="Z10" s="276" t="s">
        <v>85</v>
      </c>
      <c r="AA10" s="276" t="s">
        <v>86</v>
      </c>
      <c r="AB10" s="10" t="s">
        <v>87</v>
      </c>
      <c r="AC10" s="6" t="s">
        <v>88</v>
      </c>
      <c r="AD10" s="6">
        <v>1</v>
      </c>
      <c r="AE10" s="11">
        <v>0.2</v>
      </c>
      <c r="AF10" s="12">
        <v>45292</v>
      </c>
      <c r="AG10" s="12">
        <v>45504</v>
      </c>
      <c r="AH10" s="6">
        <v>212</v>
      </c>
      <c r="AI10" s="6">
        <v>77</v>
      </c>
      <c r="AJ10" s="6">
        <v>77</v>
      </c>
      <c r="AK10" s="6" t="s">
        <v>89</v>
      </c>
      <c r="AL10" s="6" t="s">
        <v>90</v>
      </c>
      <c r="AM10" s="6" t="s">
        <v>91</v>
      </c>
      <c r="AN10" s="136">
        <v>411700000</v>
      </c>
      <c r="AO10" s="278" t="s">
        <v>92</v>
      </c>
      <c r="AP10" s="290" t="s">
        <v>93</v>
      </c>
      <c r="AQ10" s="290" t="s">
        <v>94</v>
      </c>
      <c r="AR10" s="149" t="s">
        <v>95</v>
      </c>
      <c r="AS10" s="149" t="s">
        <v>96</v>
      </c>
      <c r="AT10" s="6" t="s">
        <v>97</v>
      </c>
      <c r="AU10" s="6" t="s">
        <v>98</v>
      </c>
      <c r="AV10" s="12">
        <v>45323</v>
      </c>
      <c r="AW10" s="6" t="s">
        <v>88</v>
      </c>
      <c r="AX10" s="276" t="s">
        <v>99</v>
      </c>
      <c r="AY10" s="276" t="s">
        <v>100</v>
      </c>
    </row>
    <row r="11" spans="1:51" ht="30">
      <c r="A11" s="262"/>
      <c r="B11" s="263"/>
      <c r="C11" s="263"/>
      <c r="D11" s="263"/>
      <c r="E11" s="254"/>
      <c r="F11" s="254"/>
      <c r="G11" s="265"/>
      <c r="H11" s="265"/>
      <c r="I11" s="265"/>
      <c r="J11" s="276"/>
      <c r="K11" s="276"/>
      <c r="L11" s="276"/>
      <c r="M11" s="279"/>
      <c r="N11" s="276"/>
      <c r="O11" s="276"/>
      <c r="P11" s="276"/>
      <c r="Q11" s="279"/>
      <c r="R11" s="276"/>
      <c r="S11" s="281"/>
      <c r="T11" s="282"/>
      <c r="U11" s="293"/>
      <c r="V11" s="293"/>
      <c r="W11" s="294"/>
      <c r="X11" s="276"/>
      <c r="Y11" s="276"/>
      <c r="Z11" s="276"/>
      <c r="AA11" s="276"/>
      <c r="AB11" s="10" t="s">
        <v>101</v>
      </c>
      <c r="AC11" s="6" t="s">
        <v>88</v>
      </c>
      <c r="AD11" s="6">
        <v>1</v>
      </c>
      <c r="AE11" s="11">
        <v>0.1</v>
      </c>
      <c r="AF11" s="12">
        <v>45292</v>
      </c>
      <c r="AG11" s="12">
        <v>45504</v>
      </c>
      <c r="AH11" s="6">
        <v>212</v>
      </c>
      <c r="AI11" s="6">
        <v>30</v>
      </c>
      <c r="AJ11" s="6">
        <v>30</v>
      </c>
      <c r="AK11" s="6" t="s">
        <v>89</v>
      </c>
      <c r="AL11" s="6" t="s">
        <v>90</v>
      </c>
      <c r="AM11" s="6" t="s">
        <v>91</v>
      </c>
      <c r="AN11" s="13">
        <v>0</v>
      </c>
      <c r="AO11" s="279"/>
      <c r="AP11" s="291"/>
      <c r="AQ11" s="291"/>
      <c r="AR11" s="149" t="s">
        <v>102</v>
      </c>
      <c r="AS11" s="149" t="s">
        <v>103</v>
      </c>
      <c r="AT11" s="6" t="s">
        <v>103</v>
      </c>
      <c r="AU11" s="6" t="s">
        <v>103</v>
      </c>
      <c r="AV11" s="6" t="s">
        <v>103</v>
      </c>
      <c r="AW11" s="6" t="str">
        <f>AC11</f>
        <v>Informe de gestión</v>
      </c>
      <c r="AX11" s="276"/>
      <c r="AY11" s="276"/>
    </row>
    <row r="12" spans="1:51" ht="48">
      <c r="A12" s="262"/>
      <c r="B12" s="263"/>
      <c r="C12" s="263"/>
      <c r="D12" s="263"/>
      <c r="E12" s="254"/>
      <c r="F12" s="254"/>
      <c r="G12" s="265"/>
      <c r="H12" s="265"/>
      <c r="I12" s="265"/>
      <c r="J12" s="277"/>
      <c r="K12" s="277"/>
      <c r="L12" s="277"/>
      <c r="M12" s="279"/>
      <c r="N12" s="277"/>
      <c r="O12" s="277"/>
      <c r="P12" s="277"/>
      <c r="Q12" s="279"/>
      <c r="R12" s="277"/>
      <c r="S12" s="277"/>
      <c r="T12" s="277"/>
      <c r="U12" s="293"/>
      <c r="V12" s="293"/>
      <c r="W12" s="294"/>
      <c r="X12" s="276"/>
      <c r="Y12" s="277"/>
      <c r="Z12" s="277"/>
      <c r="AA12" s="277"/>
      <c r="AB12" s="10" t="s">
        <v>104</v>
      </c>
      <c r="AC12" s="6" t="s">
        <v>105</v>
      </c>
      <c r="AD12" s="6">
        <v>1</v>
      </c>
      <c r="AE12" s="11">
        <v>0.1</v>
      </c>
      <c r="AF12" s="12">
        <v>45292</v>
      </c>
      <c r="AG12" s="12">
        <v>45504</v>
      </c>
      <c r="AH12" s="6">
        <v>212</v>
      </c>
      <c r="AI12" s="6">
        <v>300</v>
      </c>
      <c r="AJ12" s="6">
        <v>300</v>
      </c>
      <c r="AK12" s="6" t="s">
        <v>89</v>
      </c>
      <c r="AL12" s="6" t="s">
        <v>90</v>
      </c>
      <c r="AM12" s="6" t="s">
        <v>91</v>
      </c>
      <c r="AN12" s="13">
        <v>50000000</v>
      </c>
      <c r="AO12" s="279"/>
      <c r="AP12" s="291"/>
      <c r="AQ12" s="291"/>
      <c r="AR12" s="149" t="s">
        <v>95</v>
      </c>
      <c r="AS12" s="168" t="s">
        <v>106</v>
      </c>
      <c r="AT12" s="6" t="s">
        <v>107</v>
      </c>
      <c r="AU12" s="6" t="s">
        <v>98</v>
      </c>
      <c r="AV12" s="12">
        <v>45323</v>
      </c>
      <c r="AW12" s="6" t="s">
        <v>108</v>
      </c>
      <c r="AX12" s="276"/>
      <c r="AY12" s="276"/>
    </row>
    <row r="13" spans="1:51" ht="43.5" customHeight="1">
      <c r="A13" s="262"/>
      <c r="B13" s="263"/>
      <c r="C13" s="263"/>
      <c r="D13" s="263"/>
      <c r="E13" s="254"/>
      <c r="F13" s="254"/>
      <c r="G13" s="265"/>
      <c r="H13" s="265"/>
      <c r="I13" s="265"/>
      <c r="J13" s="277"/>
      <c r="K13" s="277"/>
      <c r="L13" s="277"/>
      <c r="M13" s="279"/>
      <c r="N13" s="277"/>
      <c r="O13" s="277"/>
      <c r="P13" s="277"/>
      <c r="Q13" s="279"/>
      <c r="R13" s="277"/>
      <c r="S13" s="277"/>
      <c r="T13" s="277"/>
      <c r="U13" s="293"/>
      <c r="V13" s="293"/>
      <c r="W13" s="294"/>
      <c r="X13" s="276"/>
      <c r="Y13" s="277"/>
      <c r="Z13" s="277"/>
      <c r="AA13" s="277"/>
      <c r="AB13" s="10" t="s">
        <v>109</v>
      </c>
      <c r="AC13" s="6" t="s">
        <v>110</v>
      </c>
      <c r="AD13" s="6">
        <v>1</v>
      </c>
      <c r="AE13" s="11">
        <v>0.2</v>
      </c>
      <c r="AF13" s="12">
        <v>45292</v>
      </c>
      <c r="AG13" s="12">
        <v>45504</v>
      </c>
      <c r="AH13" s="6">
        <v>212</v>
      </c>
      <c r="AI13" s="6">
        <v>100</v>
      </c>
      <c r="AJ13" s="6">
        <v>100</v>
      </c>
      <c r="AK13" s="6" t="s">
        <v>89</v>
      </c>
      <c r="AL13" s="6" t="s">
        <v>90</v>
      </c>
      <c r="AM13" s="6" t="s">
        <v>91</v>
      </c>
      <c r="AN13" s="13">
        <v>20000000</v>
      </c>
      <c r="AO13" s="279"/>
      <c r="AP13" s="291"/>
      <c r="AQ13" s="291"/>
      <c r="AR13" s="149" t="s">
        <v>95</v>
      </c>
      <c r="AS13" s="168" t="s">
        <v>111</v>
      </c>
      <c r="AT13" s="6" t="s">
        <v>112</v>
      </c>
      <c r="AU13" s="6" t="s">
        <v>98</v>
      </c>
      <c r="AV13" s="12">
        <v>45323</v>
      </c>
      <c r="AW13" s="6" t="s">
        <v>110</v>
      </c>
      <c r="AX13" s="276"/>
      <c r="AY13" s="276"/>
    </row>
    <row r="14" spans="1:51" ht="30">
      <c r="A14" s="262"/>
      <c r="B14" s="263"/>
      <c r="C14" s="263"/>
      <c r="D14" s="263"/>
      <c r="E14" s="254"/>
      <c r="F14" s="254"/>
      <c r="G14" s="265"/>
      <c r="H14" s="265"/>
      <c r="I14" s="265"/>
      <c r="J14" s="277"/>
      <c r="K14" s="277"/>
      <c r="L14" s="277"/>
      <c r="M14" s="279"/>
      <c r="N14" s="277"/>
      <c r="O14" s="277"/>
      <c r="P14" s="277"/>
      <c r="Q14" s="279"/>
      <c r="R14" s="277"/>
      <c r="S14" s="277"/>
      <c r="T14" s="277"/>
      <c r="U14" s="293"/>
      <c r="V14" s="293"/>
      <c r="W14" s="294"/>
      <c r="X14" s="276"/>
      <c r="Y14" s="277"/>
      <c r="Z14" s="277"/>
      <c r="AA14" s="277"/>
      <c r="AB14" s="10" t="s">
        <v>113</v>
      </c>
      <c r="AC14" s="6" t="s">
        <v>114</v>
      </c>
      <c r="AD14" s="6">
        <v>1</v>
      </c>
      <c r="AE14" s="11">
        <v>0.2</v>
      </c>
      <c r="AF14" s="12">
        <v>44927</v>
      </c>
      <c r="AG14" s="12">
        <v>45504</v>
      </c>
      <c r="AH14" s="6">
        <v>212</v>
      </c>
      <c r="AI14" s="6">
        <v>77</v>
      </c>
      <c r="AJ14" s="6">
        <v>77</v>
      </c>
      <c r="AK14" s="6" t="s">
        <v>89</v>
      </c>
      <c r="AL14" s="6" t="s">
        <v>90</v>
      </c>
      <c r="AM14" s="6" t="s">
        <v>115</v>
      </c>
      <c r="AN14" s="13">
        <v>0</v>
      </c>
      <c r="AO14" s="279"/>
      <c r="AP14" s="291"/>
      <c r="AQ14" s="291"/>
      <c r="AR14" s="149" t="s">
        <v>102</v>
      </c>
      <c r="AS14" s="149" t="s">
        <v>103</v>
      </c>
      <c r="AT14" s="6" t="s">
        <v>103</v>
      </c>
      <c r="AU14" s="6" t="s">
        <v>103</v>
      </c>
      <c r="AV14" s="15" t="s">
        <v>103</v>
      </c>
      <c r="AW14" s="6" t="str">
        <f>AC14</f>
        <v>Documento técnico e informe de gestión</v>
      </c>
      <c r="AX14" s="276"/>
      <c r="AY14" s="276"/>
    </row>
    <row r="15" spans="1:51" ht="409.5">
      <c r="A15" s="262"/>
      <c r="B15" s="263"/>
      <c r="C15" s="263"/>
      <c r="D15" s="263"/>
      <c r="E15" s="254"/>
      <c r="F15" s="254"/>
      <c r="G15" s="265"/>
      <c r="H15" s="265"/>
      <c r="I15" s="265"/>
      <c r="J15" s="277"/>
      <c r="K15" s="277"/>
      <c r="L15" s="277"/>
      <c r="M15" s="280"/>
      <c r="N15" s="277"/>
      <c r="O15" s="277"/>
      <c r="P15" s="277"/>
      <c r="Q15" s="280"/>
      <c r="R15" s="277"/>
      <c r="S15" s="277"/>
      <c r="T15" s="277"/>
      <c r="U15" s="293"/>
      <c r="V15" s="293"/>
      <c r="W15" s="294"/>
      <c r="X15" s="276"/>
      <c r="Y15" s="277"/>
      <c r="Z15" s="277"/>
      <c r="AA15" s="277"/>
      <c r="AB15" s="10" t="s">
        <v>116</v>
      </c>
      <c r="AC15" s="6" t="s">
        <v>117</v>
      </c>
      <c r="AD15" s="6">
        <v>1</v>
      </c>
      <c r="AE15" s="11">
        <v>0.2</v>
      </c>
      <c r="AF15" s="12">
        <v>45306</v>
      </c>
      <c r="AG15" s="12">
        <v>45504</v>
      </c>
      <c r="AH15" s="6">
        <v>198</v>
      </c>
      <c r="AI15" s="6">
        <v>300</v>
      </c>
      <c r="AJ15" s="6">
        <v>300</v>
      </c>
      <c r="AK15" s="6" t="s">
        <v>89</v>
      </c>
      <c r="AL15" s="6" t="s">
        <v>90</v>
      </c>
      <c r="AM15" s="6" t="s">
        <v>91</v>
      </c>
      <c r="AN15" s="13">
        <v>168300000</v>
      </c>
      <c r="AO15" s="280"/>
      <c r="AP15" s="292"/>
      <c r="AQ15" s="292"/>
      <c r="AR15" s="149" t="s">
        <v>95</v>
      </c>
      <c r="AS15" s="168" t="s">
        <v>118</v>
      </c>
      <c r="AT15" s="6" t="s">
        <v>107</v>
      </c>
      <c r="AU15" s="6" t="s">
        <v>98</v>
      </c>
      <c r="AV15" s="12">
        <v>45322</v>
      </c>
      <c r="AW15" s="6" t="s">
        <v>119</v>
      </c>
      <c r="AX15" s="276"/>
      <c r="AY15" s="276"/>
    </row>
    <row r="16" spans="1:51" ht="42.75">
      <c r="A16" s="262"/>
      <c r="B16" s="263"/>
      <c r="C16" s="263"/>
      <c r="D16" s="263"/>
      <c r="E16" s="254"/>
      <c r="F16" s="254"/>
      <c r="G16" s="265"/>
      <c r="H16" s="265"/>
      <c r="I16" s="265"/>
      <c r="J16" s="283" t="s">
        <v>120</v>
      </c>
      <c r="K16" s="17" t="s">
        <v>121</v>
      </c>
      <c r="L16" s="18" t="s">
        <v>74</v>
      </c>
      <c r="M16" s="18">
        <v>0</v>
      </c>
      <c r="N16" s="18" t="s">
        <v>122</v>
      </c>
      <c r="O16" s="18" t="s">
        <v>78</v>
      </c>
      <c r="P16" s="18"/>
      <c r="Q16" s="18" t="s">
        <v>123</v>
      </c>
      <c r="R16" s="18">
        <v>1</v>
      </c>
      <c r="S16" s="19" t="s">
        <v>124</v>
      </c>
      <c r="T16" s="20">
        <v>1</v>
      </c>
      <c r="U16" s="298" t="s">
        <v>80</v>
      </c>
      <c r="V16" s="298" t="s">
        <v>81</v>
      </c>
      <c r="W16" s="301" t="s">
        <v>82</v>
      </c>
      <c r="X16" s="283" t="s">
        <v>83</v>
      </c>
      <c r="Y16" s="283" t="s">
        <v>125</v>
      </c>
      <c r="Z16" s="283" t="s">
        <v>126</v>
      </c>
      <c r="AA16" s="283" t="s">
        <v>127</v>
      </c>
      <c r="AB16" s="18" t="s">
        <v>128</v>
      </c>
      <c r="AC16" s="18" t="s">
        <v>103</v>
      </c>
      <c r="AD16" s="18" t="s">
        <v>103</v>
      </c>
      <c r="AE16" s="18" t="s">
        <v>103</v>
      </c>
      <c r="AF16" s="18" t="s">
        <v>103</v>
      </c>
      <c r="AG16" s="18" t="s">
        <v>103</v>
      </c>
      <c r="AH16" s="18" t="s">
        <v>103</v>
      </c>
      <c r="AI16" s="18" t="s">
        <v>103</v>
      </c>
      <c r="AJ16" s="18" t="s">
        <v>103</v>
      </c>
      <c r="AK16" s="18" t="s">
        <v>103</v>
      </c>
      <c r="AL16" s="18" t="s">
        <v>103</v>
      </c>
      <c r="AM16" s="18" t="s">
        <v>103</v>
      </c>
      <c r="AN16" s="21" t="s">
        <v>103</v>
      </c>
      <c r="AO16" s="283" t="s">
        <v>92</v>
      </c>
      <c r="AP16" s="295" t="s">
        <v>125</v>
      </c>
      <c r="AQ16" s="295" t="s">
        <v>129</v>
      </c>
      <c r="AR16" s="150" t="s">
        <v>103</v>
      </c>
      <c r="AS16" s="150" t="s">
        <v>103</v>
      </c>
      <c r="AT16" s="18" t="s">
        <v>103</v>
      </c>
      <c r="AU16" s="18" t="s">
        <v>103</v>
      </c>
      <c r="AV16" s="18" t="s">
        <v>103</v>
      </c>
      <c r="AW16" s="18" t="s">
        <v>103</v>
      </c>
      <c r="AX16" s="286" t="s">
        <v>99</v>
      </c>
      <c r="AY16" s="286" t="s">
        <v>100</v>
      </c>
    </row>
    <row r="17" spans="1:51" ht="132">
      <c r="A17" s="262"/>
      <c r="B17" s="263"/>
      <c r="C17" s="263"/>
      <c r="D17" s="263"/>
      <c r="E17" s="254"/>
      <c r="F17" s="254"/>
      <c r="G17" s="265"/>
      <c r="H17" s="265"/>
      <c r="I17" s="265"/>
      <c r="J17" s="284"/>
      <c r="K17" s="286" t="s">
        <v>130</v>
      </c>
      <c r="L17" s="287" t="s">
        <v>74</v>
      </c>
      <c r="M17" s="287">
        <v>0</v>
      </c>
      <c r="N17" s="286" t="s">
        <v>131</v>
      </c>
      <c r="O17" s="286"/>
      <c r="P17" s="287" t="s">
        <v>78</v>
      </c>
      <c r="Q17" s="287" t="s">
        <v>132</v>
      </c>
      <c r="R17" s="286">
        <v>1</v>
      </c>
      <c r="S17" s="287" t="s">
        <v>124</v>
      </c>
      <c r="T17" s="286">
        <v>1</v>
      </c>
      <c r="U17" s="299"/>
      <c r="V17" s="299"/>
      <c r="W17" s="302"/>
      <c r="X17" s="284"/>
      <c r="Y17" s="284"/>
      <c r="Z17" s="284"/>
      <c r="AA17" s="284"/>
      <c r="AB17" s="18" t="s">
        <v>133</v>
      </c>
      <c r="AC17" s="18" t="s">
        <v>134</v>
      </c>
      <c r="AD17" s="18">
        <v>1</v>
      </c>
      <c r="AE17" s="22">
        <v>0.1</v>
      </c>
      <c r="AF17" s="23">
        <v>45322</v>
      </c>
      <c r="AG17" s="23">
        <v>45504</v>
      </c>
      <c r="AH17" s="18">
        <f>_xlfn.DAYS(AG17,AF17)</f>
        <v>182</v>
      </c>
      <c r="AI17" s="18">
        <v>1028736</v>
      </c>
      <c r="AJ17" s="18">
        <v>1028736</v>
      </c>
      <c r="AK17" s="18" t="s">
        <v>89</v>
      </c>
      <c r="AL17" s="18" t="s">
        <v>90</v>
      </c>
      <c r="AM17" s="18" t="s">
        <v>91</v>
      </c>
      <c r="AN17" s="21">
        <v>175000000</v>
      </c>
      <c r="AO17" s="284"/>
      <c r="AP17" s="296"/>
      <c r="AQ17" s="296"/>
      <c r="AR17" s="150" t="s">
        <v>95</v>
      </c>
      <c r="AS17" s="167" t="s">
        <v>135</v>
      </c>
      <c r="AT17" s="18" t="s">
        <v>97</v>
      </c>
      <c r="AU17" s="18" t="s">
        <v>98</v>
      </c>
      <c r="AV17" s="23">
        <v>45322</v>
      </c>
      <c r="AW17" s="18" t="s">
        <v>88</v>
      </c>
      <c r="AX17" s="286"/>
      <c r="AY17" s="286"/>
    </row>
    <row r="18" spans="1:51" ht="42.75">
      <c r="A18" s="262"/>
      <c r="B18" s="263"/>
      <c r="C18" s="263"/>
      <c r="D18" s="263"/>
      <c r="E18" s="254"/>
      <c r="F18" s="254"/>
      <c r="G18" s="265"/>
      <c r="H18" s="265"/>
      <c r="I18" s="265"/>
      <c r="J18" s="284"/>
      <c r="K18" s="286"/>
      <c r="L18" s="287"/>
      <c r="M18" s="287"/>
      <c r="N18" s="286"/>
      <c r="O18" s="286"/>
      <c r="P18" s="287"/>
      <c r="Q18" s="287"/>
      <c r="R18" s="286"/>
      <c r="S18" s="287"/>
      <c r="T18" s="286"/>
      <c r="U18" s="299"/>
      <c r="V18" s="299"/>
      <c r="W18" s="302"/>
      <c r="X18" s="284"/>
      <c r="Y18" s="284"/>
      <c r="Z18" s="284"/>
      <c r="AA18" s="284"/>
      <c r="AB18" s="16" t="s">
        <v>136</v>
      </c>
      <c r="AC18" s="18" t="s">
        <v>137</v>
      </c>
      <c r="AD18" s="18">
        <v>1</v>
      </c>
      <c r="AE18" s="22">
        <v>0.05</v>
      </c>
      <c r="AF18" s="23">
        <v>45322</v>
      </c>
      <c r="AG18" s="23">
        <v>45504</v>
      </c>
      <c r="AH18" s="18">
        <f t="shared" ref="AH18:AH28" si="0">_xlfn.DAYS(AG18,AF18)</f>
        <v>182</v>
      </c>
      <c r="AI18" s="18">
        <v>1028736</v>
      </c>
      <c r="AJ18" s="18">
        <v>1028736</v>
      </c>
      <c r="AK18" s="18" t="s">
        <v>89</v>
      </c>
      <c r="AL18" s="18" t="s">
        <v>90</v>
      </c>
      <c r="AM18" s="18" t="s">
        <v>91</v>
      </c>
      <c r="AN18" s="21">
        <v>0</v>
      </c>
      <c r="AO18" s="284"/>
      <c r="AP18" s="296"/>
      <c r="AQ18" s="296"/>
      <c r="AR18" s="150" t="s">
        <v>102</v>
      </c>
      <c r="AS18" s="150" t="s">
        <v>103</v>
      </c>
      <c r="AT18" s="18" t="s">
        <v>103</v>
      </c>
      <c r="AU18" s="18" t="s">
        <v>103</v>
      </c>
      <c r="AV18" s="18" t="s">
        <v>103</v>
      </c>
      <c r="AW18" s="24" t="s">
        <v>138</v>
      </c>
      <c r="AX18" s="286"/>
      <c r="AY18" s="286"/>
    </row>
    <row r="19" spans="1:51" ht="78" customHeight="1">
      <c r="A19" s="262"/>
      <c r="B19" s="263"/>
      <c r="C19" s="263"/>
      <c r="D19" s="263"/>
      <c r="E19" s="254"/>
      <c r="F19" s="254"/>
      <c r="G19" s="265"/>
      <c r="H19" s="265"/>
      <c r="I19" s="265"/>
      <c r="J19" s="284"/>
      <c r="K19" s="283" t="s">
        <v>139</v>
      </c>
      <c r="L19" s="288" t="s">
        <v>74</v>
      </c>
      <c r="M19" s="288">
        <v>0</v>
      </c>
      <c r="N19" s="283" t="s">
        <v>140</v>
      </c>
      <c r="O19" s="286"/>
      <c r="P19" s="286" t="s">
        <v>78</v>
      </c>
      <c r="Q19" s="283" t="s">
        <v>141</v>
      </c>
      <c r="R19" s="283">
        <v>4</v>
      </c>
      <c r="S19" s="288" t="s">
        <v>124</v>
      </c>
      <c r="T19" s="309">
        <v>4</v>
      </c>
      <c r="U19" s="299"/>
      <c r="V19" s="299"/>
      <c r="W19" s="302"/>
      <c r="X19" s="284"/>
      <c r="Y19" s="284"/>
      <c r="Z19" s="284"/>
      <c r="AA19" s="284"/>
      <c r="AB19" s="16" t="s">
        <v>142</v>
      </c>
      <c r="AC19" s="18" t="s">
        <v>143</v>
      </c>
      <c r="AD19" s="18">
        <v>3</v>
      </c>
      <c r="AE19" s="22">
        <v>0.05</v>
      </c>
      <c r="AF19" s="23">
        <v>45322</v>
      </c>
      <c r="AG19" s="23">
        <v>45504</v>
      </c>
      <c r="AH19" s="18">
        <f t="shared" si="0"/>
        <v>182</v>
      </c>
      <c r="AI19" s="18">
        <v>1028736</v>
      </c>
      <c r="AJ19" s="18">
        <v>1028736</v>
      </c>
      <c r="AK19" s="18" t="s">
        <v>89</v>
      </c>
      <c r="AL19" s="18" t="s">
        <v>90</v>
      </c>
      <c r="AM19" s="18" t="s">
        <v>91</v>
      </c>
      <c r="AN19" s="21">
        <v>0</v>
      </c>
      <c r="AO19" s="284"/>
      <c r="AP19" s="296"/>
      <c r="AQ19" s="296"/>
      <c r="AR19" s="150" t="s">
        <v>102</v>
      </c>
      <c r="AS19" s="150" t="s">
        <v>103</v>
      </c>
      <c r="AT19" s="18" t="s">
        <v>103</v>
      </c>
      <c r="AU19" s="18" t="s">
        <v>103</v>
      </c>
      <c r="AV19" s="18" t="s">
        <v>103</v>
      </c>
      <c r="AW19" s="17" t="s">
        <v>144</v>
      </c>
      <c r="AX19" s="286"/>
      <c r="AY19" s="286"/>
    </row>
    <row r="20" spans="1:51" ht="42.75">
      <c r="A20" s="262"/>
      <c r="B20" s="263"/>
      <c r="C20" s="263"/>
      <c r="D20" s="263"/>
      <c r="E20" s="254"/>
      <c r="F20" s="254"/>
      <c r="G20" s="265"/>
      <c r="H20" s="265"/>
      <c r="I20" s="265"/>
      <c r="J20" s="284"/>
      <c r="K20" s="284"/>
      <c r="L20" s="289"/>
      <c r="M20" s="289"/>
      <c r="N20" s="284"/>
      <c r="O20" s="286"/>
      <c r="P20" s="286"/>
      <c r="Q20" s="284"/>
      <c r="R20" s="284"/>
      <c r="S20" s="289"/>
      <c r="T20" s="310"/>
      <c r="U20" s="299"/>
      <c r="V20" s="299"/>
      <c r="W20" s="302"/>
      <c r="X20" s="284"/>
      <c r="Y20" s="284"/>
      <c r="Z20" s="284"/>
      <c r="AA20" s="284"/>
      <c r="AB20" s="18" t="s">
        <v>145</v>
      </c>
      <c r="AC20" s="18" t="s">
        <v>146</v>
      </c>
      <c r="AD20" s="18">
        <v>1</v>
      </c>
      <c r="AE20" s="22">
        <v>0.15</v>
      </c>
      <c r="AF20" s="23">
        <v>45322</v>
      </c>
      <c r="AG20" s="23">
        <v>45504</v>
      </c>
      <c r="AH20" s="18">
        <f t="shared" si="0"/>
        <v>182</v>
      </c>
      <c r="AI20" s="18">
        <v>1028736</v>
      </c>
      <c r="AJ20" s="18">
        <v>1028736</v>
      </c>
      <c r="AK20" s="18" t="s">
        <v>89</v>
      </c>
      <c r="AL20" s="18" t="s">
        <v>90</v>
      </c>
      <c r="AM20" s="18" t="s">
        <v>91</v>
      </c>
      <c r="AN20" s="21">
        <v>0</v>
      </c>
      <c r="AO20" s="284"/>
      <c r="AP20" s="296"/>
      <c r="AQ20" s="296"/>
      <c r="AR20" s="150" t="s">
        <v>102</v>
      </c>
      <c r="AS20" s="150" t="s">
        <v>103</v>
      </c>
      <c r="AT20" s="18" t="s">
        <v>103</v>
      </c>
      <c r="AU20" s="18" t="s">
        <v>103</v>
      </c>
      <c r="AV20" s="18" t="s">
        <v>103</v>
      </c>
      <c r="AW20" s="17" t="s">
        <v>119</v>
      </c>
      <c r="AX20" s="286"/>
      <c r="AY20" s="286"/>
    </row>
    <row r="21" spans="1:51" ht="108">
      <c r="A21" s="262"/>
      <c r="B21" s="263"/>
      <c r="C21" s="263"/>
      <c r="D21" s="263"/>
      <c r="E21" s="254"/>
      <c r="F21" s="254"/>
      <c r="G21" s="265"/>
      <c r="H21" s="265"/>
      <c r="I21" s="265"/>
      <c r="J21" s="284"/>
      <c r="K21" s="285"/>
      <c r="L21" s="289"/>
      <c r="M21" s="289"/>
      <c r="N21" s="285"/>
      <c r="O21" s="286"/>
      <c r="P21" s="286"/>
      <c r="Q21" s="285"/>
      <c r="R21" s="285"/>
      <c r="S21" s="312"/>
      <c r="T21" s="311"/>
      <c r="U21" s="299"/>
      <c r="V21" s="299"/>
      <c r="W21" s="302"/>
      <c r="X21" s="284"/>
      <c r="Y21" s="284"/>
      <c r="Z21" s="284"/>
      <c r="AA21" s="284"/>
      <c r="AB21" s="19" t="s">
        <v>147</v>
      </c>
      <c r="AC21" s="19" t="s">
        <v>148</v>
      </c>
      <c r="AD21" s="18">
        <v>1</v>
      </c>
      <c r="AE21" s="22">
        <v>0.15</v>
      </c>
      <c r="AF21" s="23">
        <v>45322</v>
      </c>
      <c r="AG21" s="23">
        <v>45504</v>
      </c>
      <c r="AH21" s="18">
        <f t="shared" si="0"/>
        <v>182</v>
      </c>
      <c r="AI21" s="18">
        <v>1028736</v>
      </c>
      <c r="AJ21" s="18">
        <v>1028736</v>
      </c>
      <c r="AK21" s="18" t="s">
        <v>89</v>
      </c>
      <c r="AL21" s="18" t="s">
        <v>90</v>
      </c>
      <c r="AM21" s="18" t="s">
        <v>91</v>
      </c>
      <c r="AN21" s="21">
        <v>60490000</v>
      </c>
      <c r="AO21" s="284"/>
      <c r="AP21" s="296"/>
      <c r="AQ21" s="296"/>
      <c r="AR21" s="150" t="s">
        <v>95</v>
      </c>
      <c r="AS21" s="167" t="s">
        <v>149</v>
      </c>
      <c r="AT21" s="18" t="s">
        <v>107</v>
      </c>
      <c r="AU21" s="18" t="s">
        <v>98</v>
      </c>
      <c r="AV21" s="23">
        <v>45322</v>
      </c>
      <c r="AW21" s="17" t="s">
        <v>150</v>
      </c>
      <c r="AX21" s="286"/>
      <c r="AY21" s="286"/>
    </row>
    <row r="22" spans="1:51" ht="62.25" customHeight="1">
      <c r="A22" s="262"/>
      <c r="B22" s="263"/>
      <c r="C22" s="263"/>
      <c r="D22" s="263"/>
      <c r="E22" s="254"/>
      <c r="F22" s="254"/>
      <c r="G22" s="265"/>
      <c r="H22" s="265"/>
      <c r="I22" s="265"/>
      <c r="J22" s="284"/>
      <c r="K22" s="286" t="s">
        <v>151</v>
      </c>
      <c r="L22" s="287" t="s">
        <v>74</v>
      </c>
      <c r="M22" s="287">
        <v>100</v>
      </c>
      <c r="N22" s="286" t="s">
        <v>152</v>
      </c>
      <c r="O22" s="286"/>
      <c r="P22" s="287" t="s">
        <v>78</v>
      </c>
      <c r="Q22" s="286" t="s">
        <v>141</v>
      </c>
      <c r="R22" s="286">
        <v>400</v>
      </c>
      <c r="S22" s="304">
        <f>R22-T22</f>
        <v>53</v>
      </c>
      <c r="T22" s="304">
        <v>347</v>
      </c>
      <c r="U22" s="299"/>
      <c r="V22" s="299"/>
      <c r="W22" s="302"/>
      <c r="X22" s="284"/>
      <c r="Y22" s="284"/>
      <c r="Z22" s="284"/>
      <c r="AA22" s="284"/>
      <c r="AB22" s="19" t="s">
        <v>153</v>
      </c>
      <c r="AC22" s="19" t="s">
        <v>154</v>
      </c>
      <c r="AD22" s="18">
        <v>1</v>
      </c>
      <c r="AE22" s="22">
        <v>0.1</v>
      </c>
      <c r="AF22" s="23">
        <v>45322</v>
      </c>
      <c r="AG22" s="23">
        <v>45504</v>
      </c>
      <c r="AH22" s="18">
        <f>_xlfn.DAYS(AG22,AF22)</f>
        <v>182</v>
      </c>
      <c r="AI22" s="18">
        <v>1028736</v>
      </c>
      <c r="AJ22" s="18">
        <v>1028736</v>
      </c>
      <c r="AK22" s="18" t="s">
        <v>89</v>
      </c>
      <c r="AL22" s="18" t="s">
        <v>90</v>
      </c>
      <c r="AM22" s="18" t="s">
        <v>91</v>
      </c>
      <c r="AN22" s="21">
        <v>0</v>
      </c>
      <c r="AO22" s="284"/>
      <c r="AP22" s="296"/>
      <c r="AQ22" s="296"/>
      <c r="AR22" s="150" t="s">
        <v>102</v>
      </c>
      <c r="AS22" s="150" t="s">
        <v>103</v>
      </c>
      <c r="AT22" s="18" t="s">
        <v>103</v>
      </c>
      <c r="AU22" s="18" t="s">
        <v>103</v>
      </c>
      <c r="AV22" s="18" t="s">
        <v>103</v>
      </c>
      <c r="AW22" s="17" t="s">
        <v>155</v>
      </c>
      <c r="AX22" s="286"/>
      <c r="AY22" s="286"/>
    </row>
    <row r="23" spans="1:51" ht="51">
      <c r="A23" s="262"/>
      <c r="B23" s="263"/>
      <c r="C23" s="263"/>
      <c r="D23" s="263"/>
      <c r="E23" s="254"/>
      <c r="F23" s="254"/>
      <c r="G23" s="265"/>
      <c r="H23" s="265"/>
      <c r="I23" s="265"/>
      <c r="J23" s="284"/>
      <c r="K23" s="286"/>
      <c r="L23" s="287"/>
      <c r="M23" s="287"/>
      <c r="N23" s="286"/>
      <c r="O23" s="286"/>
      <c r="P23" s="287"/>
      <c r="Q23" s="286"/>
      <c r="R23" s="286"/>
      <c r="S23" s="287"/>
      <c r="T23" s="304"/>
      <c r="U23" s="299"/>
      <c r="V23" s="299"/>
      <c r="W23" s="302"/>
      <c r="X23" s="284"/>
      <c r="Y23" s="284"/>
      <c r="Z23" s="284"/>
      <c r="AA23" s="284"/>
      <c r="AB23" s="19" t="s">
        <v>156</v>
      </c>
      <c r="AC23" s="19" t="s">
        <v>157</v>
      </c>
      <c r="AD23" s="18">
        <v>1</v>
      </c>
      <c r="AE23" s="22">
        <v>0.1</v>
      </c>
      <c r="AF23" s="23">
        <v>45322</v>
      </c>
      <c r="AG23" s="23">
        <v>45504</v>
      </c>
      <c r="AH23" s="18">
        <f t="shared" si="0"/>
        <v>182</v>
      </c>
      <c r="AI23" s="18">
        <v>1028736</v>
      </c>
      <c r="AJ23" s="18">
        <v>1028736</v>
      </c>
      <c r="AK23" s="18" t="s">
        <v>89</v>
      </c>
      <c r="AL23" s="18" t="s">
        <v>90</v>
      </c>
      <c r="AM23" s="18" t="s">
        <v>91</v>
      </c>
      <c r="AN23" s="21">
        <v>372360000</v>
      </c>
      <c r="AO23" s="284"/>
      <c r="AP23" s="296"/>
      <c r="AQ23" s="296"/>
      <c r="AR23" s="150" t="s">
        <v>102</v>
      </c>
      <c r="AS23" s="150" t="s">
        <v>158</v>
      </c>
      <c r="AT23" s="18" t="s">
        <v>97</v>
      </c>
      <c r="AU23" s="18" t="s">
        <v>98</v>
      </c>
      <c r="AV23" s="23">
        <v>45322</v>
      </c>
      <c r="AW23" s="17" t="s">
        <v>159</v>
      </c>
      <c r="AX23" s="286"/>
      <c r="AY23" s="286"/>
    </row>
    <row r="24" spans="1:51" ht="108">
      <c r="A24" s="262"/>
      <c r="B24" s="263"/>
      <c r="C24" s="263"/>
      <c r="D24" s="263"/>
      <c r="E24" s="254"/>
      <c r="F24" s="254"/>
      <c r="G24" s="265"/>
      <c r="H24" s="265"/>
      <c r="I24" s="265"/>
      <c r="J24" s="284"/>
      <c r="K24" s="286"/>
      <c r="L24" s="287"/>
      <c r="M24" s="287"/>
      <c r="N24" s="286"/>
      <c r="O24" s="286"/>
      <c r="P24" s="287"/>
      <c r="Q24" s="286"/>
      <c r="R24" s="286"/>
      <c r="S24" s="287"/>
      <c r="T24" s="304"/>
      <c r="U24" s="299"/>
      <c r="V24" s="299"/>
      <c r="W24" s="302"/>
      <c r="X24" s="284"/>
      <c r="Y24" s="284"/>
      <c r="Z24" s="284"/>
      <c r="AA24" s="284"/>
      <c r="AB24" s="19" t="s">
        <v>160</v>
      </c>
      <c r="AC24" s="19" t="s">
        <v>146</v>
      </c>
      <c r="AD24" s="18">
        <v>1</v>
      </c>
      <c r="AE24" s="22">
        <v>0.2</v>
      </c>
      <c r="AF24" s="23">
        <v>45322</v>
      </c>
      <c r="AG24" s="23">
        <v>45504</v>
      </c>
      <c r="AH24" s="18">
        <f t="shared" si="0"/>
        <v>182</v>
      </c>
      <c r="AI24" s="18">
        <v>1028736</v>
      </c>
      <c r="AJ24" s="18">
        <v>1028736</v>
      </c>
      <c r="AK24" s="18" t="s">
        <v>89</v>
      </c>
      <c r="AL24" s="18" t="s">
        <v>90</v>
      </c>
      <c r="AM24" s="18" t="s">
        <v>91</v>
      </c>
      <c r="AN24" s="21">
        <v>49450000</v>
      </c>
      <c r="AO24" s="284"/>
      <c r="AP24" s="296"/>
      <c r="AQ24" s="296"/>
      <c r="AR24" s="150" t="s">
        <v>95</v>
      </c>
      <c r="AS24" s="167" t="s">
        <v>161</v>
      </c>
      <c r="AT24" s="18" t="s">
        <v>107</v>
      </c>
      <c r="AU24" s="18" t="s">
        <v>98</v>
      </c>
      <c r="AV24" s="23">
        <v>45322</v>
      </c>
      <c r="AW24" s="17" t="s">
        <v>119</v>
      </c>
      <c r="AX24" s="286"/>
      <c r="AY24" s="286"/>
    </row>
    <row r="25" spans="1:51" ht="42.75">
      <c r="A25" s="262"/>
      <c r="B25" s="263"/>
      <c r="C25" s="263"/>
      <c r="D25" s="263"/>
      <c r="E25" s="254"/>
      <c r="F25" s="254"/>
      <c r="G25" s="265"/>
      <c r="H25" s="265"/>
      <c r="I25" s="265"/>
      <c r="J25" s="285"/>
      <c r="K25" s="286"/>
      <c r="L25" s="287"/>
      <c r="M25" s="287"/>
      <c r="N25" s="286"/>
      <c r="O25" s="286"/>
      <c r="P25" s="287"/>
      <c r="Q25" s="286"/>
      <c r="R25" s="286"/>
      <c r="S25" s="287"/>
      <c r="T25" s="304"/>
      <c r="U25" s="300"/>
      <c r="V25" s="300"/>
      <c r="W25" s="303"/>
      <c r="X25" s="285"/>
      <c r="Y25" s="285"/>
      <c r="Z25" s="285"/>
      <c r="AA25" s="285"/>
      <c r="AB25" s="19" t="s">
        <v>162</v>
      </c>
      <c r="AC25" s="19" t="s">
        <v>163</v>
      </c>
      <c r="AD25" s="18">
        <v>1</v>
      </c>
      <c r="AE25" s="22">
        <v>0.1</v>
      </c>
      <c r="AF25" s="23">
        <v>45322</v>
      </c>
      <c r="AG25" s="23">
        <v>45504</v>
      </c>
      <c r="AH25" s="18">
        <f t="shared" si="0"/>
        <v>182</v>
      </c>
      <c r="AI25" s="18">
        <v>1028736</v>
      </c>
      <c r="AJ25" s="18">
        <v>1028736</v>
      </c>
      <c r="AK25" s="18" t="s">
        <v>89</v>
      </c>
      <c r="AL25" s="18" t="s">
        <v>90</v>
      </c>
      <c r="AM25" s="18" t="s">
        <v>91</v>
      </c>
      <c r="AN25" s="21">
        <v>0</v>
      </c>
      <c r="AO25" s="285"/>
      <c r="AP25" s="297"/>
      <c r="AQ25" s="297"/>
      <c r="AR25" s="150" t="s">
        <v>95</v>
      </c>
      <c r="AS25" s="150" t="s">
        <v>103</v>
      </c>
      <c r="AT25" s="18" t="s">
        <v>103</v>
      </c>
      <c r="AU25" s="18" t="s">
        <v>103</v>
      </c>
      <c r="AV25" s="18" t="s">
        <v>103</v>
      </c>
      <c r="AW25" s="24" t="s">
        <v>164</v>
      </c>
      <c r="AX25" s="286"/>
      <c r="AY25" s="286"/>
    </row>
    <row r="26" spans="1:51" ht="96">
      <c r="A26" s="262"/>
      <c r="B26" s="263"/>
      <c r="C26" s="263"/>
      <c r="D26" s="263"/>
      <c r="E26" s="254"/>
      <c r="F26" s="254"/>
      <c r="G26" s="265"/>
      <c r="H26" s="265"/>
      <c r="I26" s="265"/>
      <c r="J26" s="305" t="s">
        <v>165</v>
      </c>
      <c r="K26" s="26" t="s">
        <v>166</v>
      </c>
      <c r="L26" s="26" t="s">
        <v>74</v>
      </c>
      <c r="M26" s="26">
        <v>0</v>
      </c>
      <c r="N26" s="26" t="s">
        <v>167</v>
      </c>
      <c r="O26" s="26"/>
      <c r="P26" s="26" t="s">
        <v>78</v>
      </c>
      <c r="Q26" s="26" t="s">
        <v>123</v>
      </c>
      <c r="R26" s="26">
        <v>1</v>
      </c>
      <c r="S26" s="26" t="s">
        <v>124</v>
      </c>
      <c r="T26" s="26">
        <v>1</v>
      </c>
      <c r="U26" s="306" t="s">
        <v>80</v>
      </c>
      <c r="V26" s="306" t="s">
        <v>81</v>
      </c>
      <c r="W26" s="306" t="s">
        <v>82</v>
      </c>
      <c r="X26" s="306" t="s">
        <v>83</v>
      </c>
      <c r="Y26" s="305" t="s">
        <v>168</v>
      </c>
      <c r="Z26" s="321" t="s">
        <v>169</v>
      </c>
      <c r="AA26" s="305" t="s">
        <v>170</v>
      </c>
      <c r="AB26" s="25" t="s">
        <v>171</v>
      </c>
      <c r="AC26" s="25" t="s">
        <v>146</v>
      </c>
      <c r="AD26" s="25">
        <v>1</v>
      </c>
      <c r="AE26" s="27">
        <v>0.35</v>
      </c>
      <c r="AF26" s="28">
        <v>45322</v>
      </c>
      <c r="AG26" s="28">
        <v>45504</v>
      </c>
      <c r="AH26" s="25">
        <f t="shared" si="0"/>
        <v>182</v>
      </c>
      <c r="AI26" s="29">
        <v>1028736</v>
      </c>
      <c r="AJ26" s="29">
        <v>1028736</v>
      </c>
      <c r="AK26" s="25" t="s">
        <v>89</v>
      </c>
      <c r="AL26" s="25" t="s">
        <v>90</v>
      </c>
      <c r="AM26" s="25" t="s">
        <v>115</v>
      </c>
      <c r="AN26" s="30">
        <v>57500000</v>
      </c>
      <c r="AO26" s="313" t="s">
        <v>172</v>
      </c>
      <c r="AP26" s="322" t="s">
        <v>173</v>
      </c>
      <c r="AQ26" s="322" t="s">
        <v>174</v>
      </c>
      <c r="AR26" s="151" t="s">
        <v>95</v>
      </c>
      <c r="AS26" s="169" t="s">
        <v>175</v>
      </c>
      <c r="AT26" s="25" t="s">
        <v>176</v>
      </c>
      <c r="AU26" s="25" t="s">
        <v>98</v>
      </c>
      <c r="AV26" s="28">
        <v>45322</v>
      </c>
      <c r="AW26" s="25" t="s">
        <v>177</v>
      </c>
      <c r="AX26" s="313" t="s">
        <v>99</v>
      </c>
      <c r="AY26" s="313" t="s">
        <v>100</v>
      </c>
    </row>
    <row r="27" spans="1:51" ht="96">
      <c r="A27" s="262"/>
      <c r="B27" s="263"/>
      <c r="C27" s="263"/>
      <c r="D27" s="263"/>
      <c r="E27" s="254"/>
      <c r="F27" s="254"/>
      <c r="G27" s="265"/>
      <c r="H27" s="265"/>
      <c r="I27" s="265"/>
      <c r="J27" s="305"/>
      <c r="K27" s="26" t="s">
        <v>178</v>
      </c>
      <c r="L27" s="26" t="s">
        <v>179</v>
      </c>
      <c r="M27" s="26">
        <v>0</v>
      </c>
      <c r="N27" s="26" t="s">
        <v>180</v>
      </c>
      <c r="O27" s="26"/>
      <c r="P27" s="26" t="s">
        <v>78</v>
      </c>
      <c r="Q27" s="26" t="s">
        <v>181</v>
      </c>
      <c r="R27" s="31">
        <v>0.3</v>
      </c>
      <c r="S27" s="26" t="s">
        <v>124</v>
      </c>
      <c r="T27" s="31">
        <v>0.3</v>
      </c>
      <c r="U27" s="307"/>
      <c r="V27" s="307"/>
      <c r="W27" s="307"/>
      <c r="X27" s="307"/>
      <c r="Y27" s="305"/>
      <c r="Z27" s="321"/>
      <c r="AA27" s="305"/>
      <c r="AB27" s="25" t="s">
        <v>182</v>
      </c>
      <c r="AC27" s="25" t="s">
        <v>146</v>
      </c>
      <c r="AD27" s="25">
        <v>1</v>
      </c>
      <c r="AE27" s="27">
        <v>0.35</v>
      </c>
      <c r="AF27" s="28">
        <v>45322</v>
      </c>
      <c r="AG27" s="28">
        <v>45504</v>
      </c>
      <c r="AH27" s="25">
        <f t="shared" si="0"/>
        <v>182</v>
      </c>
      <c r="AI27" s="29">
        <v>1028736</v>
      </c>
      <c r="AJ27" s="29">
        <v>1028736</v>
      </c>
      <c r="AK27" s="25" t="s">
        <v>89</v>
      </c>
      <c r="AL27" s="25" t="s">
        <v>90</v>
      </c>
      <c r="AM27" s="25" t="s">
        <v>115</v>
      </c>
      <c r="AN27" s="30">
        <v>48000000</v>
      </c>
      <c r="AO27" s="314"/>
      <c r="AP27" s="323"/>
      <c r="AQ27" s="323"/>
      <c r="AR27" s="151" t="s">
        <v>95</v>
      </c>
      <c r="AS27" s="169" t="s">
        <v>175</v>
      </c>
      <c r="AT27" s="25" t="s">
        <v>176</v>
      </c>
      <c r="AU27" s="25" t="s">
        <v>98</v>
      </c>
      <c r="AV27" s="28">
        <v>45322</v>
      </c>
      <c r="AW27" s="25" t="s">
        <v>177</v>
      </c>
      <c r="AX27" s="314"/>
      <c r="AY27" s="314"/>
    </row>
    <row r="28" spans="1:51" ht="229.5" customHeight="1">
      <c r="A28" s="262"/>
      <c r="B28" s="263"/>
      <c r="C28" s="263"/>
      <c r="D28" s="263"/>
      <c r="E28" s="254"/>
      <c r="F28" s="254"/>
      <c r="G28" s="265"/>
      <c r="H28" s="265"/>
      <c r="I28" s="265"/>
      <c r="J28" s="305"/>
      <c r="K28" s="25" t="s">
        <v>183</v>
      </c>
      <c r="L28" s="25" t="s">
        <v>184</v>
      </c>
      <c r="M28" s="26">
        <v>0</v>
      </c>
      <c r="N28" s="25" t="s">
        <v>185</v>
      </c>
      <c r="O28" s="26"/>
      <c r="P28" s="25" t="s">
        <v>78</v>
      </c>
      <c r="Q28" s="26" t="s">
        <v>186</v>
      </c>
      <c r="R28" s="32">
        <v>0.1</v>
      </c>
      <c r="S28" s="32">
        <v>0.1</v>
      </c>
      <c r="T28" s="33">
        <v>3.7999999999999999E-2</v>
      </c>
      <c r="U28" s="308"/>
      <c r="V28" s="308"/>
      <c r="W28" s="308"/>
      <c r="X28" s="308"/>
      <c r="Y28" s="305"/>
      <c r="Z28" s="321"/>
      <c r="AA28" s="305"/>
      <c r="AB28" s="25" t="s">
        <v>187</v>
      </c>
      <c r="AC28" s="25" t="s">
        <v>188</v>
      </c>
      <c r="AD28" s="25">
        <v>1</v>
      </c>
      <c r="AE28" s="27">
        <v>0.3</v>
      </c>
      <c r="AF28" s="28">
        <v>45412</v>
      </c>
      <c r="AG28" s="28">
        <v>45657</v>
      </c>
      <c r="AH28" s="25">
        <f t="shared" si="0"/>
        <v>245</v>
      </c>
      <c r="AI28" s="29">
        <v>10</v>
      </c>
      <c r="AJ28" s="29">
        <v>20</v>
      </c>
      <c r="AK28" s="25" t="s">
        <v>89</v>
      </c>
      <c r="AL28" s="25" t="s">
        <v>90</v>
      </c>
      <c r="AM28" s="25" t="s">
        <v>115</v>
      </c>
      <c r="AN28" s="133">
        <v>415238561</v>
      </c>
      <c r="AO28" s="315"/>
      <c r="AP28" s="324"/>
      <c r="AQ28" s="324"/>
      <c r="AR28" s="140" t="s">
        <v>95</v>
      </c>
      <c r="AS28" s="169" t="s">
        <v>187</v>
      </c>
      <c r="AT28" s="25" t="s">
        <v>97</v>
      </c>
      <c r="AU28" s="25" t="s">
        <v>98</v>
      </c>
      <c r="AV28" s="28">
        <v>45412</v>
      </c>
      <c r="AW28" s="25" t="s">
        <v>189</v>
      </c>
      <c r="AX28" s="315"/>
      <c r="AY28" s="315"/>
    </row>
    <row r="29" spans="1:51" ht="57">
      <c r="A29" s="262"/>
      <c r="B29" s="263"/>
      <c r="C29" s="263"/>
      <c r="D29" s="263"/>
      <c r="E29" s="254"/>
      <c r="F29" s="254"/>
      <c r="G29" s="265"/>
      <c r="H29" s="265"/>
      <c r="I29" s="265"/>
      <c r="J29" s="316" t="s">
        <v>190</v>
      </c>
      <c r="K29" s="34" t="s">
        <v>191</v>
      </c>
      <c r="L29" s="34" t="s">
        <v>192</v>
      </c>
      <c r="M29" s="35">
        <v>0</v>
      </c>
      <c r="N29" s="34" t="s">
        <v>193</v>
      </c>
      <c r="O29" s="34"/>
      <c r="P29" s="34" t="s">
        <v>78</v>
      </c>
      <c r="Q29" s="318" t="s">
        <v>194</v>
      </c>
      <c r="R29" s="36">
        <v>5000</v>
      </c>
      <c r="S29" s="37">
        <f>R29-T29</f>
        <v>1279</v>
      </c>
      <c r="T29" s="38">
        <v>3721</v>
      </c>
      <c r="U29" s="319" t="s">
        <v>80</v>
      </c>
      <c r="V29" s="319" t="s">
        <v>195</v>
      </c>
      <c r="W29" s="319" t="s">
        <v>82</v>
      </c>
      <c r="X29" s="319" t="s">
        <v>196</v>
      </c>
      <c r="Y29" s="316" t="s">
        <v>197</v>
      </c>
      <c r="Z29" s="316" t="s">
        <v>198</v>
      </c>
      <c r="AA29" s="316" t="s">
        <v>199</v>
      </c>
      <c r="AB29" s="35" t="s">
        <v>200</v>
      </c>
      <c r="AC29" s="39" t="s">
        <v>201</v>
      </c>
      <c r="AD29" s="40">
        <v>1</v>
      </c>
      <c r="AE29" s="41">
        <v>0.05</v>
      </c>
      <c r="AF29" s="42" t="s">
        <v>202</v>
      </c>
      <c r="AG29" s="43">
        <v>45504</v>
      </c>
      <c r="AH29" s="44">
        <v>212</v>
      </c>
      <c r="AI29" s="45">
        <v>1028736</v>
      </c>
      <c r="AJ29" s="45">
        <v>1028736</v>
      </c>
      <c r="AK29" s="46" t="s">
        <v>89</v>
      </c>
      <c r="AL29" s="46" t="s">
        <v>90</v>
      </c>
      <c r="AM29" s="47" t="s">
        <v>115</v>
      </c>
      <c r="AN29" s="48">
        <v>0</v>
      </c>
      <c r="AO29" s="44" t="s">
        <v>103</v>
      </c>
      <c r="AP29" s="141" t="s">
        <v>103</v>
      </c>
      <c r="AQ29" s="141" t="s">
        <v>103</v>
      </c>
      <c r="AR29" s="143" t="s">
        <v>203</v>
      </c>
      <c r="AS29" s="141" t="s">
        <v>103</v>
      </c>
      <c r="AT29" s="44" t="s">
        <v>103</v>
      </c>
      <c r="AU29" s="44" t="s">
        <v>103</v>
      </c>
      <c r="AV29" s="49" t="s">
        <v>103</v>
      </c>
      <c r="AW29" s="50" t="s">
        <v>204</v>
      </c>
      <c r="AX29" s="325" t="s">
        <v>99</v>
      </c>
      <c r="AY29" s="325" t="s">
        <v>100</v>
      </c>
    </row>
    <row r="30" spans="1:51" ht="62.25" customHeight="1">
      <c r="A30" s="262"/>
      <c r="B30" s="263"/>
      <c r="C30" s="263"/>
      <c r="D30" s="263"/>
      <c r="E30" s="254"/>
      <c r="F30" s="254"/>
      <c r="G30" s="265"/>
      <c r="H30" s="265"/>
      <c r="I30" s="265"/>
      <c r="J30" s="317"/>
      <c r="K30" s="326" t="s">
        <v>205</v>
      </c>
      <c r="L30" s="327" t="s">
        <v>74</v>
      </c>
      <c r="M30" s="328">
        <v>0</v>
      </c>
      <c r="N30" s="326" t="s">
        <v>206</v>
      </c>
      <c r="O30" s="328"/>
      <c r="P30" s="317" t="s">
        <v>78</v>
      </c>
      <c r="Q30" s="318"/>
      <c r="R30" s="328">
        <v>1</v>
      </c>
      <c r="S30" s="328" t="s">
        <v>124</v>
      </c>
      <c r="T30" s="328">
        <v>1</v>
      </c>
      <c r="U30" s="320"/>
      <c r="V30" s="320"/>
      <c r="W30" s="320"/>
      <c r="X30" s="320"/>
      <c r="Y30" s="317"/>
      <c r="Z30" s="317"/>
      <c r="AA30" s="317"/>
      <c r="AB30" s="51" t="s">
        <v>207</v>
      </c>
      <c r="AC30" s="39" t="s">
        <v>201</v>
      </c>
      <c r="AD30" s="40">
        <v>1</v>
      </c>
      <c r="AE30" s="41">
        <v>0.05</v>
      </c>
      <c r="AF30" s="42" t="s">
        <v>202</v>
      </c>
      <c r="AG30" s="43">
        <v>45504</v>
      </c>
      <c r="AH30" s="44">
        <v>212</v>
      </c>
      <c r="AI30" s="45">
        <v>1028736</v>
      </c>
      <c r="AJ30" s="45">
        <v>1028736</v>
      </c>
      <c r="AK30" s="46" t="s">
        <v>89</v>
      </c>
      <c r="AL30" s="46" t="s">
        <v>90</v>
      </c>
      <c r="AM30" s="47" t="s">
        <v>115</v>
      </c>
      <c r="AN30" s="48">
        <v>0</v>
      </c>
      <c r="AO30" s="44" t="s">
        <v>103</v>
      </c>
      <c r="AP30" s="141" t="s">
        <v>103</v>
      </c>
      <c r="AQ30" s="141" t="s">
        <v>103</v>
      </c>
      <c r="AR30" s="143" t="s">
        <v>203</v>
      </c>
      <c r="AS30" s="141" t="s">
        <v>103</v>
      </c>
      <c r="AT30" s="44" t="s">
        <v>103</v>
      </c>
      <c r="AU30" s="44" t="s">
        <v>103</v>
      </c>
      <c r="AV30" s="49" t="s">
        <v>103</v>
      </c>
      <c r="AW30" s="50" t="s">
        <v>208</v>
      </c>
      <c r="AX30" s="325"/>
      <c r="AY30" s="325"/>
    </row>
    <row r="31" spans="1:51" ht="57">
      <c r="A31" s="262"/>
      <c r="B31" s="263"/>
      <c r="C31" s="263"/>
      <c r="D31" s="263"/>
      <c r="E31" s="254"/>
      <c r="F31" s="254"/>
      <c r="G31" s="265"/>
      <c r="H31" s="265"/>
      <c r="I31" s="265"/>
      <c r="J31" s="317"/>
      <c r="K31" s="326"/>
      <c r="L31" s="326"/>
      <c r="M31" s="329"/>
      <c r="N31" s="326"/>
      <c r="O31" s="329"/>
      <c r="P31" s="317"/>
      <c r="Q31" s="318"/>
      <c r="R31" s="329"/>
      <c r="S31" s="329"/>
      <c r="T31" s="329"/>
      <c r="U31" s="320"/>
      <c r="V31" s="320"/>
      <c r="W31" s="320"/>
      <c r="X31" s="320"/>
      <c r="Y31" s="317"/>
      <c r="Z31" s="317"/>
      <c r="AA31" s="317"/>
      <c r="AB31" s="51" t="s">
        <v>209</v>
      </c>
      <c r="AC31" s="39" t="s">
        <v>201</v>
      </c>
      <c r="AD31" s="40">
        <v>50</v>
      </c>
      <c r="AE31" s="41">
        <v>0.1</v>
      </c>
      <c r="AF31" s="42" t="s">
        <v>202</v>
      </c>
      <c r="AG31" s="43">
        <v>45504</v>
      </c>
      <c r="AH31" s="44">
        <v>212</v>
      </c>
      <c r="AI31" s="45">
        <v>1028736</v>
      </c>
      <c r="AJ31" s="45">
        <v>1028736</v>
      </c>
      <c r="AK31" s="46" t="s">
        <v>89</v>
      </c>
      <c r="AL31" s="46" t="s">
        <v>90</v>
      </c>
      <c r="AM31" s="47" t="s">
        <v>115</v>
      </c>
      <c r="AN31" s="48">
        <v>0</v>
      </c>
      <c r="AO31" s="44" t="s">
        <v>103</v>
      </c>
      <c r="AP31" s="141" t="s">
        <v>103</v>
      </c>
      <c r="AQ31" s="152" t="s">
        <v>103</v>
      </c>
      <c r="AR31" s="143" t="s">
        <v>203</v>
      </c>
      <c r="AS31" s="141" t="s">
        <v>103</v>
      </c>
      <c r="AT31" s="44" t="s">
        <v>103</v>
      </c>
      <c r="AU31" s="44" t="s">
        <v>103</v>
      </c>
      <c r="AV31" s="49" t="s">
        <v>103</v>
      </c>
      <c r="AW31" s="52" t="s">
        <v>210</v>
      </c>
      <c r="AX31" s="325"/>
      <c r="AY31" s="325"/>
    </row>
    <row r="32" spans="1:51" ht="96">
      <c r="A32" s="262"/>
      <c r="B32" s="263"/>
      <c r="C32" s="263"/>
      <c r="D32" s="263"/>
      <c r="E32" s="254"/>
      <c r="F32" s="254"/>
      <c r="G32" s="265"/>
      <c r="H32" s="265"/>
      <c r="I32" s="265"/>
      <c r="J32" s="317"/>
      <c r="K32" s="326"/>
      <c r="L32" s="326"/>
      <c r="M32" s="329"/>
      <c r="N32" s="326"/>
      <c r="O32" s="329"/>
      <c r="P32" s="317"/>
      <c r="Q32" s="318"/>
      <c r="R32" s="329"/>
      <c r="S32" s="329"/>
      <c r="T32" s="329"/>
      <c r="U32" s="320"/>
      <c r="V32" s="320"/>
      <c r="W32" s="320"/>
      <c r="X32" s="320"/>
      <c r="Y32" s="317"/>
      <c r="Z32" s="317"/>
      <c r="AA32" s="317"/>
      <c r="AB32" s="51" t="s">
        <v>211</v>
      </c>
      <c r="AC32" s="39" t="s">
        <v>146</v>
      </c>
      <c r="AD32" s="53">
        <v>1</v>
      </c>
      <c r="AE32" s="41">
        <v>0.05</v>
      </c>
      <c r="AF32" s="42" t="s">
        <v>202</v>
      </c>
      <c r="AG32" s="43">
        <v>45504</v>
      </c>
      <c r="AH32" s="44">
        <v>212</v>
      </c>
      <c r="AI32" s="54" t="s">
        <v>103</v>
      </c>
      <c r="AJ32" s="54" t="s">
        <v>103</v>
      </c>
      <c r="AK32" s="46" t="s">
        <v>89</v>
      </c>
      <c r="AL32" s="46" t="s">
        <v>90</v>
      </c>
      <c r="AM32" s="47" t="s">
        <v>115</v>
      </c>
      <c r="AN32" s="55">
        <v>74400000</v>
      </c>
      <c r="AO32" s="39" t="s">
        <v>212</v>
      </c>
      <c r="AP32" s="142" t="s">
        <v>197</v>
      </c>
      <c r="AQ32" s="152" t="s">
        <v>213</v>
      </c>
      <c r="AR32" s="153" t="s">
        <v>95</v>
      </c>
      <c r="AS32" s="170" t="s">
        <v>214</v>
      </c>
      <c r="AT32" s="54" t="s">
        <v>176</v>
      </c>
      <c r="AU32" s="54" t="s">
        <v>98</v>
      </c>
      <c r="AV32" s="56">
        <v>45306</v>
      </c>
      <c r="AW32" s="52" t="s">
        <v>215</v>
      </c>
      <c r="AX32" s="325"/>
      <c r="AY32" s="325"/>
    </row>
    <row r="33" spans="1:51" ht="63.75">
      <c r="A33" s="262"/>
      <c r="B33" s="263"/>
      <c r="C33" s="263"/>
      <c r="D33" s="263"/>
      <c r="E33" s="254"/>
      <c r="F33" s="254"/>
      <c r="G33" s="265"/>
      <c r="H33" s="265"/>
      <c r="I33" s="265"/>
      <c r="J33" s="317"/>
      <c r="K33" s="326"/>
      <c r="L33" s="326"/>
      <c r="M33" s="329"/>
      <c r="N33" s="326"/>
      <c r="O33" s="329"/>
      <c r="P33" s="317"/>
      <c r="Q33" s="318"/>
      <c r="R33" s="329"/>
      <c r="S33" s="329"/>
      <c r="T33" s="329"/>
      <c r="U33" s="320"/>
      <c r="V33" s="320"/>
      <c r="W33" s="320"/>
      <c r="X33" s="320"/>
      <c r="Y33" s="317"/>
      <c r="Z33" s="317"/>
      <c r="AA33" s="317"/>
      <c r="AB33" s="51" t="s">
        <v>216</v>
      </c>
      <c r="AC33" s="39" t="s">
        <v>201</v>
      </c>
      <c r="AD33" s="40">
        <v>1</v>
      </c>
      <c r="AE33" s="41">
        <v>0.2</v>
      </c>
      <c r="AF33" s="42" t="s">
        <v>202</v>
      </c>
      <c r="AG33" s="43">
        <v>45504</v>
      </c>
      <c r="AH33" s="44">
        <v>212</v>
      </c>
      <c r="AI33" s="45">
        <v>1028736</v>
      </c>
      <c r="AJ33" s="45">
        <v>1028736</v>
      </c>
      <c r="AK33" s="46" t="s">
        <v>89</v>
      </c>
      <c r="AL33" s="46" t="s">
        <v>90</v>
      </c>
      <c r="AM33" s="47" t="s">
        <v>115</v>
      </c>
      <c r="AN33" s="55">
        <v>5000000000</v>
      </c>
      <c r="AO33" s="39" t="s">
        <v>217</v>
      </c>
      <c r="AP33" s="142" t="s">
        <v>197</v>
      </c>
      <c r="AQ33" s="152" t="s">
        <v>213</v>
      </c>
      <c r="AR33" s="143" t="s">
        <v>95</v>
      </c>
      <c r="AS33" s="171" t="s">
        <v>218</v>
      </c>
      <c r="AT33" s="46" t="s">
        <v>219</v>
      </c>
      <c r="AU33" s="46" t="s">
        <v>98</v>
      </c>
      <c r="AV33" s="56">
        <v>45351</v>
      </c>
      <c r="AW33" s="50" t="s">
        <v>208</v>
      </c>
      <c r="AX33" s="325"/>
      <c r="AY33" s="325"/>
    </row>
    <row r="34" spans="1:51" ht="96">
      <c r="A34" s="262"/>
      <c r="B34" s="263"/>
      <c r="C34" s="263"/>
      <c r="D34" s="263"/>
      <c r="E34" s="254"/>
      <c r="F34" s="254"/>
      <c r="G34" s="265"/>
      <c r="H34" s="265"/>
      <c r="I34" s="265"/>
      <c r="J34" s="317"/>
      <c r="K34" s="326"/>
      <c r="L34" s="326"/>
      <c r="M34" s="329"/>
      <c r="N34" s="326"/>
      <c r="O34" s="329"/>
      <c r="P34" s="317"/>
      <c r="Q34" s="318"/>
      <c r="R34" s="329"/>
      <c r="S34" s="329"/>
      <c r="T34" s="329"/>
      <c r="U34" s="320"/>
      <c r="V34" s="320"/>
      <c r="W34" s="320"/>
      <c r="X34" s="320"/>
      <c r="Y34" s="317"/>
      <c r="Z34" s="317"/>
      <c r="AA34" s="317"/>
      <c r="AB34" s="51" t="s">
        <v>220</v>
      </c>
      <c r="AC34" s="39" t="s">
        <v>221</v>
      </c>
      <c r="AD34" s="40">
        <v>1</v>
      </c>
      <c r="AE34" s="41">
        <v>0.05</v>
      </c>
      <c r="AF34" s="42" t="s">
        <v>202</v>
      </c>
      <c r="AG34" s="43">
        <v>45504</v>
      </c>
      <c r="AH34" s="44">
        <v>212</v>
      </c>
      <c r="AI34" s="46" t="s">
        <v>222</v>
      </c>
      <c r="AJ34" s="46" t="s">
        <v>222</v>
      </c>
      <c r="AK34" s="46" t="s">
        <v>89</v>
      </c>
      <c r="AL34" s="46" t="s">
        <v>90</v>
      </c>
      <c r="AM34" s="47" t="s">
        <v>115</v>
      </c>
      <c r="AN34" s="55">
        <v>144330000</v>
      </c>
      <c r="AO34" s="39" t="s">
        <v>212</v>
      </c>
      <c r="AP34" s="142" t="s">
        <v>197</v>
      </c>
      <c r="AQ34" s="152" t="s">
        <v>213</v>
      </c>
      <c r="AR34" s="143" t="s">
        <v>95</v>
      </c>
      <c r="AS34" s="171" t="s">
        <v>223</v>
      </c>
      <c r="AT34" s="46" t="s">
        <v>176</v>
      </c>
      <c r="AU34" s="46" t="s">
        <v>98</v>
      </c>
      <c r="AV34" s="56">
        <v>45306</v>
      </c>
      <c r="AW34" s="52" t="s">
        <v>215</v>
      </c>
      <c r="AX34" s="325"/>
      <c r="AY34" s="325"/>
    </row>
    <row r="35" spans="1:51" ht="73.5" customHeight="1">
      <c r="A35" s="262"/>
      <c r="B35" s="263"/>
      <c r="C35" s="263"/>
      <c r="D35" s="263"/>
      <c r="E35" s="254"/>
      <c r="F35" s="254"/>
      <c r="G35" s="265"/>
      <c r="H35" s="265"/>
      <c r="I35" s="265"/>
      <c r="J35" s="317"/>
      <c r="K35" s="326"/>
      <c r="L35" s="316"/>
      <c r="M35" s="330"/>
      <c r="N35" s="326"/>
      <c r="O35" s="330"/>
      <c r="P35" s="317"/>
      <c r="Q35" s="318"/>
      <c r="R35" s="330"/>
      <c r="S35" s="330"/>
      <c r="T35" s="329"/>
      <c r="U35" s="320"/>
      <c r="V35" s="320"/>
      <c r="W35" s="320"/>
      <c r="X35" s="320"/>
      <c r="Y35" s="317"/>
      <c r="Z35" s="317"/>
      <c r="AA35" s="317"/>
      <c r="AB35" s="51" t="s">
        <v>224</v>
      </c>
      <c r="AC35" s="39" t="s">
        <v>225</v>
      </c>
      <c r="AD35" s="40">
        <v>1</v>
      </c>
      <c r="AE35" s="41">
        <v>0.1</v>
      </c>
      <c r="AF35" s="42" t="s">
        <v>202</v>
      </c>
      <c r="AG35" s="43">
        <v>45504</v>
      </c>
      <c r="AH35" s="44">
        <v>212</v>
      </c>
      <c r="AI35" s="45">
        <v>1028736</v>
      </c>
      <c r="AJ35" s="45">
        <v>1028736</v>
      </c>
      <c r="AK35" s="46" t="s">
        <v>89</v>
      </c>
      <c r="AL35" s="46" t="s">
        <v>90</v>
      </c>
      <c r="AM35" s="47" t="s">
        <v>115</v>
      </c>
      <c r="AN35" s="55">
        <v>0</v>
      </c>
      <c r="AO35" s="44" t="s">
        <v>103</v>
      </c>
      <c r="AP35" s="143" t="s">
        <v>103</v>
      </c>
      <c r="AQ35" s="143" t="s">
        <v>103</v>
      </c>
      <c r="AR35" s="142" t="s">
        <v>203</v>
      </c>
      <c r="AS35" s="143" t="s">
        <v>103</v>
      </c>
      <c r="AT35" s="57" t="s">
        <v>219</v>
      </c>
      <c r="AU35" s="57" t="s">
        <v>98</v>
      </c>
      <c r="AV35" s="56">
        <v>45351</v>
      </c>
      <c r="AW35" s="50" t="s">
        <v>226</v>
      </c>
      <c r="AX35" s="325"/>
      <c r="AY35" s="325"/>
    </row>
    <row r="36" spans="1:51" ht="57">
      <c r="A36" s="262"/>
      <c r="B36" s="263"/>
      <c r="C36" s="263"/>
      <c r="D36" s="263"/>
      <c r="E36" s="254"/>
      <c r="F36" s="254"/>
      <c r="G36" s="265"/>
      <c r="H36" s="265"/>
      <c r="I36" s="265"/>
      <c r="J36" s="317"/>
      <c r="K36" s="317" t="s">
        <v>227</v>
      </c>
      <c r="L36" s="328" t="s">
        <v>74</v>
      </c>
      <c r="M36" s="328">
        <v>0</v>
      </c>
      <c r="N36" s="325" t="s">
        <v>228</v>
      </c>
      <c r="O36" s="328"/>
      <c r="P36" s="328" t="s">
        <v>78</v>
      </c>
      <c r="Q36" s="318"/>
      <c r="R36" s="328">
        <v>86</v>
      </c>
      <c r="S36" s="328">
        <f>R36-T36</f>
        <v>40</v>
      </c>
      <c r="T36" s="329">
        <v>46</v>
      </c>
      <c r="U36" s="320"/>
      <c r="V36" s="320"/>
      <c r="W36" s="320"/>
      <c r="X36" s="320"/>
      <c r="Y36" s="317"/>
      <c r="Z36" s="317"/>
      <c r="AA36" s="317"/>
      <c r="AB36" s="51" t="s">
        <v>229</v>
      </c>
      <c r="AC36" s="39" t="s">
        <v>230</v>
      </c>
      <c r="AD36" s="40">
        <v>1</v>
      </c>
      <c r="AE36" s="41">
        <v>0.2</v>
      </c>
      <c r="AF36" s="42" t="s">
        <v>202</v>
      </c>
      <c r="AG36" s="43">
        <v>45504</v>
      </c>
      <c r="AH36" s="44">
        <v>212</v>
      </c>
      <c r="AI36" s="45">
        <v>1028736</v>
      </c>
      <c r="AJ36" s="45">
        <v>1028736</v>
      </c>
      <c r="AK36" s="46" t="s">
        <v>89</v>
      </c>
      <c r="AL36" s="46" t="s">
        <v>90</v>
      </c>
      <c r="AM36" s="47" t="s">
        <v>115</v>
      </c>
      <c r="AN36" s="55">
        <v>0</v>
      </c>
      <c r="AO36" s="44" t="s">
        <v>103</v>
      </c>
      <c r="AP36" s="143" t="s">
        <v>103</v>
      </c>
      <c r="AQ36" s="143" t="s">
        <v>103</v>
      </c>
      <c r="AR36" s="143" t="s">
        <v>203</v>
      </c>
      <c r="AS36" s="143" t="s">
        <v>103</v>
      </c>
      <c r="AT36" s="46" t="s">
        <v>219</v>
      </c>
      <c r="AU36" s="46" t="s">
        <v>98</v>
      </c>
      <c r="AV36" s="56">
        <v>45351</v>
      </c>
      <c r="AW36" s="50" t="s">
        <v>231</v>
      </c>
      <c r="AX36" s="325"/>
      <c r="AY36" s="325"/>
    </row>
    <row r="37" spans="1:51" ht="63.75">
      <c r="A37" s="262"/>
      <c r="B37" s="263"/>
      <c r="C37" s="263"/>
      <c r="D37" s="263"/>
      <c r="E37" s="254"/>
      <c r="F37" s="254"/>
      <c r="G37" s="265"/>
      <c r="H37" s="265"/>
      <c r="I37" s="265"/>
      <c r="J37" s="317"/>
      <c r="K37" s="317"/>
      <c r="L37" s="329"/>
      <c r="M37" s="329"/>
      <c r="N37" s="325"/>
      <c r="O37" s="329"/>
      <c r="P37" s="329"/>
      <c r="Q37" s="318"/>
      <c r="R37" s="329"/>
      <c r="S37" s="329"/>
      <c r="T37" s="329"/>
      <c r="U37" s="320"/>
      <c r="V37" s="320"/>
      <c r="W37" s="320"/>
      <c r="X37" s="320"/>
      <c r="Y37" s="317"/>
      <c r="Z37" s="317"/>
      <c r="AA37" s="317"/>
      <c r="AB37" s="51" t="s">
        <v>232</v>
      </c>
      <c r="AC37" s="39" t="s">
        <v>230</v>
      </c>
      <c r="AD37" s="40">
        <v>1</v>
      </c>
      <c r="AE37" s="41">
        <v>0.05</v>
      </c>
      <c r="AF37" s="42" t="s">
        <v>202</v>
      </c>
      <c r="AG37" s="43">
        <v>45504</v>
      </c>
      <c r="AH37" s="44">
        <v>212</v>
      </c>
      <c r="AI37" s="45">
        <v>1028736</v>
      </c>
      <c r="AJ37" s="45">
        <v>1028736</v>
      </c>
      <c r="AK37" s="46" t="s">
        <v>89</v>
      </c>
      <c r="AL37" s="46" t="s">
        <v>90</v>
      </c>
      <c r="AM37" s="47" t="s">
        <v>115</v>
      </c>
      <c r="AN37" s="55">
        <v>20500000</v>
      </c>
      <c r="AO37" s="39" t="s">
        <v>233</v>
      </c>
      <c r="AP37" s="142" t="s">
        <v>197</v>
      </c>
      <c r="AQ37" s="152" t="s">
        <v>213</v>
      </c>
      <c r="AR37" s="143" t="s">
        <v>95</v>
      </c>
      <c r="AS37" s="172" t="s">
        <v>234</v>
      </c>
      <c r="AT37" s="46" t="s">
        <v>219</v>
      </c>
      <c r="AU37" s="46" t="s">
        <v>98</v>
      </c>
      <c r="AV37" s="56">
        <v>45351</v>
      </c>
      <c r="AW37" s="50" t="s">
        <v>231</v>
      </c>
      <c r="AX37" s="325"/>
      <c r="AY37" s="325"/>
    </row>
    <row r="38" spans="1:51" ht="63.75">
      <c r="A38" s="262"/>
      <c r="B38" s="263"/>
      <c r="C38" s="263"/>
      <c r="D38" s="263"/>
      <c r="E38" s="254"/>
      <c r="F38" s="254"/>
      <c r="G38" s="265"/>
      <c r="H38" s="265"/>
      <c r="I38" s="265"/>
      <c r="J38" s="317"/>
      <c r="K38" s="317"/>
      <c r="L38" s="330"/>
      <c r="M38" s="330"/>
      <c r="N38" s="325"/>
      <c r="O38" s="330"/>
      <c r="P38" s="330"/>
      <c r="Q38" s="318"/>
      <c r="R38" s="330"/>
      <c r="S38" s="330"/>
      <c r="T38" s="330"/>
      <c r="U38" s="320"/>
      <c r="V38" s="320"/>
      <c r="W38" s="320"/>
      <c r="X38" s="320"/>
      <c r="Y38" s="317"/>
      <c r="Z38" s="317"/>
      <c r="AA38" s="317"/>
      <c r="AB38" s="51" t="s">
        <v>235</v>
      </c>
      <c r="AC38" s="39" t="s">
        <v>230</v>
      </c>
      <c r="AD38" s="40">
        <v>1</v>
      </c>
      <c r="AE38" s="41">
        <v>0.15</v>
      </c>
      <c r="AF38" s="42" t="s">
        <v>202</v>
      </c>
      <c r="AG38" s="43">
        <v>45504</v>
      </c>
      <c r="AH38" s="44">
        <v>212</v>
      </c>
      <c r="AI38" s="45">
        <v>1028736</v>
      </c>
      <c r="AJ38" s="45">
        <v>1028736</v>
      </c>
      <c r="AK38" s="46" t="s">
        <v>89</v>
      </c>
      <c r="AL38" s="46" t="s">
        <v>90</v>
      </c>
      <c r="AM38" s="47" t="s">
        <v>115</v>
      </c>
      <c r="AN38" s="55">
        <v>566770000</v>
      </c>
      <c r="AO38" s="39" t="s">
        <v>233</v>
      </c>
      <c r="AP38" s="142" t="s">
        <v>197</v>
      </c>
      <c r="AQ38" s="152" t="s">
        <v>213</v>
      </c>
      <c r="AR38" s="143" t="s">
        <v>95</v>
      </c>
      <c r="AS38" s="171" t="s">
        <v>236</v>
      </c>
      <c r="AT38" s="46" t="s">
        <v>219</v>
      </c>
      <c r="AU38" s="46" t="s">
        <v>98</v>
      </c>
      <c r="AV38" s="56">
        <v>45351</v>
      </c>
      <c r="AW38" s="50" t="s">
        <v>231</v>
      </c>
      <c r="AX38" s="325"/>
      <c r="AY38" s="325"/>
    </row>
    <row r="39" spans="1:51" ht="63.75">
      <c r="A39" s="262"/>
      <c r="B39" s="263"/>
      <c r="C39" s="263"/>
      <c r="D39" s="263"/>
      <c r="E39" s="254"/>
      <c r="F39" s="254"/>
      <c r="G39" s="265"/>
      <c r="H39" s="265"/>
      <c r="I39" s="265"/>
      <c r="J39" s="331" t="s">
        <v>237</v>
      </c>
      <c r="K39" s="331" t="s">
        <v>238</v>
      </c>
      <c r="L39" s="333" t="s">
        <v>74</v>
      </c>
      <c r="M39" s="338">
        <v>0</v>
      </c>
      <c r="N39" s="331" t="s">
        <v>239</v>
      </c>
      <c r="O39" s="331"/>
      <c r="P39" s="331" t="s">
        <v>240</v>
      </c>
      <c r="Q39" s="333" t="s">
        <v>241</v>
      </c>
      <c r="R39" s="335">
        <v>7</v>
      </c>
      <c r="S39" s="332">
        <v>1</v>
      </c>
      <c r="T39" s="335">
        <v>6</v>
      </c>
      <c r="U39" s="341" t="s">
        <v>80</v>
      </c>
      <c r="V39" s="341" t="s">
        <v>195</v>
      </c>
      <c r="W39" s="341" t="s">
        <v>82</v>
      </c>
      <c r="X39" s="341" t="s">
        <v>83</v>
      </c>
      <c r="Y39" s="331" t="s">
        <v>242</v>
      </c>
      <c r="Z39" s="336" t="s">
        <v>243</v>
      </c>
      <c r="AA39" s="331" t="s">
        <v>244</v>
      </c>
      <c r="AB39" s="58" t="s">
        <v>245</v>
      </c>
      <c r="AC39" s="58" t="s">
        <v>246</v>
      </c>
      <c r="AD39" s="59">
        <v>1</v>
      </c>
      <c r="AE39" s="60">
        <v>0.2</v>
      </c>
      <c r="AF39" s="61">
        <v>44927</v>
      </c>
      <c r="AG39" s="62">
        <v>45504</v>
      </c>
      <c r="AH39" s="58">
        <f t="shared" ref="AH39:AH44" si="1">30*6</f>
        <v>180</v>
      </c>
      <c r="AI39" s="63">
        <v>1028736</v>
      </c>
      <c r="AJ39" s="63">
        <v>1028736</v>
      </c>
      <c r="AK39" s="64" t="s">
        <v>89</v>
      </c>
      <c r="AL39" s="64" t="s">
        <v>90</v>
      </c>
      <c r="AM39" s="137" t="s">
        <v>115</v>
      </c>
      <c r="AN39" s="135">
        <v>0</v>
      </c>
      <c r="AO39" s="65" t="s">
        <v>247</v>
      </c>
      <c r="AP39" s="144" t="s">
        <v>242</v>
      </c>
      <c r="AQ39" s="154" t="s">
        <v>248</v>
      </c>
      <c r="AR39" s="155" t="s">
        <v>102</v>
      </c>
      <c r="AS39" s="156" t="s">
        <v>103</v>
      </c>
      <c r="AT39" s="67" t="s">
        <v>103</v>
      </c>
      <c r="AU39" s="67" t="s">
        <v>103</v>
      </c>
      <c r="AV39" s="68" t="s">
        <v>103</v>
      </c>
      <c r="AW39" s="58" t="s">
        <v>249</v>
      </c>
      <c r="AX39" s="331" t="s">
        <v>99</v>
      </c>
      <c r="AY39" s="333" t="s">
        <v>100</v>
      </c>
    </row>
    <row r="40" spans="1:51" ht="99.75">
      <c r="A40" s="262"/>
      <c r="B40" s="263"/>
      <c r="C40" s="263"/>
      <c r="D40" s="263"/>
      <c r="E40" s="254"/>
      <c r="F40" s="254"/>
      <c r="G40" s="265"/>
      <c r="H40" s="265"/>
      <c r="I40" s="265"/>
      <c r="J40" s="332"/>
      <c r="K40" s="332"/>
      <c r="L40" s="337"/>
      <c r="M40" s="339"/>
      <c r="N40" s="332"/>
      <c r="O40" s="332"/>
      <c r="P40" s="332"/>
      <c r="Q40" s="334"/>
      <c r="R40" s="332"/>
      <c r="S40" s="332"/>
      <c r="T40" s="332"/>
      <c r="U40" s="332"/>
      <c r="V40" s="332"/>
      <c r="W40" s="332"/>
      <c r="X40" s="332"/>
      <c r="Y40" s="332"/>
      <c r="Z40" s="332"/>
      <c r="AA40" s="332"/>
      <c r="AB40" s="58" t="s">
        <v>250</v>
      </c>
      <c r="AC40" s="58" t="s">
        <v>251</v>
      </c>
      <c r="AD40" s="66">
        <v>1</v>
      </c>
      <c r="AE40" s="60">
        <v>0.2</v>
      </c>
      <c r="AF40" s="69">
        <v>45322</v>
      </c>
      <c r="AG40" s="62">
        <v>45504</v>
      </c>
      <c r="AH40" s="58">
        <f t="shared" si="1"/>
        <v>180</v>
      </c>
      <c r="AI40" s="66">
        <v>1028736</v>
      </c>
      <c r="AJ40" s="66">
        <v>1028736</v>
      </c>
      <c r="AK40" s="66" t="s">
        <v>89</v>
      </c>
      <c r="AL40" s="64" t="s">
        <v>90</v>
      </c>
      <c r="AM40" s="134" t="s">
        <v>115</v>
      </c>
      <c r="AN40" s="135">
        <v>141000000</v>
      </c>
      <c r="AO40" s="67" t="s">
        <v>103</v>
      </c>
      <c r="AP40" s="145" t="s">
        <v>103</v>
      </c>
      <c r="AQ40" s="157" t="s">
        <v>103</v>
      </c>
      <c r="AR40" s="158" t="s">
        <v>95</v>
      </c>
      <c r="AS40" s="173" t="s">
        <v>252</v>
      </c>
      <c r="AT40" s="66" t="s">
        <v>176</v>
      </c>
      <c r="AU40" s="58" t="s">
        <v>98</v>
      </c>
      <c r="AV40" s="71">
        <v>45322</v>
      </c>
      <c r="AW40" s="58" t="s">
        <v>253</v>
      </c>
      <c r="AX40" s="331"/>
      <c r="AY40" s="337"/>
    </row>
    <row r="41" spans="1:51" ht="120">
      <c r="A41" s="262"/>
      <c r="B41" s="263"/>
      <c r="C41" s="263"/>
      <c r="D41" s="263"/>
      <c r="E41" s="254"/>
      <c r="F41" s="254"/>
      <c r="G41" s="265"/>
      <c r="H41" s="265"/>
      <c r="I41" s="265"/>
      <c r="J41" s="332"/>
      <c r="K41" s="332"/>
      <c r="L41" s="337"/>
      <c r="M41" s="339"/>
      <c r="N41" s="332"/>
      <c r="O41" s="332"/>
      <c r="P41" s="332"/>
      <c r="Q41" s="338" t="s">
        <v>254</v>
      </c>
      <c r="R41" s="332"/>
      <c r="S41" s="332"/>
      <c r="T41" s="332"/>
      <c r="U41" s="332"/>
      <c r="V41" s="332"/>
      <c r="W41" s="332"/>
      <c r="X41" s="332"/>
      <c r="Y41" s="332"/>
      <c r="Z41" s="332"/>
      <c r="AA41" s="332"/>
      <c r="AB41" s="58" t="s">
        <v>255</v>
      </c>
      <c r="AC41" s="58" t="s">
        <v>256</v>
      </c>
      <c r="AD41" s="67">
        <v>1</v>
      </c>
      <c r="AE41" s="72">
        <v>0.15</v>
      </c>
      <c r="AF41" s="69">
        <v>45322</v>
      </c>
      <c r="AG41" s="62">
        <v>45504</v>
      </c>
      <c r="AH41" s="58">
        <f t="shared" si="1"/>
        <v>180</v>
      </c>
      <c r="AI41" s="67">
        <v>1028736</v>
      </c>
      <c r="AJ41" s="67">
        <v>1028736</v>
      </c>
      <c r="AK41" s="67" t="s">
        <v>89</v>
      </c>
      <c r="AL41" s="64" t="s">
        <v>90</v>
      </c>
      <c r="AM41" s="70" t="s">
        <v>115</v>
      </c>
      <c r="AN41" s="135">
        <v>69000000</v>
      </c>
      <c r="AO41" s="67" t="s">
        <v>103</v>
      </c>
      <c r="AP41" s="145" t="s">
        <v>103</v>
      </c>
      <c r="AQ41" s="157" t="s">
        <v>103</v>
      </c>
      <c r="AR41" s="158" t="s">
        <v>95</v>
      </c>
      <c r="AS41" s="174" t="s">
        <v>257</v>
      </c>
      <c r="AT41" s="67" t="s">
        <v>176</v>
      </c>
      <c r="AU41" s="58" t="s">
        <v>98</v>
      </c>
      <c r="AV41" s="71">
        <v>45322</v>
      </c>
      <c r="AW41" s="58" t="s">
        <v>258</v>
      </c>
      <c r="AX41" s="331"/>
      <c r="AY41" s="337"/>
    </row>
    <row r="42" spans="1:51" ht="28.5">
      <c r="A42" s="262"/>
      <c r="B42" s="263"/>
      <c r="C42" s="263"/>
      <c r="D42" s="263"/>
      <c r="E42" s="254"/>
      <c r="F42" s="254"/>
      <c r="G42" s="265"/>
      <c r="H42" s="265"/>
      <c r="I42" s="265"/>
      <c r="J42" s="332"/>
      <c r="K42" s="332"/>
      <c r="L42" s="334"/>
      <c r="M42" s="339"/>
      <c r="N42" s="332"/>
      <c r="O42" s="332"/>
      <c r="P42" s="332"/>
      <c r="Q42" s="339"/>
      <c r="R42" s="332"/>
      <c r="S42" s="332"/>
      <c r="T42" s="332"/>
      <c r="U42" s="332"/>
      <c r="V42" s="332"/>
      <c r="W42" s="332"/>
      <c r="X42" s="332"/>
      <c r="Y42" s="332"/>
      <c r="Z42" s="332"/>
      <c r="AA42" s="332"/>
      <c r="AB42" s="58" t="s">
        <v>259</v>
      </c>
      <c r="AC42" s="58" t="s">
        <v>260</v>
      </c>
      <c r="AD42" s="67">
        <v>1</v>
      </c>
      <c r="AE42" s="72">
        <v>0.1</v>
      </c>
      <c r="AF42" s="69">
        <v>45322</v>
      </c>
      <c r="AG42" s="62">
        <v>45504</v>
      </c>
      <c r="AH42" s="58">
        <f t="shared" si="1"/>
        <v>180</v>
      </c>
      <c r="AI42" s="67">
        <v>0</v>
      </c>
      <c r="AJ42" s="67">
        <v>6</v>
      </c>
      <c r="AK42" s="67" t="s">
        <v>89</v>
      </c>
      <c r="AL42" s="64" t="s">
        <v>90</v>
      </c>
      <c r="AM42" s="70" t="s">
        <v>115</v>
      </c>
      <c r="AN42" s="135">
        <v>0</v>
      </c>
      <c r="AO42" s="67" t="s">
        <v>103</v>
      </c>
      <c r="AP42" s="145" t="s">
        <v>103</v>
      </c>
      <c r="AQ42" s="157" t="s">
        <v>103</v>
      </c>
      <c r="AR42" s="157" t="s">
        <v>102</v>
      </c>
      <c r="AS42" s="157" t="s">
        <v>103</v>
      </c>
      <c r="AT42" s="63" t="s">
        <v>103</v>
      </c>
      <c r="AU42" s="63" t="s">
        <v>103</v>
      </c>
      <c r="AV42" s="68" t="s">
        <v>103</v>
      </c>
      <c r="AW42" s="58" t="s">
        <v>261</v>
      </c>
      <c r="AX42" s="331"/>
      <c r="AY42" s="337"/>
    </row>
    <row r="43" spans="1:51" ht="49.5" customHeight="1">
      <c r="A43" s="262"/>
      <c r="B43" s="263"/>
      <c r="C43" s="263"/>
      <c r="D43" s="263"/>
      <c r="E43" s="254"/>
      <c r="F43" s="254"/>
      <c r="G43" s="265"/>
      <c r="H43" s="265"/>
      <c r="I43" s="265"/>
      <c r="J43" s="332"/>
      <c r="K43" s="331" t="s">
        <v>262</v>
      </c>
      <c r="L43" s="338" t="s">
        <v>74</v>
      </c>
      <c r="M43" s="339">
        <v>0</v>
      </c>
      <c r="N43" s="331" t="s">
        <v>263</v>
      </c>
      <c r="O43" s="331"/>
      <c r="P43" s="331" t="s">
        <v>78</v>
      </c>
      <c r="Q43" s="332" t="s">
        <v>264</v>
      </c>
      <c r="R43" s="335">
        <v>900</v>
      </c>
      <c r="S43" s="340">
        <v>100</v>
      </c>
      <c r="T43" s="335">
        <v>800</v>
      </c>
      <c r="U43" s="332"/>
      <c r="V43" s="332"/>
      <c r="W43" s="332"/>
      <c r="X43" s="332"/>
      <c r="Y43" s="332"/>
      <c r="Z43" s="332"/>
      <c r="AA43" s="332"/>
      <c r="AB43" s="58" t="s">
        <v>265</v>
      </c>
      <c r="AC43" s="58" t="s">
        <v>266</v>
      </c>
      <c r="AD43" s="67">
        <v>1</v>
      </c>
      <c r="AE43" s="72">
        <v>0.05</v>
      </c>
      <c r="AF43" s="69">
        <v>45322</v>
      </c>
      <c r="AG43" s="62">
        <v>45504</v>
      </c>
      <c r="AH43" s="58">
        <f t="shared" si="1"/>
        <v>180</v>
      </c>
      <c r="AI43" s="67">
        <v>1028736</v>
      </c>
      <c r="AJ43" s="67">
        <v>1028736</v>
      </c>
      <c r="AK43" s="67" t="s">
        <v>89</v>
      </c>
      <c r="AL43" s="64" t="s">
        <v>90</v>
      </c>
      <c r="AM43" s="70" t="s">
        <v>115</v>
      </c>
      <c r="AN43" s="135">
        <v>0</v>
      </c>
      <c r="AO43" s="67" t="s">
        <v>103</v>
      </c>
      <c r="AP43" s="145" t="s">
        <v>103</v>
      </c>
      <c r="AQ43" s="157" t="s">
        <v>103</v>
      </c>
      <c r="AR43" s="157" t="s">
        <v>102</v>
      </c>
      <c r="AS43" s="157" t="s">
        <v>103</v>
      </c>
      <c r="AT43" s="63" t="s">
        <v>103</v>
      </c>
      <c r="AU43" s="63" t="s">
        <v>103</v>
      </c>
      <c r="AV43" s="68" t="s">
        <v>103</v>
      </c>
      <c r="AW43" s="58" t="s">
        <v>267</v>
      </c>
      <c r="AX43" s="331"/>
      <c r="AY43" s="337"/>
    </row>
    <row r="44" spans="1:51" ht="60.75" customHeight="1">
      <c r="A44" s="262"/>
      <c r="B44" s="263"/>
      <c r="C44" s="263"/>
      <c r="D44" s="263"/>
      <c r="E44" s="254"/>
      <c r="F44" s="254"/>
      <c r="G44" s="265"/>
      <c r="H44" s="265"/>
      <c r="I44" s="265"/>
      <c r="J44" s="332"/>
      <c r="K44" s="332"/>
      <c r="L44" s="339"/>
      <c r="M44" s="339"/>
      <c r="N44" s="332"/>
      <c r="O44" s="332"/>
      <c r="P44" s="332"/>
      <c r="Q44" s="332"/>
      <c r="R44" s="332"/>
      <c r="S44" s="332"/>
      <c r="T44" s="332"/>
      <c r="U44" s="332"/>
      <c r="V44" s="332"/>
      <c r="W44" s="332"/>
      <c r="X44" s="332"/>
      <c r="Y44" s="332"/>
      <c r="Z44" s="332"/>
      <c r="AA44" s="332"/>
      <c r="AB44" s="58" t="s">
        <v>268</v>
      </c>
      <c r="AC44" s="58" t="s">
        <v>269</v>
      </c>
      <c r="AD44" s="67">
        <v>1</v>
      </c>
      <c r="AE44" s="72">
        <v>0.2</v>
      </c>
      <c r="AF44" s="69">
        <v>45322</v>
      </c>
      <c r="AG44" s="62">
        <v>45504</v>
      </c>
      <c r="AH44" s="58">
        <f t="shared" si="1"/>
        <v>180</v>
      </c>
      <c r="AI44" s="67">
        <v>1028736</v>
      </c>
      <c r="AJ44" s="67">
        <v>1028736</v>
      </c>
      <c r="AK44" s="67" t="s">
        <v>89</v>
      </c>
      <c r="AL44" s="64" t="s">
        <v>90</v>
      </c>
      <c r="AM44" s="70" t="s">
        <v>115</v>
      </c>
      <c r="AN44" s="135">
        <v>0</v>
      </c>
      <c r="AO44" s="67" t="s">
        <v>103</v>
      </c>
      <c r="AP44" s="145" t="s">
        <v>103</v>
      </c>
      <c r="AQ44" s="157" t="s">
        <v>103</v>
      </c>
      <c r="AR44" s="157" t="s">
        <v>102</v>
      </c>
      <c r="AS44" s="157" t="s">
        <v>103</v>
      </c>
      <c r="AT44" s="63" t="s">
        <v>103</v>
      </c>
      <c r="AU44" s="63" t="s">
        <v>103</v>
      </c>
      <c r="AV44" s="68" t="s">
        <v>103</v>
      </c>
      <c r="AW44" s="58" t="s">
        <v>270</v>
      </c>
      <c r="AX44" s="331"/>
      <c r="AY44" s="337"/>
    </row>
    <row r="45" spans="1:51" ht="42.75">
      <c r="A45" s="262"/>
      <c r="B45" s="263"/>
      <c r="C45" s="263"/>
      <c r="D45" s="263"/>
      <c r="E45" s="254"/>
      <c r="F45" s="254"/>
      <c r="G45" s="265"/>
      <c r="H45" s="265"/>
      <c r="I45" s="265"/>
      <c r="J45" s="342" t="s">
        <v>271</v>
      </c>
      <c r="K45" s="343" t="s">
        <v>272</v>
      </c>
      <c r="L45" s="343" t="s">
        <v>74</v>
      </c>
      <c r="M45" s="343">
        <v>0</v>
      </c>
      <c r="N45" s="342" t="s">
        <v>273</v>
      </c>
      <c r="O45" s="343" t="s">
        <v>78</v>
      </c>
      <c r="P45" s="343"/>
      <c r="Q45" s="353" t="s">
        <v>274</v>
      </c>
      <c r="R45" s="343">
        <v>1</v>
      </c>
      <c r="S45" s="343" t="s">
        <v>124</v>
      </c>
      <c r="T45" s="343">
        <v>1</v>
      </c>
      <c r="U45" s="343" t="s">
        <v>80</v>
      </c>
      <c r="V45" s="343" t="s">
        <v>275</v>
      </c>
      <c r="W45" s="343" t="s">
        <v>82</v>
      </c>
      <c r="X45" s="343" t="s">
        <v>83</v>
      </c>
      <c r="Y45" s="352" t="s">
        <v>276</v>
      </c>
      <c r="Z45" s="352" t="s">
        <v>277</v>
      </c>
      <c r="AA45" s="352" t="s">
        <v>278</v>
      </c>
      <c r="AB45" s="73" t="s">
        <v>279</v>
      </c>
      <c r="AC45" s="76" t="s">
        <v>280</v>
      </c>
      <c r="AD45" s="76">
        <v>1</v>
      </c>
      <c r="AE45" s="77">
        <v>0.1</v>
      </c>
      <c r="AF45" s="78">
        <v>45292</v>
      </c>
      <c r="AG45" s="78">
        <v>45504</v>
      </c>
      <c r="AH45" s="76">
        <f>_xlfn.DAYS(AG45,AF45)</f>
        <v>212</v>
      </c>
      <c r="AI45" s="79">
        <v>100</v>
      </c>
      <c r="AJ45" s="79">
        <v>0</v>
      </c>
      <c r="AK45" s="74" t="s">
        <v>281</v>
      </c>
      <c r="AL45" s="74" t="s">
        <v>90</v>
      </c>
      <c r="AM45" s="74" t="s">
        <v>115</v>
      </c>
      <c r="AN45" s="80">
        <v>6000000</v>
      </c>
      <c r="AO45" s="343" t="s">
        <v>247</v>
      </c>
      <c r="AP45" s="346" t="s">
        <v>282</v>
      </c>
      <c r="AQ45" s="349" t="s">
        <v>283</v>
      </c>
      <c r="AR45" s="159" t="s">
        <v>95</v>
      </c>
      <c r="AS45" s="159" t="s">
        <v>284</v>
      </c>
      <c r="AT45" s="73" t="s">
        <v>112</v>
      </c>
      <c r="AU45" s="73" t="s">
        <v>98</v>
      </c>
      <c r="AV45" s="81">
        <v>45337</v>
      </c>
      <c r="AW45" s="73" t="s">
        <v>280</v>
      </c>
      <c r="AX45" s="343" t="s">
        <v>99</v>
      </c>
      <c r="AY45" s="343" t="s">
        <v>100</v>
      </c>
    </row>
    <row r="46" spans="1:51" ht="71.25">
      <c r="A46" s="262"/>
      <c r="B46" s="263"/>
      <c r="C46" s="263"/>
      <c r="D46" s="263"/>
      <c r="E46" s="254"/>
      <c r="F46" s="254"/>
      <c r="G46" s="265"/>
      <c r="H46" s="265"/>
      <c r="I46" s="265"/>
      <c r="J46" s="342"/>
      <c r="K46" s="344"/>
      <c r="L46" s="344"/>
      <c r="M46" s="344"/>
      <c r="N46" s="342"/>
      <c r="O46" s="344"/>
      <c r="P46" s="344"/>
      <c r="Q46" s="354"/>
      <c r="R46" s="344"/>
      <c r="S46" s="344"/>
      <c r="T46" s="344"/>
      <c r="U46" s="344"/>
      <c r="V46" s="344"/>
      <c r="W46" s="344"/>
      <c r="X46" s="344"/>
      <c r="Y46" s="352"/>
      <c r="Z46" s="352"/>
      <c r="AA46" s="352"/>
      <c r="AB46" s="73" t="s">
        <v>285</v>
      </c>
      <c r="AC46" s="76" t="s">
        <v>286</v>
      </c>
      <c r="AD46" s="76">
        <v>1</v>
      </c>
      <c r="AE46" s="77">
        <v>0.15</v>
      </c>
      <c r="AF46" s="78">
        <v>45292</v>
      </c>
      <c r="AG46" s="78">
        <v>45504</v>
      </c>
      <c r="AH46" s="76">
        <f t="shared" ref="AH46:AH52" si="2">_xlfn.DAYS(AG46,AF46)</f>
        <v>212</v>
      </c>
      <c r="AI46" s="79">
        <v>1000</v>
      </c>
      <c r="AJ46" s="79">
        <v>0</v>
      </c>
      <c r="AK46" s="74" t="s">
        <v>281</v>
      </c>
      <c r="AL46" s="74" t="s">
        <v>90</v>
      </c>
      <c r="AM46" s="74" t="s">
        <v>115</v>
      </c>
      <c r="AN46" s="80">
        <v>10000000</v>
      </c>
      <c r="AO46" s="344"/>
      <c r="AP46" s="347"/>
      <c r="AQ46" s="350"/>
      <c r="AR46" s="159" t="s">
        <v>95</v>
      </c>
      <c r="AS46" s="159" t="s">
        <v>287</v>
      </c>
      <c r="AT46" s="73" t="s">
        <v>112</v>
      </c>
      <c r="AU46" s="73" t="s">
        <v>98</v>
      </c>
      <c r="AV46" s="81">
        <v>45337</v>
      </c>
      <c r="AW46" s="73" t="s">
        <v>286</v>
      </c>
      <c r="AX46" s="344"/>
      <c r="AY46" s="344"/>
    </row>
    <row r="47" spans="1:51" ht="57">
      <c r="A47" s="262"/>
      <c r="B47" s="263"/>
      <c r="C47" s="263"/>
      <c r="D47" s="263"/>
      <c r="E47" s="254"/>
      <c r="F47" s="254"/>
      <c r="G47" s="265"/>
      <c r="H47" s="265"/>
      <c r="I47" s="265"/>
      <c r="J47" s="342"/>
      <c r="K47" s="345"/>
      <c r="L47" s="345"/>
      <c r="M47" s="345"/>
      <c r="N47" s="342"/>
      <c r="O47" s="345"/>
      <c r="P47" s="345"/>
      <c r="Q47" s="355"/>
      <c r="R47" s="345"/>
      <c r="S47" s="345"/>
      <c r="T47" s="345"/>
      <c r="U47" s="344"/>
      <c r="V47" s="344"/>
      <c r="W47" s="344"/>
      <c r="X47" s="344"/>
      <c r="Y47" s="352"/>
      <c r="Z47" s="352"/>
      <c r="AA47" s="352"/>
      <c r="AB47" s="73" t="s">
        <v>288</v>
      </c>
      <c r="AC47" s="76" t="s">
        <v>289</v>
      </c>
      <c r="AD47" s="76">
        <v>1</v>
      </c>
      <c r="AE47" s="77">
        <v>0.2</v>
      </c>
      <c r="AF47" s="78">
        <v>45292</v>
      </c>
      <c r="AG47" s="78">
        <v>45504</v>
      </c>
      <c r="AH47" s="76">
        <f t="shared" si="2"/>
        <v>212</v>
      </c>
      <c r="AI47" s="79">
        <v>1000</v>
      </c>
      <c r="AJ47" s="79">
        <v>0</v>
      </c>
      <c r="AK47" s="74" t="s">
        <v>281</v>
      </c>
      <c r="AL47" s="74" t="s">
        <v>90</v>
      </c>
      <c r="AM47" s="74" t="s">
        <v>115</v>
      </c>
      <c r="AN47" s="80">
        <v>0</v>
      </c>
      <c r="AO47" s="344"/>
      <c r="AP47" s="347"/>
      <c r="AQ47" s="350"/>
      <c r="AR47" s="159" t="s">
        <v>102</v>
      </c>
      <c r="AS47" s="159" t="s">
        <v>222</v>
      </c>
      <c r="AT47" s="73" t="s">
        <v>222</v>
      </c>
      <c r="AU47" s="73" t="s">
        <v>222</v>
      </c>
      <c r="AV47" s="82" t="s">
        <v>222</v>
      </c>
      <c r="AW47" s="73" t="s">
        <v>289</v>
      </c>
      <c r="AX47" s="344"/>
      <c r="AY47" s="344"/>
    </row>
    <row r="48" spans="1:51" ht="238.5" customHeight="1">
      <c r="A48" s="262"/>
      <c r="B48" s="263"/>
      <c r="C48" s="263"/>
      <c r="D48" s="263"/>
      <c r="E48" s="254"/>
      <c r="F48" s="254"/>
      <c r="G48" s="265"/>
      <c r="H48" s="265"/>
      <c r="I48" s="265"/>
      <c r="J48" s="342"/>
      <c r="K48" s="342" t="s">
        <v>290</v>
      </c>
      <c r="L48" s="342" t="s">
        <v>74</v>
      </c>
      <c r="M48" s="343">
        <v>0</v>
      </c>
      <c r="N48" s="342" t="s">
        <v>291</v>
      </c>
      <c r="O48" s="342"/>
      <c r="P48" s="342" t="s">
        <v>78</v>
      </c>
      <c r="Q48" s="353" t="s">
        <v>292</v>
      </c>
      <c r="R48" s="342">
        <v>6</v>
      </c>
      <c r="S48" s="342" t="s">
        <v>124</v>
      </c>
      <c r="T48" s="342">
        <v>6</v>
      </c>
      <c r="U48" s="344"/>
      <c r="V48" s="344"/>
      <c r="W48" s="344"/>
      <c r="X48" s="344"/>
      <c r="Y48" s="352"/>
      <c r="Z48" s="352"/>
      <c r="AA48" s="352"/>
      <c r="AB48" s="73" t="s">
        <v>293</v>
      </c>
      <c r="AC48" s="76" t="s">
        <v>294</v>
      </c>
      <c r="AD48" s="76">
        <v>1</v>
      </c>
      <c r="AE48" s="77">
        <v>0.1</v>
      </c>
      <c r="AF48" s="78">
        <v>45292</v>
      </c>
      <c r="AG48" s="78">
        <v>45504</v>
      </c>
      <c r="AH48" s="76">
        <f t="shared" si="2"/>
        <v>212</v>
      </c>
      <c r="AI48" s="79">
        <v>1028736</v>
      </c>
      <c r="AJ48" s="79">
        <v>500</v>
      </c>
      <c r="AK48" s="74" t="s">
        <v>281</v>
      </c>
      <c r="AL48" s="74" t="s">
        <v>90</v>
      </c>
      <c r="AM48" s="74" t="s">
        <v>115</v>
      </c>
      <c r="AN48" s="80">
        <v>39500000</v>
      </c>
      <c r="AO48" s="344"/>
      <c r="AP48" s="347"/>
      <c r="AQ48" s="350"/>
      <c r="AR48" s="159" t="s">
        <v>95</v>
      </c>
      <c r="AS48" s="175" t="s">
        <v>295</v>
      </c>
      <c r="AT48" s="73" t="s">
        <v>107</v>
      </c>
      <c r="AU48" s="73" t="s">
        <v>98</v>
      </c>
      <c r="AV48" s="81">
        <v>45323</v>
      </c>
      <c r="AW48" s="73" t="s">
        <v>294</v>
      </c>
      <c r="AX48" s="344"/>
      <c r="AY48" s="344"/>
    </row>
    <row r="49" spans="1:51" ht="38.25">
      <c r="A49" s="262"/>
      <c r="B49" s="263"/>
      <c r="C49" s="263"/>
      <c r="D49" s="263"/>
      <c r="E49" s="254"/>
      <c r="F49" s="254"/>
      <c r="G49" s="265"/>
      <c r="H49" s="265"/>
      <c r="I49" s="265"/>
      <c r="J49" s="342"/>
      <c r="K49" s="342"/>
      <c r="L49" s="342" t="s">
        <v>74</v>
      </c>
      <c r="M49" s="345"/>
      <c r="N49" s="342"/>
      <c r="O49" s="342"/>
      <c r="P49" s="342"/>
      <c r="Q49" s="354"/>
      <c r="R49" s="342"/>
      <c r="S49" s="342"/>
      <c r="T49" s="342"/>
      <c r="U49" s="344"/>
      <c r="V49" s="344"/>
      <c r="W49" s="344"/>
      <c r="X49" s="344"/>
      <c r="Y49" s="352"/>
      <c r="Z49" s="352"/>
      <c r="AA49" s="352"/>
      <c r="AB49" s="73" t="s">
        <v>296</v>
      </c>
      <c r="AC49" s="76" t="s">
        <v>88</v>
      </c>
      <c r="AD49" s="76">
        <v>1</v>
      </c>
      <c r="AE49" s="77">
        <v>0.1</v>
      </c>
      <c r="AF49" s="78">
        <v>45292</v>
      </c>
      <c r="AG49" s="78">
        <v>45504</v>
      </c>
      <c r="AH49" s="76">
        <f t="shared" si="2"/>
        <v>212</v>
      </c>
      <c r="AI49" s="79">
        <v>100</v>
      </c>
      <c r="AJ49" s="79">
        <v>0</v>
      </c>
      <c r="AK49" s="74" t="s">
        <v>281</v>
      </c>
      <c r="AL49" s="74" t="s">
        <v>90</v>
      </c>
      <c r="AM49" s="74" t="s">
        <v>115</v>
      </c>
      <c r="AN49" s="80">
        <v>65000000</v>
      </c>
      <c r="AO49" s="344"/>
      <c r="AP49" s="347"/>
      <c r="AQ49" s="350"/>
      <c r="AR49" s="159" t="s">
        <v>95</v>
      </c>
      <c r="AS49" s="159" t="s">
        <v>297</v>
      </c>
      <c r="AT49" s="73" t="s">
        <v>97</v>
      </c>
      <c r="AU49" s="73" t="s">
        <v>222</v>
      </c>
      <c r="AV49" s="81">
        <v>45323</v>
      </c>
      <c r="AW49" s="73" t="s">
        <v>88</v>
      </c>
      <c r="AX49" s="344"/>
      <c r="AY49" s="344"/>
    </row>
    <row r="50" spans="1:51" ht="38.25">
      <c r="A50" s="262"/>
      <c r="B50" s="263"/>
      <c r="C50" s="263"/>
      <c r="D50" s="263"/>
      <c r="E50" s="254"/>
      <c r="F50" s="254"/>
      <c r="G50" s="265"/>
      <c r="H50" s="265"/>
      <c r="I50" s="265"/>
      <c r="J50" s="342"/>
      <c r="K50" s="342" t="s">
        <v>298</v>
      </c>
      <c r="L50" s="342" t="s">
        <v>74</v>
      </c>
      <c r="M50" s="343">
        <v>0</v>
      </c>
      <c r="N50" s="342" t="s">
        <v>299</v>
      </c>
      <c r="O50" s="342"/>
      <c r="P50" s="342" t="s">
        <v>78</v>
      </c>
      <c r="Q50" s="354"/>
      <c r="R50" s="342">
        <v>1</v>
      </c>
      <c r="S50" s="342" t="s">
        <v>124</v>
      </c>
      <c r="T50" s="342">
        <v>1</v>
      </c>
      <c r="U50" s="344"/>
      <c r="V50" s="344"/>
      <c r="W50" s="344"/>
      <c r="X50" s="344"/>
      <c r="Y50" s="352"/>
      <c r="Z50" s="352"/>
      <c r="AA50" s="352"/>
      <c r="AB50" s="73" t="s">
        <v>300</v>
      </c>
      <c r="AC50" s="76" t="s">
        <v>88</v>
      </c>
      <c r="AD50" s="76">
        <v>1</v>
      </c>
      <c r="AE50" s="77">
        <v>0.05</v>
      </c>
      <c r="AF50" s="78">
        <v>45292</v>
      </c>
      <c r="AG50" s="78">
        <v>45504</v>
      </c>
      <c r="AH50" s="76">
        <f t="shared" si="2"/>
        <v>212</v>
      </c>
      <c r="AI50" s="79">
        <v>100</v>
      </c>
      <c r="AJ50" s="79">
        <v>59</v>
      </c>
      <c r="AK50" s="74" t="s">
        <v>281</v>
      </c>
      <c r="AL50" s="74" t="s">
        <v>90</v>
      </c>
      <c r="AM50" s="74" t="s">
        <v>115</v>
      </c>
      <c r="AN50" s="80">
        <v>50000000</v>
      </c>
      <c r="AO50" s="344"/>
      <c r="AP50" s="347"/>
      <c r="AQ50" s="350"/>
      <c r="AR50" s="159" t="s">
        <v>95</v>
      </c>
      <c r="AS50" s="159" t="s">
        <v>297</v>
      </c>
      <c r="AT50" s="73" t="s">
        <v>97</v>
      </c>
      <c r="AU50" s="73" t="s">
        <v>98</v>
      </c>
      <c r="AV50" s="81">
        <v>44958</v>
      </c>
      <c r="AW50" s="73" t="s">
        <v>88</v>
      </c>
      <c r="AX50" s="344"/>
      <c r="AY50" s="344"/>
    </row>
    <row r="51" spans="1:51" ht="144">
      <c r="A51" s="262"/>
      <c r="B51" s="263"/>
      <c r="C51" s="263"/>
      <c r="D51" s="263"/>
      <c r="E51" s="254"/>
      <c r="F51" s="254"/>
      <c r="G51" s="265"/>
      <c r="H51" s="265"/>
      <c r="I51" s="265"/>
      <c r="J51" s="342"/>
      <c r="K51" s="342"/>
      <c r="L51" s="342"/>
      <c r="M51" s="344"/>
      <c r="N51" s="342"/>
      <c r="O51" s="342"/>
      <c r="P51" s="342"/>
      <c r="Q51" s="354"/>
      <c r="R51" s="342"/>
      <c r="S51" s="342"/>
      <c r="T51" s="342"/>
      <c r="U51" s="344"/>
      <c r="V51" s="344"/>
      <c r="W51" s="344"/>
      <c r="X51" s="344"/>
      <c r="Y51" s="352"/>
      <c r="Z51" s="352"/>
      <c r="AA51" s="352"/>
      <c r="AB51" s="73" t="s">
        <v>301</v>
      </c>
      <c r="AC51" s="76" t="s">
        <v>302</v>
      </c>
      <c r="AD51" s="76">
        <v>1</v>
      </c>
      <c r="AE51" s="77">
        <v>0.15</v>
      </c>
      <c r="AF51" s="78">
        <v>45306</v>
      </c>
      <c r="AG51" s="78">
        <v>45504</v>
      </c>
      <c r="AH51" s="76">
        <f t="shared" si="2"/>
        <v>198</v>
      </c>
      <c r="AI51" s="79">
        <v>1000</v>
      </c>
      <c r="AJ51" s="79">
        <v>59</v>
      </c>
      <c r="AK51" s="74" t="s">
        <v>281</v>
      </c>
      <c r="AL51" s="74" t="s">
        <v>90</v>
      </c>
      <c r="AM51" s="74" t="s">
        <v>115</v>
      </c>
      <c r="AN51" s="80">
        <v>38500000</v>
      </c>
      <c r="AO51" s="344"/>
      <c r="AP51" s="347"/>
      <c r="AQ51" s="350"/>
      <c r="AR51" s="159" t="s">
        <v>95</v>
      </c>
      <c r="AS51" s="175" t="s">
        <v>303</v>
      </c>
      <c r="AT51" s="73" t="s">
        <v>107</v>
      </c>
      <c r="AU51" s="73" t="s">
        <v>98</v>
      </c>
      <c r="AV51" s="81">
        <v>44957</v>
      </c>
      <c r="AW51" s="73" t="s">
        <v>302</v>
      </c>
      <c r="AX51" s="344"/>
      <c r="AY51" s="344"/>
    </row>
    <row r="52" spans="1:51" ht="96">
      <c r="A52" s="262"/>
      <c r="B52" s="263"/>
      <c r="C52" s="263"/>
      <c r="D52" s="263"/>
      <c r="E52" s="254"/>
      <c r="F52" s="254"/>
      <c r="G52" s="265"/>
      <c r="H52" s="265"/>
      <c r="I52" s="265"/>
      <c r="J52" s="342"/>
      <c r="K52" s="342"/>
      <c r="L52" s="342"/>
      <c r="M52" s="344"/>
      <c r="N52" s="342"/>
      <c r="O52" s="342"/>
      <c r="P52" s="342"/>
      <c r="Q52" s="354"/>
      <c r="R52" s="342"/>
      <c r="S52" s="342"/>
      <c r="T52" s="342"/>
      <c r="U52" s="344"/>
      <c r="V52" s="344"/>
      <c r="W52" s="344"/>
      <c r="X52" s="344"/>
      <c r="Y52" s="352"/>
      <c r="Z52" s="352"/>
      <c r="AA52" s="352"/>
      <c r="AB52" s="75" t="s">
        <v>304</v>
      </c>
      <c r="AC52" s="76" t="s">
        <v>305</v>
      </c>
      <c r="AD52" s="76">
        <v>1</v>
      </c>
      <c r="AE52" s="77">
        <v>0.15</v>
      </c>
      <c r="AF52" s="78">
        <v>45306</v>
      </c>
      <c r="AG52" s="78">
        <v>45504</v>
      </c>
      <c r="AH52" s="76">
        <f t="shared" si="2"/>
        <v>198</v>
      </c>
      <c r="AI52" s="79">
        <v>1000</v>
      </c>
      <c r="AJ52" s="79">
        <v>1028736</v>
      </c>
      <c r="AK52" s="74" t="s">
        <v>281</v>
      </c>
      <c r="AL52" s="74" t="s">
        <v>90</v>
      </c>
      <c r="AM52" s="74" t="s">
        <v>115</v>
      </c>
      <c r="AN52" s="80">
        <v>66000000</v>
      </c>
      <c r="AO52" s="345"/>
      <c r="AP52" s="348"/>
      <c r="AQ52" s="351"/>
      <c r="AR52" s="159" t="s">
        <v>95</v>
      </c>
      <c r="AS52" s="175" t="s">
        <v>306</v>
      </c>
      <c r="AT52" s="73" t="s">
        <v>107</v>
      </c>
      <c r="AU52" s="73" t="s">
        <v>98</v>
      </c>
      <c r="AV52" s="81">
        <v>44957</v>
      </c>
      <c r="AW52" s="73" t="s">
        <v>305</v>
      </c>
      <c r="AX52" s="345"/>
      <c r="AY52" s="344"/>
    </row>
    <row r="53" spans="1:51" ht="213.75">
      <c r="A53" s="397" t="s">
        <v>307</v>
      </c>
      <c r="B53" s="263"/>
      <c r="C53" s="397" t="s">
        <v>308</v>
      </c>
      <c r="D53" s="358" t="s">
        <v>309</v>
      </c>
      <c r="E53" s="361" t="s">
        <v>310</v>
      </c>
      <c r="F53" s="358" t="s">
        <v>311</v>
      </c>
      <c r="G53" s="358">
        <v>4</v>
      </c>
      <c r="H53" s="358" t="s">
        <v>74</v>
      </c>
      <c r="I53" s="358">
        <v>1</v>
      </c>
      <c r="J53" s="276" t="s">
        <v>312</v>
      </c>
      <c r="K53" s="278" t="s">
        <v>313</v>
      </c>
      <c r="L53" s="278" t="s">
        <v>74</v>
      </c>
      <c r="M53" s="359" t="s">
        <v>310</v>
      </c>
      <c r="N53" s="278" t="s">
        <v>311</v>
      </c>
      <c r="O53" s="278"/>
      <c r="P53" s="278" t="s">
        <v>78</v>
      </c>
      <c r="Q53" s="277" t="s">
        <v>314</v>
      </c>
      <c r="R53" s="356">
        <v>5</v>
      </c>
      <c r="S53" s="293">
        <v>1</v>
      </c>
      <c r="T53" s="356">
        <v>4</v>
      </c>
      <c r="U53" s="293" t="s">
        <v>315</v>
      </c>
      <c r="V53" s="293" t="s">
        <v>195</v>
      </c>
      <c r="W53" s="293" t="s">
        <v>82</v>
      </c>
      <c r="X53" s="293" t="s">
        <v>83</v>
      </c>
      <c r="Y53" s="276" t="s">
        <v>316</v>
      </c>
      <c r="Z53" s="370" t="s">
        <v>317</v>
      </c>
      <c r="AA53" s="276" t="s">
        <v>318</v>
      </c>
      <c r="AB53" s="6" t="s">
        <v>319</v>
      </c>
      <c r="AC53" s="7" t="s">
        <v>320</v>
      </c>
      <c r="AD53" s="6">
        <v>1</v>
      </c>
      <c r="AE53" s="11">
        <v>0.15</v>
      </c>
      <c r="AF53" s="85">
        <v>45292</v>
      </c>
      <c r="AG53" s="85">
        <v>45504</v>
      </c>
      <c r="AH53" s="6">
        <f>_xlfn.DAYS(AG53,AF53)</f>
        <v>212</v>
      </c>
      <c r="AI53" s="6">
        <v>200</v>
      </c>
      <c r="AJ53" s="6">
        <v>200</v>
      </c>
      <c r="AK53" s="6" t="s">
        <v>89</v>
      </c>
      <c r="AL53" s="6" t="s">
        <v>321</v>
      </c>
      <c r="AM53" s="6" t="s">
        <v>115</v>
      </c>
      <c r="AN53" s="138">
        <v>131229000</v>
      </c>
      <c r="AO53" s="371" t="s">
        <v>322</v>
      </c>
      <c r="AP53" s="290" t="s">
        <v>316</v>
      </c>
      <c r="AQ53" s="290" t="s">
        <v>323</v>
      </c>
      <c r="AR53" s="149" t="s">
        <v>95</v>
      </c>
      <c r="AS53" s="168" t="s">
        <v>324</v>
      </c>
      <c r="AT53" s="6" t="s">
        <v>219</v>
      </c>
      <c r="AU53" s="6" t="s">
        <v>98</v>
      </c>
      <c r="AV53" s="12">
        <v>45323</v>
      </c>
      <c r="AW53" s="6" t="s">
        <v>325</v>
      </c>
      <c r="AX53" s="279" t="s">
        <v>99</v>
      </c>
      <c r="AY53" s="264" t="s">
        <v>100</v>
      </c>
    </row>
    <row r="54" spans="1:51" ht="83.25" customHeight="1">
      <c r="A54" s="397"/>
      <c r="B54" s="263"/>
      <c r="C54" s="397"/>
      <c r="D54" s="358"/>
      <c r="E54" s="362"/>
      <c r="F54" s="358"/>
      <c r="G54" s="358"/>
      <c r="H54" s="358"/>
      <c r="I54" s="358"/>
      <c r="J54" s="277"/>
      <c r="K54" s="280"/>
      <c r="L54" s="279"/>
      <c r="M54" s="360"/>
      <c r="N54" s="279"/>
      <c r="O54" s="280"/>
      <c r="P54" s="279"/>
      <c r="Q54" s="277"/>
      <c r="R54" s="357"/>
      <c r="S54" s="293"/>
      <c r="T54" s="357"/>
      <c r="U54" s="277"/>
      <c r="V54" s="277"/>
      <c r="W54" s="277"/>
      <c r="X54" s="277"/>
      <c r="Y54" s="277"/>
      <c r="Z54" s="277"/>
      <c r="AA54" s="277"/>
      <c r="AB54" s="6" t="s">
        <v>326</v>
      </c>
      <c r="AC54" s="6" t="s">
        <v>327</v>
      </c>
      <c r="AD54" s="6">
        <v>1</v>
      </c>
      <c r="AE54" s="11">
        <v>0.1</v>
      </c>
      <c r="AF54" s="85">
        <v>45292</v>
      </c>
      <c r="AG54" s="85">
        <v>45504</v>
      </c>
      <c r="AH54" s="6">
        <f t="shared" ref="AH54:AH59" si="3">_xlfn.DAYS(AG54,AF54)</f>
        <v>212</v>
      </c>
      <c r="AI54" s="6">
        <v>200</v>
      </c>
      <c r="AJ54" s="6">
        <v>200</v>
      </c>
      <c r="AK54" s="6" t="s">
        <v>89</v>
      </c>
      <c r="AL54" s="6" t="s">
        <v>321</v>
      </c>
      <c r="AM54" s="6" t="s">
        <v>115</v>
      </c>
      <c r="AN54" s="87">
        <v>0</v>
      </c>
      <c r="AO54" s="372"/>
      <c r="AP54" s="291"/>
      <c r="AQ54" s="291"/>
      <c r="AR54" s="149" t="s">
        <v>102</v>
      </c>
      <c r="AS54" s="160" t="s">
        <v>103</v>
      </c>
      <c r="AT54" s="6" t="s">
        <v>222</v>
      </c>
      <c r="AU54" s="6" t="s">
        <v>222</v>
      </c>
      <c r="AV54" s="12">
        <v>45323</v>
      </c>
      <c r="AW54" s="6" t="s">
        <v>328</v>
      </c>
      <c r="AX54" s="279"/>
      <c r="AY54" s="265"/>
    </row>
    <row r="55" spans="1:51" ht="77.25" customHeight="1">
      <c r="A55" s="397"/>
      <c r="B55" s="263"/>
      <c r="C55" s="397"/>
      <c r="D55" s="358"/>
      <c r="E55" s="362"/>
      <c r="F55" s="358"/>
      <c r="G55" s="358"/>
      <c r="H55" s="358"/>
      <c r="I55" s="358"/>
      <c r="J55" s="277"/>
      <c r="K55" s="278" t="s">
        <v>329</v>
      </c>
      <c r="L55" s="278" t="s">
        <v>74</v>
      </c>
      <c r="M55" s="367" t="s">
        <v>310</v>
      </c>
      <c r="N55" s="278" t="s">
        <v>330</v>
      </c>
      <c r="O55" s="278"/>
      <c r="P55" s="278" t="s">
        <v>78</v>
      </c>
      <c r="Q55" s="368" t="s">
        <v>331</v>
      </c>
      <c r="R55" s="356">
        <v>5</v>
      </c>
      <c r="S55" s="365">
        <v>1</v>
      </c>
      <c r="T55" s="356">
        <v>4</v>
      </c>
      <c r="U55" s="277"/>
      <c r="V55" s="277"/>
      <c r="W55" s="277"/>
      <c r="X55" s="277"/>
      <c r="Y55" s="277"/>
      <c r="Z55" s="277"/>
      <c r="AA55" s="277"/>
      <c r="AB55" s="6" t="s">
        <v>332</v>
      </c>
      <c r="AC55" s="6" t="s">
        <v>333</v>
      </c>
      <c r="AD55" s="6">
        <v>1</v>
      </c>
      <c r="AE55" s="11">
        <v>0.1</v>
      </c>
      <c r="AF55" s="85">
        <v>45292</v>
      </c>
      <c r="AG55" s="85">
        <v>45504</v>
      </c>
      <c r="AH55" s="6">
        <f t="shared" si="3"/>
        <v>212</v>
      </c>
      <c r="AI55" s="6">
        <v>200</v>
      </c>
      <c r="AJ55" s="6">
        <v>200</v>
      </c>
      <c r="AK55" s="6" t="s">
        <v>89</v>
      </c>
      <c r="AL55" s="6" t="s">
        <v>321</v>
      </c>
      <c r="AM55" s="6" t="s">
        <v>115</v>
      </c>
      <c r="AN55" s="138">
        <v>10000000</v>
      </c>
      <c r="AO55" s="372"/>
      <c r="AP55" s="291"/>
      <c r="AQ55" s="291"/>
      <c r="AR55" s="149" t="s">
        <v>95</v>
      </c>
      <c r="AS55" s="168" t="s">
        <v>334</v>
      </c>
      <c r="AT55" s="6" t="s">
        <v>335</v>
      </c>
      <c r="AU55" s="6" t="s">
        <v>98</v>
      </c>
      <c r="AV55" s="12">
        <v>45323</v>
      </c>
      <c r="AW55" s="6" t="s">
        <v>336</v>
      </c>
      <c r="AX55" s="279"/>
      <c r="AY55" s="265"/>
    </row>
    <row r="56" spans="1:51" ht="78.75" customHeight="1">
      <c r="A56" s="397"/>
      <c r="B56" s="263"/>
      <c r="C56" s="397"/>
      <c r="D56" s="358"/>
      <c r="E56" s="362"/>
      <c r="F56" s="83"/>
      <c r="G56" s="83"/>
      <c r="H56" s="83"/>
      <c r="I56" s="83"/>
      <c r="J56" s="277"/>
      <c r="K56" s="280"/>
      <c r="L56" s="280"/>
      <c r="M56" s="367"/>
      <c r="N56" s="280"/>
      <c r="O56" s="280"/>
      <c r="P56" s="280"/>
      <c r="Q56" s="369"/>
      <c r="R56" s="357"/>
      <c r="S56" s="366"/>
      <c r="T56" s="357"/>
      <c r="U56" s="277"/>
      <c r="V56" s="277"/>
      <c r="W56" s="277"/>
      <c r="X56" s="277"/>
      <c r="Y56" s="277"/>
      <c r="Z56" s="277"/>
      <c r="AA56" s="277"/>
      <c r="AB56" s="6" t="s">
        <v>337</v>
      </c>
      <c r="AC56" s="14" t="s">
        <v>338</v>
      </c>
      <c r="AD56" s="6">
        <v>2</v>
      </c>
      <c r="AE56" s="11">
        <v>0.25</v>
      </c>
      <c r="AF56" s="85">
        <v>45292</v>
      </c>
      <c r="AG56" s="85">
        <v>45504</v>
      </c>
      <c r="AH56" s="6">
        <f t="shared" si="3"/>
        <v>212</v>
      </c>
      <c r="AI56" s="6">
        <v>50</v>
      </c>
      <c r="AJ56" s="6">
        <v>50</v>
      </c>
      <c r="AK56" s="6" t="s">
        <v>89</v>
      </c>
      <c r="AL56" s="6" t="s">
        <v>321</v>
      </c>
      <c r="AM56" s="6" t="s">
        <v>115</v>
      </c>
      <c r="AN56" s="138">
        <v>164000000</v>
      </c>
      <c r="AO56" s="372"/>
      <c r="AP56" s="291"/>
      <c r="AQ56" s="291"/>
      <c r="AR56" s="149" t="s">
        <v>95</v>
      </c>
      <c r="AS56" s="168" t="s">
        <v>324</v>
      </c>
      <c r="AT56" s="6" t="s">
        <v>219</v>
      </c>
      <c r="AU56" s="6" t="s">
        <v>98</v>
      </c>
      <c r="AV56" s="12">
        <v>45292</v>
      </c>
      <c r="AW56" s="6" t="s">
        <v>339</v>
      </c>
      <c r="AX56" s="279"/>
      <c r="AY56" s="265"/>
    </row>
    <row r="57" spans="1:51" ht="76.5" customHeight="1">
      <c r="A57" s="397"/>
      <c r="B57" s="263"/>
      <c r="C57" s="397"/>
      <c r="D57" s="358"/>
      <c r="E57" s="362"/>
      <c r="F57" s="264" t="s">
        <v>340</v>
      </c>
      <c r="G57" s="264">
        <v>1</v>
      </c>
      <c r="H57" s="361" t="s">
        <v>74</v>
      </c>
      <c r="I57" s="264">
        <v>1</v>
      </c>
      <c r="J57" s="277"/>
      <c r="K57" s="7" t="s">
        <v>341</v>
      </c>
      <c r="L57" s="7" t="s">
        <v>74</v>
      </c>
      <c r="M57" s="84" t="s">
        <v>310</v>
      </c>
      <c r="N57" s="86" t="s">
        <v>342</v>
      </c>
      <c r="O57" s="89"/>
      <c r="P57" s="7" t="s">
        <v>78</v>
      </c>
      <c r="Q57" s="90" t="s">
        <v>343</v>
      </c>
      <c r="R57" s="8" t="s">
        <v>124</v>
      </c>
      <c r="S57" s="9" t="s">
        <v>124</v>
      </c>
      <c r="T57" s="9">
        <v>0</v>
      </c>
      <c r="U57" s="277"/>
      <c r="V57" s="277"/>
      <c r="W57" s="277"/>
      <c r="X57" s="277"/>
      <c r="Y57" s="277"/>
      <c r="Z57" s="277"/>
      <c r="AA57" s="277"/>
      <c r="AB57" s="14" t="s">
        <v>344</v>
      </c>
      <c r="AC57" s="88" t="s">
        <v>345</v>
      </c>
      <c r="AD57" s="14">
        <v>1</v>
      </c>
      <c r="AE57" s="91">
        <v>0.1</v>
      </c>
      <c r="AF57" s="85">
        <v>45292</v>
      </c>
      <c r="AG57" s="85">
        <v>45504</v>
      </c>
      <c r="AH57" s="6">
        <f t="shared" si="3"/>
        <v>212</v>
      </c>
      <c r="AI57" s="14">
        <v>200</v>
      </c>
      <c r="AJ57" s="14">
        <v>200</v>
      </c>
      <c r="AK57" s="14" t="s">
        <v>89</v>
      </c>
      <c r="AL57" s="6" t="s">
        <v>321</v>
      </c>
      <c r="AM57" s="14" t="s">
        <v>346</v>
      </c>
      <c r="AN57" s="138">
        <v>57000664</v>
      </c>
      <c r="AO57" s="372"/>
      <c r="AP57" s="291"/>
      <c r="AQ57" s="291"/>
      <c r="AR57" s="149" t="s">
        <v>95</v>
      </c>
      <c r="AS57" s="168" t="s">
        <v>324</v>
      </c>
      <c r="AT57" s="7" t="s">
        <v>219</v>
      </c>
      <c r="AU57" s="6" t="s">
        <v>98</v>
      </c>
      <c r="AV57" s="12">
        <v>45292</v>
      </c>
      <c r="AW57" s="6" t="s">
        <v>347</v>
      </c>
      <c r="AX57" s="279"/>
      <c r="AY57" s="265"/>
    </row>
    <row r="58" spans="1:51" ht="42.75">
      <c r="A58" s="397"/>
      <c r="B58" s="263"/>
      <c r="C58" s="397"/>
      <c r="D58" s="358"/>
      <c r="E58" s="362"/>
      <c r="F58" s="265"/>
      <c r="G58" s="265"/>
      <c r="H58" s="362"/>
      <c r="I58" s="265"/>
      <c r="J58" s="277"/>
      <c r="K58" s="278" t="s">
        <v>348</v>
      </c>
      <c r="L58" s="278" t="s">
        <v>74</v>
      </c>
      <c r="M58" s="359" t="s">
        <v>310</v>
      </c>
      <c r="N58" s="278" t="s">
        <v>340</v>
      </c>
      <c r="O58" s="278"/>
      <c r="P58" s="278" t="s">
        <v>78</v>
      </c>
      <c r="Q58" s="399" t="s">
        <v>349</v>
      </c>
      <c r="R58" s="356">
        <v>1</v>
      </c>
      <c r="S58" s="365" t="s">
        <v>124</v>
      </c>
      <c r="T58" s="356" t="s">
        <v>124</v>
      </c>
      <c r="U58" s="277"/>
      <c r="V58" s="277"/>
      <c r="W58" s="277"/>
      <c r="X58" s="277"/>
      <c r="Y58" s="277"/>
      <c r="Z58" s="277"/>
      <c r="AA58" s="277"/>
      <c r="AB58" s="14" t="s">
        <v>350</v>
      </c>
      <c r="AC58" s="14" t="s">
        <v>351</v>
      </c>
      <c r="AD58" s="14">
        <v>1</v>
      </c>
      <c r="AE58" s="91">
        <v>0.1</v>
      </c>
      <c r="AF58" s="92">
        <v>45292</v>
      </c>
      <c r="AG58" s="92">
        <v>45504</v>
      </c>
      <c r="AH58" s="6">
        <f t="shared" si="3"/>
        <v>212</v>
      </c>
      <c r="AI58" s="14">
        <v>50</v>
      </c>
      <c r="AJ58" s="14">
        <v>50</v>
      </c>
      <c r="AK58" s="14" t="s">
        <v>89</v>
      </c>
      <c r="AL58" s="6" t="s">
        <v>321</v>
      </c>
      <c r="AM58" s="14" t="s">
        <v>115</v>
      </c>
      <c r="AN58" s="138">
        <v>12000000</v>
      </c>
      <c r="AO58" s="372"/>
      <c r="AP58" s="291"/>
      <c r="AQ58" s="291"/>
      <c r="AR58" s="149" t="s">
        <v>95</v>
      </c>
      <c r="AS58" s="149" t="s">
        <v>352</v>
      </c>
      <c r="AT58" s="6" t="s">
        <v>353</v>
      </c>
      <c r="AU58" s="6" t="s">
        <v>98</v>
      </c>
      <c r="AV58" s="12">
        <v>45292</v>
      </c>
      <c r="AW58" s="6" t="s">
        <v>354</v>
      </c>
      <c r="AX58" s="279"/>
      <c r="AY58" s="265"/>
    </row>
    <row r="59" spans="1:51" ht="102">
      <c r="A59" s="397"/>
      <c r="B59" s="263"/>
      <c r="C59" s="397"/>
      <c r="D59" s="358"/>
      <c r="E59" s="363"/>
      <c r="F59" s="364"/>
      <c r="G59" s="364"/>
      <c r="H59" s="363"/>
      <c r="I59" s="364"/>
      <c r="J59" s="277"/>
      <c r="K59" s="280"/>
      <c r="L59" s="280"/>
      <c r="M59" s="398"/>
      <c r="N59" s="280"/>
      <c r="O59" s="280"/>
      <c r="P59" s="280"/>
      <c r="Q59" s="369"/>
      <c r="R59" s="357"/>
      <c r="S59" s="366"/>
      <c r="T59" s="357"/>
      <c r="U59" s="277"/>
      <c r="V59" s="277"/>
      <c r="W59" s="277"/>
      <c r="X59" s="277"/>
      <c r="Y59" s="277"/>
      <c r="Z59" s="277"/>
      <c r="AA59" s="277"/>
      <c r="AB59" s="6" t="s">
        <v>355</v>
      </c>
      <c r="AC59" s="7" t="s">
        <v>356</v>
      </c>
      <c r="AD59" s="6">
        <v>1</v>
      </c>
      <c r="AE59" s="11">
        <v>0.2</v>
      </c>
      <c r="AF59" s="85">
        <v>45292</v>
      </c>
      <c r="AG59" s="85">
        <v>45504</v>
      </c>
      <c r="AH59" s="6">
        <f t="shared" si="3"/>
        <v>212</v>
      </c>
      <c r="AI59" s="6">
        <v>200</v>
      </c>
      <c r="AJ59" s="6">
        <v>200</v>
      </c>
      <c r="AK59" s="6" t="s">
        <v>89</v>
      </c>
      <c r="AL59" s="6" t="s">
        <v>321</v>
      </c>
      <c r="AM59" s="6" t="s">
        <v>115</v>
      </c>
      <c r="AN59" s="138">
        <v>84000000</v>
      </c>
      <c r="AO59" s="373"/>
      <c r="AP59" s="292"/>
      <c r="AQ59" s="292"/>
      <c r="AR59" s="149" t="s">
        <v>95</v>
      </c>
      <c r="AS59" s="149" t="s">
        <v>357</v>
      </c>
      <c r="AT59" s="6" t="s">
        <v>353</v>
      </c>
      <c r="AU59" s="6" t="s">
        <v>98</v>
      </c>
      <c r="AV59" s="12">
        <v>45292</v>
      </c>
      <c r="AW59" s="6" t="s">
        <v>354</v>
      </c>
      <c r="AX59" s="280"/>
      <c r="AY59" s="364"/>
    </row>
    <row r="60" spans="1:51" ht="78.75" customHeight="1">
      <c r="A60" s="397"/>
      <c r="B60" s="263"/>
      <c r="C60" s="397"/>
      <c r="D60" s="358"/>
      <c r="E60" s="361" t="s">
        <v>310</v>
      </c>
      <c r="F60" s="132" t="s">
        <v>358</v>
      </c>
      <c r="G60" s="93">
        <v>1</v>
      </c>
      <c r="H60" s="93" t="s">
        <v>74</v>
      </c>
      <c r="I60" s="93">
        <v>1</v>
      </c>
      <c r="J60" s="379" t="s">
        <v>359</v>
      </c>
      <c r="K60" s="95" t="s">
        <v>360</v>
      </c>
      <c r="L60" s="95" t="s">
        <v>74</v>
      </c>
      <c r="M60" s="94" t="s">
        <v>310</v>
      </c>
      <c r="N60" s="95" t="s">
        <v>358</v>
      </c>
      <c r="O60" s="95"/>
      <c r="P60" s="95" t="s">
        <v>78</v>
      </c>
      <c r="Q60" s="96" t="s">
        <v>361</v>
      </c>
      <c r="R60" s="97">
        <v>1</v>
      </c>
      <c r="S60" s="97" t="s">
        <v>124</v>
      </c>
      <c r="T60" s="98">
        <v>1</v>
      </c>
      <c r="U60" s="391" t="s">
        <v>80</v>
      </c>
      <c r="V60" s="391" t="s">
        <v>362</v>
      </c>
      <c r="W60" s="381" t="s">
        <v>82</v>
      </c>
      <c r="X60" s="384" t="s">
        <v>83</v>
      </c>
      <c r="Y60" s="384" t="s">
        <v>363</v>
      </c>
      <c r="Z60" s="384" t="s">
        <v>364</v>
      </c>
      <c r="AA60" s="384" t="s">
        <v>365</v>
      </c>
      <c r="AB60" s="95" t="s">
        <v>366</v>
      </c>
      <c r="AC60" s="95" t="s">
        <v>367</v>
      </c>
      <c r="AD60" s="99">
        <v>1</v>
      </c>
      <c r="AE60" s="100">
        <v>0.2</v>
      </c>
      <c r="AF60" s="101">
        <v>45292</v>
      </c>
      <c r="AG60" s="101">
        <v>45504</v>
      </c>
      <c r="AH60" s="102">
        <f>_xlfn.DAYS(AG60,AF60)</f>
        <v>212</v>
      </c>
      <c r="AI60" s="95">
        <v>1028736</v>
      </c>
      <c r="AJ60" s="95">
        <v>1028736</v>
      </c>
      <c r="AK60" s="95" t="s">
        <v>281</v>
      </c>
      <c r="AL60" s="95" t="s">
        <v>321</v>
      </c>
      <c r="AM60" s="95" t="s">
        <v>115</v>
      </c>
      <c r="AN60" s="103">
        <v>223016880</v>
      </c>
      <c r="AO60" s="387" t="s">
        <v>368</v>
      </c>
      <c r="AP60" s="374" t="s">
        <v>369</v>
      </c>
      <c r="AQ60" s="374" t="s">
        <v>370</v>
      </c>
      <c r="AR60" s="161" t="s">
        <v>95</v>
      </c>
      <c r="AS60" s="176" t="s">
        <v>371</v>
      </c>
      <c r="AT60" s="95" t="s">
        <v>353</v>
      </c>
      <c r="AU60" s="95" t="s">
        <v>98</v>
      </c>
      <c r="AV60" s="104">
        <v>45292</v>
      </c>
      <c r="AW60" s="105" t="s">
        <v>249</v>
      </c>
      <c r="AX60" s="377" t="s">
        <v>99</v>
      </c>
      <c r="AY60" s="377" t="s">
        <v>100</v>
      </c>
    </row>
    <row r="61" spans="1:51" ht="57">
      <c r="A61" s="397"/>
      <c r="B61" s="263"/>
      <c r="C61" s="397"/>
      <c r="D61" s="358"/>
      <c r="E61" s="362"/>
      <c r="F61" s="93" t="s">
        <v>372</v>
      </c>
      <c r="G61" s="93">
        <v>1</v>
      </c>
      <c r="H61" s="93" t="s">
        <v>74</v>
      </c>
      <c r="I61" s="93">
        <v>1</v>
      </c>
      <c r="J61" s="390"/>
      <c r="K61" s="95" t="s">
        <v>373</v>
      </c>
      <c r="L61" s="95" t="s">
        <v>74</v>
      </c>
      <c r="M61" s="95" t="s">
        <v>310</v>
      </c>
      <c r="N61" s="95" t="s">
        <v>372</v>
      </c>
      <c r="O61" s="95" t="s">
        <v>78</v>
      </c>
      <c r="P61" s="95"/>
      <c r="Q61" s="96" t="s">
        <v>374</v>
      </c>
      <c r="R61" s="97">
        <v>1</v>
      </c>
      <c r="S61" s="97" t="s">
        <v>124</v>
      </c>
      <c r="T61" s="98">
        <v>1</v>
      </c>
      <c r="U61" s="392"/>
      <c r="V61" s="392"/>
      <c r="W61" s="382"/>
      <c r="X61" s="385"/>
      <c r="Y61" s="385"/>
      <c r="Z61" s="385"/>
      <c r="AA61" s="385"/>
      <c r="AB61" s="95" t="s">
        <v>375</v>
      </c>
      <c r="AC61" s="95" t="s">
        <v>376</v>
      </c>
      <c r="AD61" s="99">
        <v>1</v>
      </c>
      <c r="AE61" s="100">
        <v>0.2</v>
      </c>
      <c r="AF61" s="101">
        <v>45292</v>
      </c>
      <c r="AG61" s="101">
        <v>45504</v>
      </c>
      <c r="AH61" s="102">
        <f t="shared" ref="AH61:AH63" si="4">_xlfn.DAYS(AG61,AF61)</f>
        <v>212</v>
      </c>
      <c r="AI61" s="95">
        <v>1028736</v>
      </c>
      <c r="AJ61" s="95">
        <v>1028736</v>
      </c>
      <c r="AK61" s="95" t="s">
        <v>281</v>
      </c>
      <c r="AL61" s="95" t="s">
        <v>321</v>
      </c>
      <c r="AM61" s="95" t="s">
        <v>115</v>
      </c>
      <c r="AN61" s="107">
        <v>0</v>
      </c>
      <c r="AO61" s="388"/>
      <c r="AP61" s="375"/>
      <c r="AQ61" s="375"/>
      <c r="AR61" s="161" t="s">
        <v>102</v>
      </c>
      <c r="AS61" s="161" t="s">
        <v>103</v>
      </c>
      <c r="AT61" s="95" t="s">
        <v>103</v>
      </c>
      <c r="AU61" s="95" t="s">
        <v>103</v>
      </c>
      <c r="AV61" s="95" t="s">
        <v>103</v>
      </c>
      <c r="AW61" s="105" t="s">
        <v>377</v>
      </c>
      <c r="AX61" s="377"/>
      <c r="AY61" s="377"/>
    </row>
    <row r="62" spans="1:51" ht="42.75">
      <c r="A62" s="397"/>
      <c r="B62" s="263"/>
      <c r="C62" s="397"/>
      <c r="D62" s="358"/>
      <c r="E62" s="362"/>
      <c r="F62" s="361" t="s">
        <v>378</v>
      </c>
      <c r="G62" s="361">
        <v>1</v>
      </c>
      <c r="H62" s="361" t="s">
        <v>74</v>
      </c>
      <c r="I62" s="361">
        <v>1</v>
      </c>
      <c r="J62" s="390"/>
      <c r="K62" s="379" t="s">
        <v>379</v>
      </c>
      <c r="L62" s="379" t="s">
        <v>74</v>
      </c>
      <c r="M62" s="390" t="s">
        <v>310</v>
      </c>
      <c r="N62" s="379" t="s">
        <v>378</v>
      </c>
      <c r="O62" s="379" t="s">
        <v>78</v>
      </c>
      <c r="P62" s="379"/>
      <c r="Q62" s="437" t="s">
        <v>380</v>
      </c>
      <c r="R62" s="384">
        <v>1</v>
      </c>
      <c r="S62" s="384" t="s">
        <v>124</v>
      </c>
      <c r="T62" s="394">
        <v>1</v>
      </c>
      <c r="U62" s="392"/>
      <c r="V62" s="392"/>
      <c r="W62" s="382"/>
      <c r="X62" s="385"/>
      <c r="Y62" s="385"/>
      <c r="Z62" s="385"/>
      <c r="AA62" s="385"/>
      <c r="AB62" s="95" t="s">
        <v>381</v>
      </c>
      <c r="AC62" s="95" t="s">
        <v>382</v>
      </c>
      <c r="AD62" s="108">
        <v>1</v>
      </c>
      <c r="AE62" s="100">
        <v>0.2</v>
      </c>
      <c r="AF62" s="101">
        <v>45292</v>
      </c>
      <c r="AG62" s="101">
        <v>45504</v>
      </c>
      <c r="AH62" s="102">
        <f t="shared" si="4"/>
        <v>212</v>
      </c>
      <c r="AI62" s="95">
        <v>1028736</v>
      </c>
      <c r="AJ62" s="95">
        <v>1028736</v>
      </c>
      <c r="AK62" s="95" t="s">
        <v>281</v>
      </c>
      <c r="AL62" s="95" t="s">
        <v>321</v>
      </c>
      <c r="AM62" s="95" t="s">
        <v>115</v>
      </c>
      <c r="AN62" s="107">
        <v>0</v>
      </c>
      <c r="AO62" s="388"/>
      <c r="AP62" s="375"/>
      <c r="AQ62" s="375"/>
      <c r="AR62" s="161" t="s">
        <v>102</v>
      </c>
      <c r="AS62" s="161" t="s">
        <v>103</v>
      </c>
      <c r="AT62" s="95" t="s">
        <v>103</v>
      </c>
      <c r="AU62" s="95" t="s">
        <v>103</v>
      </c>
      <c r="AV62" s="95" t="s">
        <v>103</v>
      </c>
      <c r="AW62" s="105" t="s">
        <v>377</v>
      </c>
      <c r="AX62" s="377"/>
      <c r="AY62" s="377"/>
    </row>
    <row r="63" spans="1:51" ht="213.75" customHeight="1">
      <c r="A63" s="397"/>
      <c r="B63" s="263"/>
      <c r="C63" s="397"/>
      <c r="D63" s="358"/>
      <c r="E63" s="363"/>
      <c r="F63" s="363"/>
      <c r="G63" s="363"/>
      <c r="H63" s="363"/>
      <c r="I63" s="363"/>
      <c r="J63" s="380"/>
      <c r="K63" s="380"/>
      <c r="L63" s="380"/>
      <c r="M63" s="380"/>
      <c r="N63" s="380"/>
      <c r="O63" s="380"/>
      <c r="P63" s="380"/>
      <c r="Q63" s="438"/>
      <c r="R63" s="386"/>
      <c r="S63" s="386"/>
      <c r="T63" s="395"/>
      <c r="U63" s="393"/>
      <c r="V63" s="393"/>
      <c r="W63" s="383"/>
      <c r="X63" s="386"/>
      <c r="Y63" s="386"/>
      <c r="Z63" s="386"/>
      <c r="AA63" s="386"/>
      <c r="AB63" s="95" t="s">
        <v>383</v>
      </c>
      <c r="AC63" s="109" t="s">
        <v>146</v>
      </c>
      <c r="AD63" s="99">
        <v>1</v>
      </c>
      <c r="AE63" s="100">
        <v>0.4</v>
      </c>
      <c r="AF63" s="101">
        <v>45292</v>
      </c>
      <c r="AG63" s="101">
        <v>45504</v>
      </c>
      <c r="AH63" s="102">
        <f t="shared" si="4"/>
        <v>212</v>
      </c>
      <c r="AI63" s="95">
        <v>1028736</v>
      </c>
      <c r="AJ63" s="95">
        <v>1028736</v>
      </c>
      <c r="AK63" s="95" t="s">
        <v>281</v>
      </c>
      <c r="AL63" s="95" t="s">
        <v>321</v>
      </c>
      <c r="AM63" s="95" t="s">
        <v>115</v>
      </c>
      <c r="AN63" s="107">
        <v>75744000</v>
      </c>
      <c r="AO63" s="389"/>
      <c r="AP63" s="376"/>
      <c r="AQ63" s="376"/>
      <c r="AR63" s="161" t="s">
        <v>95</v>
      </c>
      <c r="AS63" s="176" t="s">
        <v>384</v>
      </c>
      <c r="AT63" s="106" t="s">
        <v>353</v>
      </c>
      <c r="AU63" s="106" t="s">
        <v>98</v>
      </c>
      <c r="AV63" s="104">
        <v>45292</v>
      </c>
      <c r="AW63" s="105" t="s">
        <v>385</v>
      </c>
      <c r="AX63" s="378"/>
      <c r="AY63" s="378"/>
    </row>
    <row r="64" spans="1:51" ht="89.25">
      <c r="A64" s="261" t="s">
        <v>386</v>
      </c>
      <c r="B64" s="261" t="s">
        <v>387</v>
      </c>
      <c r="C64" s="261" t="s">
        <v>388</v>
      </c>
      <c r="D64" s="358" t="s">
        <v>389</v>
      </c>
      <c r="E64" s="358" t="s">
        <v>390</v>
      </c>
      <c r="F64" s="358" t="s">
        <v>391</v>
      </c>
      <c r="G64" s="358">
        <v>100</v>
      </c>
      <c r="H64" s="358" t="s">
        <v>184</v>
      </c>
      <c r="I64" s="436">
        <v>1</v>
      </c>
      <c r="J64" s="409" t="s">
        <v>392</v>
      </c>
      <c r="K64" s="409" t="s">
        <v>393</v>
      </c>
      <c r="L64" s="409" t="s">
        <v>394</v>
      </c>
      <c r="M64" s="409">
        <v>0</v>
      </c>
      <c r="N64" s="409" t="s">
        <v>395</v>
      </c>
      <c r="O64" s="409"/>
      <c r="P64" s="409" t="s">
        <v>240</v>
      </c>
      <c r="Q64" s="405" t="s">
        <v>396</v>
      </c>
      <c r="R64" s="405">
        <v>40</v>
      </c>
      <c r="S64" s="405">
        <v>8</v>
      </c>
      <c r="T64" s="405">
        <v>32</v>
      </c>
      <c r="U64" s="406" t="s">
        <v>80</v>
      </c>
      <c r="V64" s="406" t="s">
        <v>195</v>
      </c>
      <c r="W64" s="406" t="s">
        <v>82</v>
      </c>
      <c r="X64" s="406" t="s">
        <v>83</v>
      </c>
      <c r="Y64" s="409" t="s">
        <v>397</v>
      </c>
      <c r="Z64" s="434">
        <v>2021130010282</v>
      </c>
      <c r="AA64" s="400" t="s">
        <v>398</v>
      </c>
      <c r="AB64" s="111" t="s">
        <v>399</v>
      </c>
      <c r="AC64" s="111" t="s">
        <v>400</v>
      </c>
      <c r="AD64" s="110">
        <v>1</v>
      </c>
      <c r="AE64" s="112">
        <v>0.2</v>
      </c>
      <c r="AF64" s="113">
        <v>45306</v>
      </c>
      <c r="AG64" s="113">
        <v>45504</v>
      </c>
      <c r="AH64" s="110">
        <f>_xlfn.DAYS(AG64,AF64)</f>
        <v>198</v>
      </c>
      <c r="AI64" s="110">
        <v>8</v>
      </c>
      <c r="AJ64" s="110">
        <v>8</v>
      </c>
      <c r="AK64" s="114" t="s">
        <v>281</v>
      </c>
      <c r="AL64" s="114" t="s">
        <v>90</v>
      </c>
      <c r="AM64" s="114" t="s">
        <v>115</v>
      </c>
      <c r="AN64" s="115">
        <v>68200000</v>
      </c>
      <c r="AO64" s="116" t="s">
        <v>401</v>
      </c>
      <c r="AP64" s="146" t="s">
        <v>402</v>
      </c>
      <c r="AQ64" s="162" t="s">
        <v>403</v>
      </c>
      <c r="AR64" s="147" t="s">
        <v>95</v>
      </c>
      <c r="AS64" s="163" t="s">
        <v>404</v>
      </c>
      <c r="AT64" s="114" t="s">
        <v>176</v>
      </c>
      <c r="AU64" s="110" t="s">
        <v>98</v>
      </c>
      <c r="AV64" s="117">
        <v>45292</v>
      </c>
      <c r="AW64" s="111" t="s">
        <v>405</v>
      </c>
      <c r="AX64" s="401" t="s">
        <v>99</v>
      </c>
      <c r="AY64" s="401" t="s">
        <v>100</v>
      </c>
    </row>
    <row r="65" spans="1:51" ht="89.25">
      <c r="A65" s="262"/>
      <c r="B65" s="262"/>
      <c r="C65" s="262"/>
      <c r="D65" s="358"/>
      <c r="E65" s="358"/>
      <c r="F65" s="358"/>
      <c r="G65" s="358"/>
      <c r="H65" s="358"/>
      <c r="I65" s="358"/>
      <c r="J65" s="409"/>
      <c r="K65" s="409"/>
      <c r="L65" s="409"/>
      <c r="M65" s="409"/>
      <c r="N65" s="409"/>
      <c r="O65" s="409"/>
      <c r="P65" s="409"/>
      <c r="Q65" s="405"/>
      <c r="R65" s="405"/>
      <c r="S65" s="405"/>
      <c r="T65" s="405"/>
      <c r="U65" s="407"/>
      <c r="V65" s="407"/>
      <c r="W65" s="407"/>
      <c r="X65" s="407"/>
      <c r="Y65" s="409"/>
      <c r="Z65" s="435"/>
      <c r="AA65" s="400"/>
      <c r="AB65" s="111" t="s">
        <v>406</v>
      </c>
      <c r="AC65" s="111" t="s">
        <v>407</v>
      </c>
      <c r="AD65" s="110">
        <v>1</v>
      </c>
      <c r="AE65" s="112">
        <v>0.15</v>
      </c>
      <c r="AF65" s="118">
        <v>45413</v>
      </c>
      <c r="AG65" s="118">
        <v>45504</v>
      </c>
      <c r="AH65" s="110">
        <f t="shared" ref="AH65:AH69" si="5">_xlfn.DAYS(AG65,AF65)</f>
        <v>91</v>
      </c>
      <c r="AI65" s="110">
        <v>8</v>
      </c>
      <c r="AJ65" s="110">
        <v>8</v>
      </c>
      <c r="AK65" s="114" t="s">
        <v>281</v>
      </c>
      <c r="AL65" s="114" t="s">
        <v>90</v>
      </c>
      <c r="AM65" s="114" t="s">
        <v>115</v>
      </c>
      <c r="AN65" s="119">
        <v>63219488</v>
      </c>
      <c r="AO65" s="110" t="s">
        <v>401</v>
      </c>
      <c r="AP65" s="147" t="s">
        <v>402</v>
      </c>
      <c r="AQ65" s="164" t="s">
        <v>403</v>
      </c>
      <c r="AR65" s="147" t="s">
        <v>95</v>
      </c>
      <c r="AS65" s="163" t="s">
        <v>408</v>
      </c>
      <c r="AT65" s="120" t="s">
        <v>97</v>
      </c>
      <c r="AU65" s="110" t="s">
        <v>409</v>
      </c>
      <c r="AV65" s="117">
        <v>45413</v>
      </c>
      <c r="AW65" s="111" t="s">
        <v>410</v>
      </c>
      <c r="AX65" s="402"/>
      <c r="AY65" s="402"/>
    </row>
    <row r="66" spans="1:51" ht="95.25" customHeight="1">
      <c r="A66" s="262"/>
      <c r="B66" s="262"/>
      <c r="C66" s="262"/>
      <c r="D66" s="358"/>
      <c r="E66" s="358"/>
      <c r="F66" s="358"/>
      <c r="G66" s="358"/>
      <c r="H66" s="358"/>
      <c r="I66" s="358"/>
      <c r="J66" s="409"/>
      <c r="K66" s="409"/>
      <c r="L66" s="409"/>
      <c r="M66" s="409"/>
      <c r="N66" s="409"/>
      <c r="O66" s="409"/>
      <c r="P66" s="409"/>
      <c r="Q66" s="405"/>
      <c r="R66" s="405"/>
      <c r="S66" s="405"/>
      <c r="T66" s="405"/>
      <c r="U66" s="407"/>
      <c r="V66" s="407"/>
      <c r="W66" s="407"/>
      <c r="X66" s="407"/>
      <c r="Y66" s="409"/>
      <c r="Z66" s="435"/>
      <c r="AA66" s="400"/>
      <c r="AB66" s="111" t="s">
        <v>411</v>
      </c>
      <c r="AC66" s="111" t="s">
        <v>412</v>
      </c>
      <c r="AD66" s="110">
        <v>1</v>
      </c>
      <c r="AE66" s="112">
        <v>0.2</v>
      </c>
      <c r="AF66" s="113">
        <v>45306</v>
      </c>
      <c r="AG66" s="113">
        <v>45504</v>
      </c>
      <c r="AH66" s="110">
        <f t="shared" si="5"/>
        <v>198</v>
      </c>
      <c r="AI66" s="110">
        <v>8</v>
      </c>
      <c r="AJ66" s="110">
        <v>8</v>
      </c>
      <c r="AK66" s="114" t="s">
        <v>281</v>
      </c>
      <c r="AL66" s="114" t="s">
        <v>90</v>
      </c>
      <c r="AM66" s="114" t="s">
        <v>115</v>
      </c>
      <c r="AN66" s="121">
        <v>55000000</v>
      </c>
      <c r="AO66" s="110" t="s">
        <v>401</v>
      </c>
      <c r="AP66" s="147" t="s">
        <v>413</v>
      </c>
      <c r="AQ66" s="164" t="s">
        <v>403</v>
      </c>
      <c r="AR66" s="165" t="s">
        <v>95</v>
      </c>
      <c r="AS66" s="166" t="s">
        <v>414</v>
      </c>
      <c r="AT66" s="123" t="s">
        <v>176</v>
      </c>
      <c r="AU66" s="122" t="s">
        <v>98</v>
      </c>
      <c r="AV66" s="117">
        <v>45292</v>
      </c>
      <c r="AW66" s="111" t="s">
        <v>415</v>
      </c>
      <c r="AX66" s="402"/>
      <c r="AY66" s="402"/>
    </row>
    <row r="67" spans="1:51" ht="91.5" customHeight="1">
      <c r="A67" s="262"/>
      <c r="B67" s="262"/>
      <c r="C67" s="262"/>
      <c r="D67" s="358"/>
      <c r="E67" s="358"/>
      <c r="F67" s="358"/>
      <c r="G67" s="358"/>
      <c r="H67" s="358"/>
      <c r="I67" s="358"/>
      <c r="J67" s="409"/>
      <c r="K67" s="409"/>
      <c r="L67" s="409"/>
      <c r="M67" s="409"/>
      <c r="N67" s="409"/>
      <c r="O67" s="409"/>
      <c r="P67" s="409"/>
      <c r="Q67" s="405"/>
      <c r="R67" s="405"/>
      <c r="S67" s="405"/>
      <c r="T67" s="405"/>
      <c r="U67" s="407"/>
      <c r="V67" s="407"/>
      <c r="W67" s="407"/>
      <c r="X67" s="407"/>
      <c r="Y67" s="409"/>
      <c r="Z67" s="435"/>
      <c r="AA67" s="400"/>
      <c r="AB67" s="111" t="s">
        <v>416</v>
      </c>
      <c r="AC67" s="111" t="s">
        <v>417</v>
      </c>
      <c r="AD67" s="110">
        <v>6</v>
      </c>
      <c r="AE67" s="112">
        <v>0.1</v>
      </c>
      <c r="AF67" s="113">
        <v>45323</v>
      </c>
      <c r="AG67" s="113">
        <v>45504</v>
      </c>
      <c r="AH67" s="110">
        <f t="shared" si="5"/>
        <v>181</v>
      </c>
      <c r="AI67" s="110">
        <v>8</v>
      </c>
      <c r="AJ67" s="110">
        <v>8</v>
      </c>
      <c r="AK67" s="114" t="s">
        <v>281</v>
      </c>
      <c r="AL67" s="114" t="s">
        <v>90</v>
      </c>
      <c r="AM67" s="114" t="s">
        <v>346</v>
      </c>
      <c r="AN67" s="121">
        <v>52300000</v>
      </c>
      <c r="AO67" s="110" t="s">
        <v>401</v>
      </c>
      <c r="AP67" s="147" t="s">
        <v>402</v>
      </c>
      <c r="AQ67" s="164" t="s">
        <v>403</v>
      </c>
      <c r="AR67" s="165" t="s">
        <v>95</v>
      </c>
      <c r="AS67" s="166" t="s">
        <v>418</v>
      </c>
      <c r="AT67" s="124" t="s">
        <v>419</v>
      </c>
      <c r="AU67" s="122" t="s">
        <v>409</v>
      </c>
      <c r="AV67" s="117">
        <v>45323</v>
      </c>
      <c r="AW67" s="111" t="s">
        <v>420</v>
      </c>
      <c r="AX67" s="402"/>
      <c r="AY67" s="402"/>
    </row>
    <row r="68" spans="1:51" ht="149.25" customHeight="1">
      <c r="A68" s="262"/>
      <c r="B68" s="262"/>
      <c r="C68" s="262"/>
      <c r="D68" s="358"/>
      <c r="E68" s="358"/>
      <c r="F68" s="358"/>
      <c r="G68" s="358"/>
      <c r="H68" s="358"/>
      <c r="I68" s="358"/>
      <c r="J68" s="409"/>
      <c r="K68" s="409"/>
      <c r="L68" s="409"/>
      <c r="M68" s="409"/>
      <c r="N68" s="409"/>
      <c r="O68" s="409"/>
      <c r="P68" s="409"/>
      <c r="Q68" s="405"/>
      <c r="R68" s="405"/>
      <c r="S68" s="405"/>
      <c r="T68" s="405"/>
      <c r="U68" s="407"/>
      <c r="V68" s="407"/>
      <c r="W68" s="407"/>
      <c r="X68" s="407"/>
      <c r="Y68" s="409"/>
      <c r="Z68" s="435"/>
      <c r="AA68" s="400"/>
      <c r="AB68" s="111" t="s">
        <v>421</v>
      </c>
      <c r="AC68" s="111" t="s">
        <v>422</v>
      </c>
      <c r="AD68" s="110">
        <v>1</v>
      </c>
      <c r="AE68" s="112">
        <v>0.25</v>
      </c>
      <c r="AF68" s="113">
        <v>45383</v>
      </c>
      <c r="AG68" s="113">
        <v>45504</v>
      </c>
      <c r="AH68" s="110">
        <f t="shared" si="5"/>
        <v>121</v>
      </c>
      <c r="AI68" s="110">
        <v>8</v>
      </c>
      <c r="AJ68" s="110">
        <v>8</v>
      </c>
      <c r="AK68" s="114" t="s">
        <v>281</v>
      </c>
      <c r="AL68" s="114" t="s">
        <v>90</v>
      </c>
      <c r="AM68" s="114" t="s">
        <v>346</v>
      </c>
      <c r="AN68" s="121">
        <v>650000000</v>
      </c>
      <c r="AO68" s="110" t="s">
        <v>423</v>
      </c>
      <c r="AP68" s="147" t="s">
        <v>402</v>
      </c>
      <c r="AQ68" s="164" t="s">
        <v>403</v>
      </c>
      <c r="AR68" s="165" t="s">
        <v>95</v>
      </c>
      <c r="AS68" s="166" t="s">
        <v>424</v>
      </c>
      <c r="AT68" s="122" t="s">
        <v>97</v>
      </c>
      <c r="AU68" s="122" t="s">
        <v>98</v>
      </c>
      <c r="AV68" s="117">
        <v>45383</v>
      </c>
      <c r="AW68" s="111" t="s">
        <v>425</v>
      </c>
      <c r="AX68" s="402"/>
      <c r="AY68" s="402"/>
    </row>
    <row r="69" spans="1:51" ht="112.5" customHeight="1">
      <c r="A69" s="262"/>
      <c r="B69" s="262"/>
      <c r="C69" s="262"/>
      <c r="D69" s="358"/>
      <c r="E69" s="358"/>
      <c r="F69" s="358"/>
      <c r="G69" s="358"/>
      <c r="H69" s="358"/>
      <c r="I69" s="358"/>
      <c r="J69" s="409"/>
      <c r="K69" s="409"/>
      <c r="L69" s="409"/>
      <c r="M69" s="409"/>
      <c r="N69" s="409"/>
      <c r="O69" s="409"/>
      <c r="P69" s="409"/>
      <c r="Q69" s="405"/>
      <c r="R69" s="405"/>
      <c r="S69" s="405"/>
      <c r="T69" s="405"/>
      <c r="U69" s="408"/>
      <c r="V69" s="408"/>
      <c r="W69" s="408"/>
      <c r="X69" s="407"/>
      <c r="Y69" s="409"/>
      <c r="Z69" s="435"/>
      <c r="AA69" s="400"/>
      <c r="AB69" s="111" t="s">
        <v>426</v>
      </c>
      <c r="AC69" s="111" t="s">
        <v>427</v>
      </c>
      <c r="AD69" s="110">
        <v>8</v>
      </c>
      <c r="AE69" s="112">
        <v>0.1</v>
      </c>
      <c r="AF69" s="113">
        <v>45383</v>
      </c>
      <c r="AG69" s="113">
        <v>45504</v>
      </c>
      <c r="AH69" s="110">
        <f t="shared" si="5"/>
        <v>121</v>
      </c>
      <c r="AI69" s="110">
        <v>8</v>
      </c>
      <c r="AJ69" s="110">
        <v>8</v>
      </c>
      <c r="AK69" s="114" t="s">
        <v>281</v>
      </c>
      <c r="AL69" s="114" t="s">
        <v>90</v>
      </c>
      <c r="AM69" s="114" t="s">
        <v>346</v>
      </c>
      <c r="AN69" s="121">
        <v>25000000</v>
      </c>
      <c r="AO69" s="110" t="s">
        <v>401</v>
      </c>
      <c r="AP69" s="147" t="s">
        <v>402</v>
      </c>
      <c r="AQ69" s="164" t="s">
        <v>403</v>
      </c>
      <c r="AR69" s="165" t="s">
        <v>95</v>
      </c>
      <c r="AS69" s="166" t="s">
        <v>428</v>
      </c>
      <c r="AT69" s="123" t="s">
        <v>97</v>
      </c>
      <c r="AU69" s="110" t="s">
        <v>409</v>
      </c>
      <c r="AV69" s="117">
        <v>45383</v>
      </c>
      <c r="AW69" s="111" t="s">
        <v>429</v>
      </c>
      <c r="AX69" s="403"/>
      <c r="AY69" s="403"/>
    </row>
    <row r="70" spans="1:51" ht="108.75" customHeight="1">
      <c r="A70" s="262"/>
      <c r="B70" s="262"/>
      <c r="C70" s="262"/>
      <c r="D70" s="358"/>
      <c r="E70" s="358"/>
      <c r="F70" s="358"/>
      <c r="G70" s="358"/>
      <c r="H70" s="358"/>
      <c r="I70" s="358"/>
      <c r="J70" s="404" t="s">
        <v>430</v>
      </c>
      <c r="K70" s="404" t="s">
        <v>431</v>
      </c>
      <c r="L70" s="404" t="s">
        <v>394</v>
      </c>
      <c r="M70" s="404">
        <v>0</v>
      </c>
      <c r="N70" s="404" t="s">
        <v>432</v>
      </c>
      <c r="O70" s="404"/>
      <c r="P70" s="404" t="s">
        <v>78</v>
      </c>
      <c r="Q70" s="420" t="s">
        <v>396</v>
      </c>
      <c r="R70" s="420">
        <v>6</v>
      </c>
      <c r="S70" s="420">
        <v>3</v>
      </c>
      <c r="T70" s="420">
        <v>3</v>
      </c>
      <c r="U70" s="417" t="s">
        <v>80</v>
      </c>
      <c r="V70" s="417" t="s">
        <v>195</v>
      </c>
      <c r="W70" s="417" t="s">
        <v>82</v>
      </c>
      <c r="X70" s="420" t="s">
        <v>83</v>
      </c>
      <c r="Y70" s="421" t="s">
        <v>433</v>
      </c>
      <c r="Z70" s="422" t="s">
        <v>434</v>
      </c>
      <c r="AA70" s="410" t="s">
        <v>435</v>
      </c>
      <c r="AB70" s="125" t="s">
        <v>436</v>
      </c>
      <c r="AC70" s="125" t="s">
        <v>400</v>
      </c>
      <c r="AD70" s="125">
        <v>1</v>
      </c>
      <c r="AE70" s="127">
        <v>0.2</v>
      </c>
      <c r="AF70" s="128">
        <v>45306</v>
      </c>
      <c r="AG70" s="128">
        <v>45504</v>
      </c>
      <c r="AH70" s="125">
        <f>_xlfn.DAYS(AG70,AF70)</f>
        <v>198</v>
      </c>
      <c r="AI70" s="125">
        <v>3</v>
      </c>
      <c r="AJ70" s="125">
        <v>3</v>
      </c>
      <c r="AK70" s="129" t="s">
        <v>281</v>
      </c>
      <c r="AL70" s="129" t="s">
        <v>90</v>
      </c>
      <c r="AM70" s="129" t="s">
        <v>115</v>
      </c>
      <c r="AN70" s="130">
        <v>0</v>
      </c>
      <c r="AO70" s="125" t="s">
        <v>247</v>
      </c>
      <c r="AP70" s="148" t="s">
        <v>437</v>
      </c>
      <c r="AQ70" s="148" t="s">
        <v>438</v>
      </c>
      <c r="AR70" s="148" t="s">
        <v>102</v>
      </c>
      <c r="AS70" s="148" t="s">
        <v>439</v>
      </c>
      <c r="AT70" s="125" t="s">
        <v>353</v>
      </c>
      <c r="AU70" s="125" t="s">
        <v>98</v>
      </c>
      <c r="AV70" s="131">
        <v>44927</v>
      </c>
      <c r="AW70" s="125" t="s">
        <v>405</v>
      </c>
      <c r="AX70" s="404" t="s">
        <v>99</v>
      </c>
      <c r="AY70" s="404" t="s">
        <v>100</v>
      </c>
    </row>
    <row r="71" spans="1:51" ht="68.25" customHeight="1">
      <c r="A71" s="262"/>
      <c r="B71" s="262"/>
      <c r="C71" s="262"/>
      <c r="D71" s="358"/>
      <c r="E71" s="358"/>
      <c r="F71" s="358"/>
      <c r="G71" s="358"/>
      <c r="H71" s="358"/>
      <c r="I71" s="358"/>
      <c r="J71" s="404"/>
      <c r="K71" s="404"/>
      <c r="L71" s="404"/>
      <c r="M71" s="404"/>
      <c r="N71" s="404"/>
      <c r="O71" s="404"/>
      <c r="P71" s="404"/>
      <c r="Q71" s="420"/>
      <c r="R71" s="420"/>
      <c r="S71" s="420"/>
      <c r="T71" s="420"/>
      <c r="U71" s="418"/>
      <c r="V71" s="418"/>
      <c r="W71" s="418"/>
      <c r="X71" s="420"/>
      <c r="Y71" s="421"/>
      <c r="Z71" s="423"/>
      <c r="AA71" s="410"/>
      <c r="AB71" s="126" t="s">
        <v>440</v>
      </c>
      <c r="AC71" s="125" t="s">
        <v>441</v>
      </c>
      <c r="AD71" s="125">
        <v>3</v>
      </c>
      <c r="AE71" s="127">
        <v>0.6</v>
      </c>
      <c r="AF71" s="128">
        <v>45383</v>
      </c>
      <c r="AG71" s="128">
        <v>45504</v>
      </c>
      <c r="AH71" s="125">
        <f t="shared" ref="AH71:AH72" si="6">_xlfn.DAYS(AG71,AF71)</f>
        <v>121</v>
      </c>
      <c r="AI71" s="125">
        <v>3</v>
      </c>
      <c r="AJ71" s="125">
        <v>3</v>
      </c>
      <c r="AK71" s="129" t="s">
        <v>281</v>
      </c>
      <c r="AL71" s="129" t="s">
        <v>90</v>
      </c>
      <c r="AM71" s="129" t="s">
        <v>115</v>
      </c>
      <c r="AN71" s="130">
        <v>325031409.56999999</v>
      </c>
      <c r="AO71" s="125" t="s">
        <v>247</v>
      </c>
      <c r="AP71" s="148" t="s">
        <v>442</v>
      </c>
      <c r="AQ71" s="148" t="s">
        <v>438</v>
      </c>
      <c r="AR71" s="148" t="s">
        <v>95</v>
      </c>
      <c r="AS71" s="148" t="s">
        <v>443</v>
      </c>
      <c r="AT71" s="125" t="s">
        <v>219</v>
      </c>
      <c r="AU71" s="125" t="s">
        <v>98</v>
      </c>
      <c r="AV71" s="131">
        <v>45383</v>
      </c>
      <c r="AW71" s="125" t="s">
        <v>444</v>
      </c>
      <c r="AX71" s="404"/>
      <c r="AY71" s="404"/>
    </row>
    <row r="72" spans="1:51" ht="246" customHeight="1">
      <c r="A72" s="396"/>
      <c r="B72" s="396"/>
      <c r="C72" s="396"/>
      <c r="D72" s="358"/>
      <c r="E72" s="358"/>
      <c r="F72" s="358"/>
      <c r="G72" s="358"/>
      <c r="H72" s="358"/>
      <c r="I72" s="358"/>
      <c r="J72" s="404"/>
      <c r="K72" s="404"/>
      <c r="L72" s="404"/>
      <c r="M72" s="404"/>
      <c r="N72" s="404"/>
      <c r="O72" s="404"/>
      <c r="P72" s="404"/>
      <c r="Q72" s="420"/>
      <c r="R72" s="420"/>
      <c r="S72" s="420"/>
      <c r="T72" s="420"/>
      <c r="U72" s="419"/>
      <c r="V72" s="419"/>
      <c r="W72" s="419"/>
      <c r="X72" s="420"/>
      <c r="Y72" s="421"/>
      <c r="Z72" s="424"/>
      <c r="AA72" s="410"/>
      <c r="AB72" s="126" t="s">
        <v>445</v>
      </c>
      <c r="AC72" s="125" t="s">
        <v>407</v>
      </c>
      <c r="AD72" s="125">
        <v>1</v>
      </c>
      <c r="AE72" s="127">
        <v>0.2</v>
      </c>
      <c r="AF72" s="128">
        <v>45383</v>
      </c>
      <c r="AG72" s="128">
        <v>45504</v>
      </c>
      <c r="AH72" s="125">
        <f t="shared" si="6"/>
        <v>121</v>
      </c>
      <c r="AI72" s="125">
        <v>3</v>
      </c>
      <c r="AJ72" s="125">
        <v>3</v>
      </c>
      <c r="AK72" s="129" t="s">
        <v>281</v>
      </c>
      <c r="AL72" s="129" t="s">
        <v>90</v>
      </c>
      <c r="AM72" s="129" t="s">
        <v>115</v>
      </c>
      <c r="AN72" s="130">
        <v>25000000</v>
      </c>
      <c r="AO72" s="125" t="s">
        <v>247</v>
      </c>
      <c r="AP72" s="148" t="s">
        <v>437</v>
      </c>
      <c r="AQ72" s="148" t="s">
        <v>438</v>
      </c>
      <c r="AR72" s="148" t="s">
        <v>95</v>
      </c>
      <c r="AS72" s="148" t="s">
        <v>446</v>
      </c>
      <c r="AT72" s="125" t="s">
        <v>107</v>
      </c>
      <c r="AU72" s="125" t="s">
        <v>98</v>
      </c>
      <c r="AV72" s="131">
        <v>45352</v>
      </c>
      <c r="AW72" s="125" t="s">
        <v>447</v>
      </c>
      <c r="AX72" s="404"/>
      <c r="AY72" s="404"/>
    </row>
    <row r="73" spans="1:51" ht="167.25" customHeight="1">
      <c r="A73" s="411" t="s">
        <v>448</v>
      </c>
      <c r="B73" s="412" t="s">
        <v>449</v>
      </c>
      <c r="C73" s="412" t="s">
        <v>450</v>
      </c>
      <c r="D73" s="413" t="s">
        <v>451</v>
      </c>
      <c r="E73" s="415">
        <v>0.08</v>
      </c>
      <c r="F73" s="413" t="s">
        <v>452</v>
      </c>
      <c r="G73" s="413">
        <v>4.5</v>
      </c>
      <c r="H73" s="413" t="s">
        <v>184</v>
      </c>
      <c r="I73" s="413">
        <v>4.5</v>
      </c>
      <c r="J73" s="413" t="s">
        <v>453</v>
      </c>
      <c r="K73" s="426" t="s">
        <v>454</v>
      </c>
      <c r="L73" s="426" t="s">
        <v>455</v>
      </c>
      <c r="M73" s="427">
        <v>931838490672</v>
      </c>
      <c r="N73" s="426" t="s">
        <v>456</v>
      </c>
      <c r="O73" s="186"/>
      <c r="P73" s="186" t="s">
        <v>78</v>
      </c>
      <c r="Q73" s="187" t="s">
        <v>457</v>
      </c>
      <c r="R73" s="430">
        <v>1047261338899</v>
      </c>
      <c r="S73" s="430">
        <v>357537406369</v>
      </c>
      <c r="T73" s="433">
        <v>809607984981</v>
      </c>
      <c r="U73" s="190" t="s">
        <v>458</v>
      </c>
      <c r="V73" s="191" t="s">
        <v>459</v>
      </c>
      <c r="W73" s="190" t="s">
        <v>460</v>
      </c>
      <c r="X73" s="190" t="s">
        <v>461</v>
      </c>
      <c r="Y73" s="413" t="s">
        <v>462</v>
      </c>
      <c r="Z73" s="413" t="s">
        <v>463</v>
      </c>
      <c r="AA73" s="413" t="s">
        <v>464</v>
      </c>
      <c r="AB73" s="192" t="s">
        <v>465</v>
      </c>
      <c r="AC73" s="193" t="s">
        <v>88</v>
      </c>
      <c r="AD73" s="194">
        <v>1</v>
      </c>
      <c r="AE73" s="195">
        <v>0.1</v>
      </c>
      <c r="AF73" s="196">
        <v>44927</v>
      </c>
      <c r="AG73" s="196">
        <v>45291</v>
      </c>
      <c r="AH73" s="186">
        <v>365</v>
      </c>
      <c r="AI73" s="197">
        <v>1028736</v>
      </c>
      <c r="AJ73" s="197">
        <v>1028736</v>
      </c>
      <c r="AK73" s="197" t="s">
        <v>281</v>
      </c>
      <c r="AL73" s="198" t="s">
        <v>321</v>
      </c>
      <c r="AM73" s="199" t="s">
        <v>115</v>
      </c>
      <c r="AN73" s="200">
        <v>50000000</v>
      </c>
      <c r="AO73" s="201" t="s">
        <v>466</v>
      </c>
      <c r="AP73" s="202" t="s">
        <v>467</v>
      </c>
      <c r="AQ73" s="202" t="s">
        <v>468</v>
      </c>
      <c r="AR73" s="203" t="s">
        <v>95</v>
      </c>
      <c r="AS73" s="203" t="s">
        <v>469</v>
      </c>
      <c r="AT73" s="204" t="s">
        <v>107</v>
      </c>
      <c r="AU73" s="197" t="s">
        <v>470</v>
      </c>
      <c r="AV73" s="178">
        <v>44927</v>
      </c>
      <c r="AW73" s="205" t="s">
        <v>471</v>
      </c>
      <c r="AX73" s="186" t="s">
        <v>472</v>
      </c>
      <c r="AY73" s="186" t="s">
        <v>473</v>
      </c>
    </row>
    <row r="74" spans="1:51" ht="170.25" customHeight="1">
      <c r="A74" s="411"/>
      <c r="B74" s="412"/>
      <c r="C74" s="412"/>
      <c r="D74" s="414"/>
      <c r="E74" s="416"/>
      <c r="F74" s="414"/>
      <c r="G74" s="414"/>
      <c r="H74" s="414"/>
      <c r="I74" s="414"/>
      <c r="J74" s="425"/>
      <c r="K74" s="426"/>
      <c r="L74" s="426"/>
      <c r="M74" s="427"/>
      <c r="N74" s="426"/>
      <c r="O74" s="186"/>
      <c r="P74" s="186" t="s">
        <v>78</v>
      </c>
      <c r="Q74" s="187" t="s">
        <v>457</v>
      </c>
      <c r="R74" s="431"/>
      <c r="S74" s="431"/>
      <c r="T74" s="433"/>
      <c r="U74" s="190"/>
      <c r="V74" s="191"/>
      <c r="W74" s="190"/>
      <c r="X74" s="190"/>
      <c r="Y74" s="425"/>
      <c r="Z74" s="425"/>
      <c r="AA74" s="425"/>
      <c r="AB74" s="192" t="s">
        <v>474</v>
      </c>
      <c r="AC74" s="193" t="s">
        <v>88</v>
      </c>
      <c r="AD74" s="194">
        <v>1</v>
      </c>
      <c r="AE74" s="195">
        <v>0.1</v>
      </c>
      <c r="AF74" s="196">
        <v>44927</v>
      </c>
      <c r="AG74" s="196">
        <v>45291</v>
      </c>
      <c r="AH74" s="186">
        <v>365</v>
      </c>
      <c r="AI74" s="197">
        <v>1028736</v>
      </c>
      <c r="AJ74" s="197">
        <v>1028736</v>
      </c>
      <c r="AK74" s="197" t="s">
        <v>281</v>
      </c>
      <c r="AL74" s="198" t="s">
        <v>321</v>
      </c>
      <c r="AM74" s="199" t="s">
        <v>115</v>
      </c>
      <c r="AN74" s="200">
        <v>0</v>
      </c>
      <c r="AO74" s="206"/>
      <c r="AP74" s="202" t="s">
        <v>467</v>
      </c>
      <c r="AQ74" s="202" t="s">
        <v>468</v>
      </c>
      <c r="AR74" s="203" t="s">
        <v>95</v>
      </c>
      <c r="AS74" s="203" t="s">
        <v>475</v>
      </c>
      <c r="AT74" s="204" t="s">
        <v>476</v>
      </c>
      <c r="AU74" s="197" t="s">
        <v>470</v>
      </c>
      <c r="AV74" s="178">
        <v>44927</v>
      </c>
      <c r="AW74" s="205" t="s">
        <v>471</v>
      </c>
      <c r="AX74" s="186" t="s">
        <v>472</v>
      </c>
      <c r="AY74" s="186" t="s">
        <v>473</v>
      </c>
    </row>
    <row r="75" spans="1:51" ht="324.75" customHeight="1">
      <c r="A75" s="411"/>
      <c r="B75" s="412"/>
      <c r="C75" s="412"/>
      <c r="D75" s="184" t="s">
        <v>477</v>
      </c>
      <c r="E75" s="207">
        <v>0.08</v>
      </c>
      <c r="F75" s="184" t="s">
        <v>478</v>
      </c>
      <c r="G75" s="184">
        <v>3</v>
      </c>
      <c r="H75" s="184" t="s">
        <v>184</v>
      </c>
      <c r="I75" s="184">
        <v>3</v>
      </c>
      <c r="J75" s="425"/>
      <c r="K75" s="426"/>
      <c r="L75" s="426"/>
      <c r="M75" s="427"/>
      <c r="N75" s="426"/>
      <c r="O75" s="186"/>
      <c r="P75" s="186" t="s">
        <v>78</v>
      </c>
      <c r="Q75" s="187" t="s">
        <v>457</v>
      </c>
      <c r="R75" s="432"/>
      <c r="S75" s="432"/>
      <c r="T75" s="433"/>
      <c r="U75" s="190" t="s">
        <v>458</v>
      </c>
      <c r="V75" s="191" t="s">
        <v>459</v>
      </c>
      <c r="W75" s="190" t="s">
        <v>460</v>
      </c>
      <c r="X75" s="190" t="s">
        <v>461</v>
      </c>
      <c r="Y75" s="425"/>
      <c r="Z75" s="425"/>
      <c r="AA75" s="425"/>
      <c r="AB75" s="192" t="s">
        <v>479</v>
      </c>
      <c r="AC75" s="187" t="s">
        <v>480</v>
      </c>
      <c r="AD75" s="186">
        <v>1</v>
      </c>
      <c r="AE75" s="208">
        <v>0.1</v>
      </c>
      <c r="AF75" s="196">
        <v>44927</v>
      </c>
      <c r="AG75" s="196">
        <v>45291</v>
      </c>
      <c r="AH75" s="186">
        <v>365</v>
      </c>
      <c r="AI75" s="197">
        <v>1028736</v>
      </c>
      <c r="AJ75" s="197">
        <v>1028736</v>
      </c>
      <c r="AK75" s="197" t="s">
        <v>281</v>
      </c>
      <c r="AL75" s="198" t="s">
        <v>321</v>
      </c>
      <c r="AM75" s="198" t="s">
        <v>115</v>
      </c>
      <c r="AN75" s="209">
        <v>8968000000</v>
      </c>
      <c r="AO75" s="210"/>
      <c r="AP75" s="202" t="s">
        <v>467</v>
      </c>
      <c r="AQ75" s="202" t="s">
        <v>468</v>
      </c>
      <c r="AR75" s="211" t="s">
        <v>95</v>
      </c>
      <c r="AS75" s="212" t="s">
        <v>481</v>
      </c>
      <c r="AT75" s="213" t="s">
        <v>107</v>
      </c>
      <c r="AU75" s="213" t="s">
        <v>470</v>
      </c>
      <c r="AV75" s="179">
        <v>44927</v>
      </c>
      <c r="AW75" s="186" t="s">
        <v>482</v>
      </c>
      <c r="AX75" s="186" t="s">
        <v>483</v>
      </c>
      <c r="AY75" s="186" t="s">
        <v>473</v>
      </c>
    </row>
    <row r="76" spans="1:51" ht="173.25" customHeight="1">
      <c r="A76" s="411"/>
      <c r="B76" s="412"/>
      <c r="C76" s="412"/>
      <c r="D76" s="184" t="s">
        <v>484</v>
      </c>
      <c r="E76" s="207">
        <v>7.0000000000000007E-2</v>
      </c>
      <c r="F76" s="184" t="s">
        <v>485</v>
      </c>
      <c r="G76" s="184">
        <v>4.5</v>
      </c>
      <c r="H76" s="184" t="s">
        <v>184</v>
      </c>
      <c r="I76" s="184">
        <v>4.5</v>
      </c>
      <c r="J76" s="425"/>
      <c r="K76" s="184" t="s">
        <v>486</v>
      </c>
      <c r="L76" s="184" t="s">
        <v>455</v>
      </c>
      <c r="M76" s="185">
        <v>1052980949605</v>
      </c>
      <c r="N76" s="184" t="s">
        <v>487</v>
      </c>
      <c r="O76" s="186"/>
      <c r="P76" s="186" t="s">
        <v>78</v>
      </c>
      <c r="Q76" s="187" t="s">
        <v>457</v>
      </c>
      <c r="R76" s="188">
        <v>1189376917533</v>
      </c>
      <c r="S76" s="188">
        <v>443909637139</v>
      </c>
      <c r="T76" s="189">
        <v>1136632216206</v>
      </c>
      <c r="U76" s="190" t="s">
        <v>458</v>
      </c>
      <c r="V76" s="191" t="s">
        <v>459</v>
      </c>
      <c r="W76" s="190" t="s">
        <v>460</v>
      </c>
      <c r="X76" s="190" t="s">
        <v>461</v>
      </c>
      <c r="Y76" s="425"/>
      <c r="Z76" s="425"/>
      <c r="AA76" s="425"/>
      <c r="AB76" s="184" t="s">
        <v>488</v>
      </c>
      <c r="AC76" s="214" t="s">
        <v>489</v>
      </c>
      <c r="AD76" s="201">
        <v>1</v>
      </c>
      <c r="AE76" s="215">
        <v>0.15</v>
      </c>
      <c r="AF76" s="196">
        <v>44927</v>
      </c>
      <c r="AG76" s="196">
        <v>45291</v>
      </c>
      <c r="AH76" s="186">
        <v>365</v>
      </c>
      <c r="AI76" s="197">
        <v>1028736</v>
      </c>
      <c r="AJ76" s="197">
        <v>1028736</v>
      </c>
      <c r="AK76" s="197" t="s">
        <v>281</v>
      </c>
      <c r="AL76" s="198" t="s">
        <v>321</v>
      </c>
      <c r="AM76" s="201" t="s">
        <v>115</v>
      </c>
      <c r="AN76" s="209">
        <v>70000000</v>
      </c>
      <c r="AO76" s="201" t="s">
        <v>466</v>
      </c>
      <c r="AP76" s="202" t="s">
        <v>467</v>
      </c>
      <c r="AQ76" s="202" t="s">
        <v>468</v>
      </c>
      <c r="AR76" s="216" t="s">
        <v>95</v>
      </c>
      <c r="AS76" s="216" t="s">
        <v>490</v>
      </c>
      <c r="AT76" s="217" t="s">
        <v>491</v>
      </c>
      <c r="AU76" s="218" t="s">
        <v>470</v>
      </c>
      <c r="AV76" s="180">
        <v>44927</v>
      </c>
      <c r="AW76" s="205" t="s">
        <v>471</v>
      </c>
      <c r="AX76" s="186" t="s">
        <v>483</v>
      </c>
      <c r="AY76" s="186" t="s">
        <v>473</v>
      </c>
    </row>
    <row r="77" spans="1:51" ht="167.25" customHeight="1">
      <c r="A77" s="411"/>
      <c r="B77" s="412"/>
      <c r="C77" s="412"/>
      <c r="D77" s="184" t="s">
        <v>492</v>
      </c>
      <c r="E77" s="207">
        <v>0.11</v>
      </c>
      <c r="F77" s="184" t="s">
        <v>493</v>
      </c>
      <c r="G77" s="184">
        <v>5</v>
      </c>
      <c r="H77" s="184" t="s">
        <v>184</v>
      </c>
      <c r="I77" s="184">
        <v>5</v>
      </c>
      <c r="J77" s="425"/>
      <c r="K77" s="184" t="s">
        <v>494</v>
      </c>
      <c r="L77" s="184" t="s">
        <v>455</v>
      </c>
      <c r="M77" s="185">
        <v>33340137211</v>
      </c>
      <c r="N77" s="184" t="s">
        <v>495</v>
      </c>
      <c r="O77" s="186"/>
      <c r="P77" s="186" t="s">
        <v>78</v>
      </c>
      <c r="Q77" s="187" t="s">
        <v>457</v>
      </c>
      <c r="R77" s="219">
        <v>14454734972</v>
      </c>
      <c r="S77" s="219">
        <v>6875590435</v>
      </c>
      <c r="T77" s="189">
        <v>24301002803</v>
      </c>
      <c r="U77" s="190" t="s">
        <v>458</v>
      </c>
      <c r="V77" s="191" t="s">
        <v>459</v>
      </c>
      <c r="W77" s="190" t="s">
        <v>460</v>
      </c>
      <c r="X77" s="190" t="s">
        <v>461</v>
      </c>
      <c r="Y77" s="425"/>
      <c r="Z77" s="425"/>
      <c r="AA77" s="425"/>
      <c r="AB77" s="184" t="s">
        <v>496</v>
      </c>
      <c r="AC77" s="193" t="s">
        <v>497</v>
      </c>
      <c r="AD77" s="186">
        <v>1</v>
      </c>
      <c r="AE77" s="208">
        <v>0.15</v>
      </c>
      <c r="AF77" s="196">
        <v>44927</v>
      </c>
      <c r="AG77" s="196">
        <v>45291</v>
      </c>
      <c r="AH77" s="186">
        <v>365</v>
      </c>
      <c r="AI77" s="197">
        <v>1028736</v>
      </c>
      <c r="AJ77" s="197">
        <v>1028736</v>
      </c>
      <c r="AK77" s="197" t="s">
        <v>281</v>
      </c>
      <c r="AL77" s="198" t="s">
        <v>321</v>
      </c>
      <c r="AM77" s="198" t="s">
        <v>115</v>
      </c>
      <c r="AN77" s="209">
        <v>2009341586</v>
      </c>
      <c r="AO77" s="186" t="s">
        <v>466</v>
      </c>
      <c r="AP77" s="202" t="s">
        <v>467</v>
      </c>
      <c r="AQ77" s="202" t="s">
        <v>468</v>
      </c>
      <c r="AR77" s="211" t="s">
        <v>95</v>
      </c>
      <c r="AS77" s="212" t="s">
        <v>498</v>
      </c>
      <c r="AT77" s="217" t="s">
        <v>107</v>
      </c>
      <c r="AU77" s="213" t="s">
        <v>470</v>
      </c>
      <c r="AV77" s="181">
        <v>44927</v>
      </c>
      <c r="AW77" s="205" t="s">
        <v>471</v>
      </c>
      <c r="AX77" s="186" t="s">
        <v>483</v>
      </c>
      <c r="AY77" s="186" t="s">
        <v>473</v>
      </c>
    </row>
    <row r="78" spans="1:51" ht="312" customHeight="1">
      <c r="A78" s="411"/>
      <c r="B78" s="412"/>
      <c r="C78" s="412"/>
      <c r="D78" s="184" t="s">
        <v>499</v>
      </c>
      <c r="E78" s="207">
        <v>7.0000000000000007E-2</v>
      </c>
      <c r="F78" s="184" t="s">
        <v>500</v>
      </c>
      <c r="G78" s="184">
        <v>5</v>
      </c>
      <c r="H78" s="184" t="s">
        <v>184</v>
      </c>
      <c r="I78" s="184">
        <v>5</v>
      </c>
      <c r="J78" s="425"/>
      <c r="K78" s="184" t="s">
        <v>501</v>
      </c>
      <c r="L78" s="184" t="s">
        <v>455</v>
      </c>
      <c r="M78" s="185">
        <v>141298575616</v>
      </c>
      <c r="N78" s="184" t="s">
        <v>502</v>
      </c>
      <c r="O78" s="186"/>
      <c r="P78" s="186" t="s">
        <v>78</v>
      </c>
      <c r="Q78" s="187" t="s">
        <v>457</v>
      </c>
      <c r="R78" s="219">
        <v>176659841306</v>
      </c>
      <c r="S78" s="219">
        <v>47769293020</v>
      </c>
      <c r="T78" s="189">
        <v>115679876853</v>
      </c>
      <c r="U78" s="190" t="s">
        <v>458</v>
      </c>
      <c r="V78" s="191" t="s">
        <v>459</v>
      </c>
      <c r="W78" s="190" t="s">
        <v>460</v>
      </c>
      <c r="X78" s="190" t="s">
        <v>461</v>
      </c>
      <c r="Y78" s="425"/>
      <c r="Z78" s="425"/>
      <c r="AA78" s="425"/>
      <c r="AB78" s="184" t="s">
        <v>503</v>
      </c>
      <c r="AC78" s="193" t="s">
        <v>504</v>
      </c>
      <c r="AD78" s="186">
        <v>1</v>
      </c>
      <c r="AE78" s="208">
        <v>0.1</v>
      </c>
      <c r="AF78" s="196">
        <v>44927</v>
      </c>
      <c r="AG78" s="196">
        <v>45291</v>
      </c>
      <c r="AH78" s="186">
        <v>365</v>
      </c>
      <c r="AI78" s="197">
        <v>1028736</v>
      </c>
      <c r="AJ78" s="197">
        <v>1028736</v>
      </c>
      <c r="AK78" s="197" t="s">
        <v>281</v>
      </c>
      <c r="AL78" s="198" t="s">
        <v>321</v>
      </c>
      <c r="AM78" s="198" t="s">
        <v>115</v>
      </c>
      <c r="AN78" s="209">
        <v>95000000</v>
      </c>
      <c r="AO78" s="186" t="s">
        <v>466</v>
      </c>
      <c r="AP78" s="202" t="s">
        <v>467</v>
      </c>
      <c r="AQ78" s="202" t="s">
        <v>468</v>
      </c>
      <c r="AR78" s="203" t="s">
        <v>95</v>
      </c>
      <c r="AS78" s="203" t="s">
        <v>505</v>
      </c>
      <c r="AT78" s="220"/>
      <c r="AU78" s="204" t="s">
        <v>470</v>
      </c>
      <c r="AV78" s="179">
        <v>44927</v>
      </c>
      <c r="AW78" s="186" t="s">
        <v>506</v>
      </c>
      <c r="AX78" s="186" t="s">
        <v>483</v>
      </c>
      <c r="AY78" s="186" t="s">
        <v>473</v>
      </c>
    </row>
    <row r="79" spans="1:51" ht="315.75" customHeight="1">
      <c r="A79" s="411"/>
      <c r="B79" s="412"/>
      <c r="C79" s="412"/>
      <c r="D79" s="413" t="s">
        <v>507</v>
      </c>
      <c r="E79" s="415">
        <v>0</v>
      </c>
      <c r="F79" s="413" t="s">
        <v>508</v>
      </c>
      <c r="G79" s="413">
        <v>100</v>
      </c>
      <c r="H79" s="413" t="s">
        <v>184</v>
      </c>
      <c r="I79" s="413">
        <v>100</v>
      </c>
      <c r="J79" s="425"/>
      <c r="K79" s="184" t="s">
        <v>509</v>
      </c>
      <c r="L79" s="184" t="s">
        <v>74</v>
      </c>
      <c r="M79" s="184">
        <v>0</v>
      </c>
      <c r="N79" s="184" t="s">
        <v>510</v>
      </c>
      <c r="O79" s="186"/>
      <c r="P79" s="186" t="s">
        <v>78</v>
      </c>
      <c r="Q79" s="187" t="s">
        <v>511</v>
      </c>
      <c r="R79" s="221">
        <v>1</v>
      </c>
      <c r="S79" s="221">
        <v>0.5</v>
      </c>
      <c r="T79" s="221">
        <v>0.5</v>
      </c>
      <c r="U79" s="190" t="s">
        <v>458</v>
      </c>
      <c r="V79" s="191" t="s">
        <v>459</v>
      </c>
      <c r="W79" s="190" t="s">
        <v>460</v>
      </c>
      <c r="X79" s="190" t="s">
        <v>461</v>
      </c>
      <c r="Y79" s="425"/>
      <c r="Z79" s="425"/>
      <c r="AA79" s="425"/>
      <c r="AB79" s="184" t="s">
        <v>512</v>
      </c>
      <c r="AC79" s="190" t="s">
        <v>513</v>
      </c>
      <c r="AD79" s="186">
        <v>1</v>
      </c>
      <c r="AE79" s="208">
        <v>0.15</v>
      </c>
      <c r="AF79" s="196">
        <v>44927</v>
      </c>
      <c r="AG79" s="196">
        <v>45291</v>
      </c>
      <c r="AH79" s="186">
        <v>365</v>
      </c>
      <c r="AI79" s="197">
        <v>1028736</v>
      </c>
      <c r="AJ79" s="197">
        <v>1028736</v>
      </c>
      <c r="AK79" s="197" t="s">
        <v>281</v>
      </c>
      <c r="AL79" s="198" t="s">
        <v>321</v>
      </c>
      <c r="AM79" s="198" t="s">
        <v>115</v>
      </c>
      <c r="AN79" s="209">
        <v>0</v>
      </c>
      <c r="AO79" s="204" t="s">
        <v>514</v>
      </c>
      <c r="AP79" s="202" t="s">
        <v>467</v>
      </c>
      <c r="AQ79" s="202" t="s">
        <v>515</v>
      </c>
      <c r="AR79" s="203" t="s">
        <v>95</v>
      </c>
      <c r="AS79" s="222" t="s">
        <v>516</v>
      </c>
      <c r="AT79" s="204" t="s">
        <v>517</v>
      </c>
      <c r="AU79" s="204" t="s">
        <v>470</v>
      </c>
      <c r="AV79" s="182">
        <v>2023</v>
      </c>
      <c r="AW79" s="186" t="s">
        <v>518</v>
      </c>
      <c r="AX79" s="186" t="s">
        <v>483</v>
      </c>
      <c r="AY79" s="186" t="s">
        <v>473</v>
      </c>
    </row>
    <row r="80" spans="1:51" ht="316.5" customHeight="1">
      <c r="A80" s="411"/>
      <c r="B80" s="412"/>
      <c r="C80" s="412"/>
      <c r="D80" s="414"/>
      <c r="E80" s="416"/>
      <c r="F80" s="414"/>
      <c r="G80" s="414"/>
      <c r="H80" s="414"/>
      <c r="I80" s="414"/>
      <c r="J80" s="425"/>
      <c r="K80" s="183" t="s">
        <v>519</v>
      </c>
      <c r="L80" s="183" t="s">
        <v>74</v>
      </c>
      <c r="M80" s="183">
        <v>0</v>
      </c>
      <c r="N80" s="183" t="s">
        <v>520</v>
      </c>
      <c r="O80" s="201"/>
      <c r="P80" s="201" t="s">
        <v>78</v>
      </c>
      <c r="Q80" s="223" t="s">
        <v>521</v>
      </c>
      <c r="R80" s="224">
        <v>3</v>
      </c>
      <c r="S80" s="224">
        <v>1</v>
      </c>
      <c r="T80" s="224">
        <v>5</v>
      </c>
      <c r="U80" s="214" t="s">
        <v>458</v>
      </c>
      <c r="V80" s="225" t="s">
        <v>459</v>
      </c>
      <c r="W80" s="214" t="s">
        <v>460</v>
      </c>
      <c r="X80" s="214" t="s">
        <v>461</v>
      </c>
      <c r="Y80" s="425"/>
      <c r="Z80" s="425"/>
      <c r="AA80" s="425"/>
      <c r="AB80" s="183" t="s">
        <v>522</v>
      </c>
      <c r="AC80" s="187" t="s">
        <v>489</v>
      </c>
      <c r="AD80" s="186">
        <v>1</v>
      </c>
      <c r="AE80" s="208">
        <v>0.15</v>
      </c>
      <c r="AF80" s="196">
        <v>44927</v>
      </c>
      <c r="AG80" s="196">
        <v>45291</v>
      </c>
      <c r="AH80" s="186">
        <v>365</v>
      </c>
      <c r="AI80" s="197">
        <v>1028736</v>
      </c>
      <c r="AJ80" s="197">
        <v>1028736</v>
      </c>
      <c r="AK80" s="197" t="s">
        <v>281</v>
      </c>
      <c r="AL80" s="198" t="s">
        <v>321</v>
      </c>
      <c r="AM80" s="198" t="s">
        <v>115</v>
      </c>
      <c r="AN80" s="209">
        <v>741635168</v>
      </c>
      <c r="AO80" s="186" t="s">
        <v>466</v>
      </c>
      <c r="AP80" s="202" t="s">
        <v>467</v>
      </c>
      <c r="AQ80" s="202" t="s">
        <v>468</v>
      </c>
      <c r="AR80" s="203" t="s">
        <v>95</v>
      </c>
      <c r="AS80" s="203" t="s">
        <v>523</v>
      </c>
      <c r="AT80" s="204" t="s">
        <v>107</v>
      </c>
      <c r="AU80" s="204" t="s">
        <v>470</v>
      </c>
      <c r="AV80" s="179">
        <v>44927</v>
      </c>
      <c r="AW80" s="186" t="s">
        <v>482</v>
      </c>
      <c r="AX80" s="186" t="s">
        <v>483</v>
      </c>
      <c r="AY80" s="186" t="s">
        <v>473</v>
      </c>
    </row>
    <row r="81" spans="10:45" ht="16.5" customHeight="1">
      <c r="AN81" s="226">
        <f>SUM(AN10:AN80)</f>
        <v>22073756756.57</v>
      </c>
      <c r="AS81" s="177" t="s">
        <v>524</v>
      </c>
    </row>
    <row r="82" spans="10:45" ht="15" customHeight="1">
      <c r="J82" s="227" t="s">
        <v>525</v>
      </c>
      <c r="AN82" s="226">
        <v>34431696816</v>
      </c>
    </row>
    <row r="83" spans="10:45" ht="15.75" customHeight="1">
      <c r="J83" s="227" t="s">
        <v>526</v>
      </c>
      <c r="AN83" s="139">
        <f>AN82-AN81</f>
        <v>12357940059.43</v>
      </c>
    </row>
    <row r="84" spans="10:45" ht="12" customHeight="1"/>
  </sheetData>
  <mergeCells count="411">
    <mergeCell ref="Y73:Y80"/>
    <mergeCell ref="Z73:Z80"/>
    <mergeCell ref="H73:H74"/>
    <mergeCell ref="I73:I74"/>
    <mergeCell ref="J73:J80"/>
    <mergeCell ref="K73:K75"/>
    <mergeCell ref="L73:L75"/>
    <mergeCell ref="M73:M75"/>
    <mergeCell ref="D6:J6"/>
    <mergeCell ref="E79:E80"/>
    <mergeCell ref="F79:F80"/>
    <mergeCell ref="G79:G80"/>
    <mergeCell ref="H79:H80"/>
    <mergeCell ref="I79:I80"/>
    <mergeCell ref="N73:N75"/>
    <mergeCell ref="R73:R75"/>
    <mergeCell ref="S73:S75"/>
    <mergeCell ref="T73:T75"/>
    <mergeCell ref="Y64:Y69"/>
    <mergeCell ref="Z64:Z69"/>
    <mergeCell ref="I64:I72"/>
    <mergeCell ref="L64:L69"/>
    <mergeCell ref="Q62:Q63"/>
    <mergeCell ref="R62:R63"/>
    <mergeCell ref="AY70:AY72"/>
    <mergeCell ref="A73:A80"/>
    <mergeCell ref="B73:B80"/>
    <mergeCell ref="C73:C80"/>
    <mergeCell ref="D73:D74"/>
    <mergeCell ref="E73:E74"/>
    <mergeCell ref="F73:F74"/>
    <mergeCell ref="G73:G74"/>
    <mergeCell ref="U70:U72"/>
    <mergeCell ref="V70:V72"/>
    <mergeCell ref="W70:W72"/>
    <mergeCell ref="X70:X72"/>
    <mergeCell ref="Y70:Y72"/>
    <mergeCell ref="Z70:Z72"/>
    <mergeCell ref="O70:O72"/>
    <mergeCell ref="P70:P72"/>
    <mergeCell ref="Q70:Q72"/>
    <mergeCell ref="R70:R72"/>
    <mergeCell ref="S70:S72"/>
    <mergeCell ref="T70:T72"/>
    <mergeCell ref="G64:G72"/>
    <mergeCell ref="H64:H72"/>
    <mergeCell ref="AA73:AA80"/>
    <mergeCell ref="D79:D80"/>
    <mergeCell ref="AA64:AA69"/>
    <mergeCell ref="AX64:AX69"/>
    <mergeCell ref="AY64:AY69"/>
    <mergeCell ref="J70:J72"/>
    <mergeCell ref="K70:K72"/>
    <mergeCell ref="L70:L72"/>
    <mergeCell ref="M70:M72"/>
    <mergeCell ref="N70:N72"/>
    <mergeCell ref="S64:S69"/>
    <mergeCell ref="T64:T69"/>
    <mergeCell ref="U64:U69"/>
    <mergeCell ref="V64:V69"/>
    <mergeCell ref="W64:W69"/>
    <mergeCell ref="X64:X69"/>
    <mergeCell ref="M64:M69"/>
    <mergeCell ref="N64:N69"/>
    <mergeCell ref="O64:O69"/>
    <mergeCell ref="P64:P69"/>
    <mergeCell ref="Q64:Q69"/>
    <mergeCell ref="R64:R69"/>
    <mergeCell ref="AA70:AA72"/>
    <mergeCell ref="AX70:AX72"/>
    <mergeCell ref="J64:J69"/>
    <mergeCell ref="K64:K69"/>
    <mergeCell ref="T62:T63"/>
    <mergeCell ref="A64:A72"/>
    <mergeCell ref="B64:B72"/>
    <mergeCell ref="C64:C72"/>
    <mergeCell ref="D64:D72"/>
    <mergeCell ref="E64:E72"/>
    <mergeCell ref="F64:F72"/>
    <mergeCell ref="A53:A63"/>
    <mergeCell ref="C53:C63"/>
    <mergeCell ref="D53:D63"/>
    <mergeCell ref="T58:T59"/>
    <mergeCell ref="E60:E63"/>
    <mergeCell ref="M58:M59"/>
    <mergeCell ref="N58:N59"/>
    <mergeCell ref="O58:O59"/>
    <mergeCell ref="P58:P59"/>
    <mergeCell ref="Q58:Q59"/>
    <mergeCell ref="R58:R59"/>
    <mergeCell ref="E53:E59"/>
    <mergeCell ref="F53:F55"/>
    <mergeCell ref="G53:G55"/>
    <mergeCell ref="F57:F59"/>
    <mergeCell ref="G57:G59"/>
    <mergeCell ref="AP60:AP63"/>
    <mergeCell ref="AQ60:AQ63"/>
    <mergeCell ref="AX60:AX63"/>
    <mergeCell ref="AY60:AY63"/>
    <mergeCell ref="F62:F63"/>
    <mergeCell ref="G62:G63"/>
    <mergeCell ref="H62:H63"/>
    <mergeCell ref="I62:I63"/>
    <mergeCell ref="K62:K63"/>
    <mergeCell ref="L62:L63"/>
    <mergeCell ref="W60:W63"/>
    <mergeCell ref="X60:X63"/>
    <mergeCell ref="Y60:Y63"/>
    <mergeCell ref="Z60:Z63"/>
    <mergeCell ref="AA60:AA63"/>
    <mergeCell ref="AO60:AO63"/>
    <mergeCell ref="J60:J63"/>
    <mergeCell ref="U60:U63"/>
    <mergeCell ref="V60:V63"/>
    <mergeCell ref="M62:M63"/>
    <mergeCell ref="N62:N63"/>
    <mergeCell ref="O62:O63"/>
    <mergeCell ref="P62:P63"/>
    <mergeCell ref="S62:S63"/>
    <mergeCell ref="AY53:AY59"/>
    <mergeCell ref="K55:K56"/>
    <mergeCell ref="L55:L56"/>
    <mergeCell ref="M55:M56"/>
    <mergeCell ref="N55:N56"/>
    <mergeCell ref="O55:O56"/>
    <mergeCell ref="P55:P56"/>
    <mergeCell ref="Q55:Q56"/>
    <mergeCell ref="R55:R56"/>
    <mergeCell ref="S55:S56"/>
    <mergeCell ref="Z53:Z59"/>
    <mergeCell ref="AA53:AA59"/>
    <mergeCell ref="AO53:AO59"/>
    <mergeCell ref="AP53:AP59"/>
    <mergeCell ref="AQ53:AQ59"/>
    <mergeCell ref="AX53:AX59"/>
    <mergeCell ref="T53:T54"/>
    <mergeCell ref="U53:U59"/>
    <mergeCell ref="V53:V59"/>
    <mergeCell ref="W53:W59"/>
    <mergeCell ref="X53:X59"/>
    <mergeCell ref="Y53:Y59"/>
    <mergeCell ref="T55:T56"/>
    <mergeCell ref="N53:N54"/>
    <mergeCell ref="O53:O54"/>
    <mergeCell ref="P53:P54"/>
    <mergeCell ref="Q53:Q54"/>
    <mergeCell ref="R53:R54"/>
    <mergeCell ref="S53:S54"/>
    <mergeCell ref="H53:H55"/>
    <mergeCell ref="I53:I55"/>
    <mergeCell ref="J53:J59"/>
    <mergeCell ref="K53:K54"/>
    <mergeCell ref="L53:L54"/>
    <mergeCell ref="M53:M54"/>
    <mergeCell ref="H57:H59"/>
    <mergeCell ref="I57:I59"/>
    <mergeCell ref="K58:K59"/>
    <mergeCell ref="L58:L59"/>
    <mergeCell ref="S58:S59"/>
    <mergeCell ref="T48:T49"/>
    <mergeCell ref="K50:K52"/>
    <mergeCell ref="L50:L52"/>
    <mergeCell ref="M50:M52"/>
    <mergeCell ref="N50:N52"/>
    <mergeCell ref="O50:O52"/>
    <mergeCell ref="P50:P52"/>
    <mergeCell ref="R50:R52"/>
    <mergeCell ref="S50:S52"/>
    <mergeCell ref="T50:T52"/>
    <mergeCell ref="R48:R49"/>
    <mergeCell ref="S48:S49"/>
    <mergeCell ref="AO45:AO52"/>
    <mergeCell ref="AP45:AP52"/>
    <mergeCell ref="AQ45:AQ52"/>
    <mergeCell ref="AX45:AX52"/>
    <mergeCell ref="AY45:AY52"/>
    <mergeCell ref="K48:K49"/>
    <mergeCell ref="L48:L49"/>
    <mergeCell ref="M48:M49"/>
    <mergeCell ref="N48:N49"/>
    <mergeCell ref="O48:O49"/>
    <mergeCell ref="V45:V52"/>
    <mergeCell ref="W45:W52"/>
    <mergeCell ref="X45:X52"/>
    <mergeCell ref="Y45:Y52"/>
    <mergeCell ref="Z45:Z52"/>
    <mergeCell ref="AA45:AA52"/>
    <mergeCell ref="P45:P47"/>
    <mergeCell ref="Q45:Q47"/>
    <mergeCell ref="R45:R47"/>
    <mergeCell ref="S45:S47"/>
    <mergeCell ref="T45:T47"/>
    <mergeCell ref="U45:U52"/>
    <mergeCell ref="P48:P49"/>
    <mergeCell ref="Q48:Q52"/>
    <mergeCell ref="J45:J52"/>
    <mergeCell ref="K45:K47"/>
    <mergeCell ref="L45:L47"/>
    <mergeCell ref="M45:M47"/>
    <mergeCell ref="N45:N47"/>
    <mergeCell ref="O45:O47"/>
    <mergeCell ref="K43:K44"/>
    <mergeCell ref="L43:L44"/>
    <mergeCell ref="M43:M44"/>
    <mergeCell ref="N43:N44"/>
    <mergeCell ref="O43:O44"/>
    <mergeCell ref="J39:J44"/>
    <mergeCell ref="K39:K42"/>
    <mergeCell ref="L39:L42"/>
    <mergeCell ref="M39:M42"/>
    <mergeCell ref="N39:N42"/>
    <mergeCell ref="O39:O42"/>
    <mergeCell ref="Y39:Y44"/>
    <mergeCell ref="Z39:Z44"/>
    <mergeCell ref="AA39:AA44"/>
    <mergeCell ref="AX39:AX44"/>
    <mergeCell ref="AY39:AY44"/>
    <mergeCell ref="Q41:Q42"/>
    <mergeCell ref="Q43:Q44"/>
    <mergeCell ref="R43:R44"/>
    <mergeCell ref="S43:S44"/>
    <mergeCell ref="T43:T44"/>
    <mergeCell ref="S39:S42"/>
    <mergeCell ref="T39:T42"/>
    <mergeCell ref="U39:U44"/>
    <mergeCell ref="V39:V44"/>
    <mergeCell ref="W39:W44"/>
    <mergeCell ref="X39:X44"/>
    <mergeCell ref="P39:P42"/>
    <mergeCell ref="Q39:Q40"/>
    <mergeCell ref="R39:R42"/>
    <mergeCell ref="P43:P44"/>
    <mergeCell ref="P30:P35"/>
    <mergeCell ref="R30:R35"/>
    <mergeCell ref="S30:S35"/>
    <mergeCell ref="T30:T35"/>
    <mergeCell ref="K36:K38"/>
    <mergeCell ref="L36:L38"/>
    <mergeCell ref="M36:M38"/>
    <mergeCell ref="N36:N38"/>
    <mergeCell ref="O36:O38"/>
    <mergeCell ref="P36:P38"/>
    <mergeCell ref="R36:R38"/>
    <mergeCell ref="S36:S38"/>
    <mergeCell ref="T36:T38"/>
    <mergeCell ref="AX26:AX28"/>
    <mergeCell ref="AY26:AY28"/>
    <mergeCell ref="J29:J38"/>
    <mergeCell ref="Q29:Q38"/>
    <mergeCell ref="U29:U38"/>
    <mergeCell ref="V29:V38"/>
    <mergeCell ref="W29:W38"/>
    <mergeCell ref="X29:X38"/>
    <mergeCell ref="Y29:Y38"/>
    <mergeCell ref="Z29:Z38"/>
    <mergeCell ref="Y26:Y28"/>
    <mergeCell ref="Z26:Z28"/>
    <mergeCell ref="AA26:AA28"/>
    <mergeCell ref="AO26:AO28"/>
    <mergeCell ref="AP26:AP28"/>
    <mergeCell ref="AQ26:AQ28"/>
    <mergeCell ref="AA29:AA38"/>
    <mergeCell ref="AX29:AX38"/>
    <mergeCell ref="AY29:AY38"/>
    <mergeCell ref="K30:K35"/>
    <mergeCell ref="L30:L35"/>
    <mergeCell ref="M30:M35"/>
    <mergeCell ref="N30:N35"/>
    <mergeCell ref="O30:O35"/>
    <mergeCell ref="J26:J28"/>
    <mergeCell ref="U26:U28"/>
    <mergeCell ref="V26:V28"/>
    <mergeCell ref="W26:W28"/>
    <mergeCell ref="X26:X28"/>
    <mergeCell ref="T19:T21"/>
    <mergeCell ref="K22:K25"/>
    <mergeCell ref="L22:L25"/>
    <mergeCell ref="M22:M25"/>
    <mergeCell ref="N22:N25"/>
    <mergeCell ref="O22:O25"/>
    <mergeCell ref="P22:P25"/>
    <mergeCell ref="Q22:Q25"/>
    <mergeCell ref="R22:R25"/>
    <mergeCell ref="S22:S25"/>
    <mergeCell ref="R19:R21"/>
    <mergeCell ref="S19:S21"/>
    <mergeCell ref="N17:N18"/>
    <mergeCell ref="O17:O18"/>
    <mergeCell ref="P17:P18"/>
    <mergeCell ref="Q17:Q18"/>
    <mergeCell ref="R17:R18"/>
    <mergeCell ref="S17:S18"/>
    <mergeCell ref="T22:T25"/>
    <mergeCell ref="AA16:AA25"/>
    <mergeCell ref="AO16:AO25"/>
    <mergeCell ref="AP16:AP25"/>
    <mergeCell ref="AQ16:AQ25"/>
    <mergeCell ref="AX16:AX25"/>
    <mergeCell ref="AY16:AY25"/>
    <mergeCell ref="U16:U25"/>
    <mergeCell ref="V16:V25"/>
    <mergeCell ref="W16:W25"/>
    <mergeCell ref="X16:X25"/>
    <mergeCell ref="Y16:Y25"/>
    <mergeCell ref="Z16:Z25"/>
    <mergeCell ref="AA10:AA15"/>
    <mergeCell ref="AO10:AO15"/>
    <mergeCell ref="AP10:AP15"/>
    <mergeCell ref="AQ10:AQ15"/>
    <mergeCell ref="AX10:AX15"/>
    <mergeCell ref="AY10:AY15"/>
    <mergeCell ref="U10:U15"/>
    <mergeCell ref="V10:V15"/>
    <mergeCell ref="W10:W15"/>
    <mergeCell ref="X10:X15"/>
    <mergeCell ref="Y10:Y15"/>
    <mergeCell ref="Z10:Z15"/>
    <mergeCell ref="O10:O15"/>
    <mergeCell ref="P10:P15"/>
    <mergeCell ref="Q10:Q15"/>
    <mergeCell ref="R10:R15"/>
    <mergeCell ref="S10:S15"/>
    <mergeCell ref="T10:T15"/>
    <mergeCell ref="I10:I52"/>
    <mergeCell ref="J10:J15"/>
    <mergeCell ref="K10:K15"/>
    <mergeCell ref="L10:L15"/>
    <mergeCell ref="M10:M15"/>
    <mergeCell ref="N10:N15"/>
    <mergeCell ref="J16:J25"/>
    <mergeCell ref="K17:K18"/>
    <mergeCell ref="L17:L18"/>
    <mergeCell ref="M17:M18"/>
    <mergeCell ref="T17:T18"/>
    <mergeCell ref="K19:K21"/>
    <mergeCell ref="L19:L21"/>
    <mergeCell ref="M19:M21"/>
    <mergeCell ref="N19:N21"/>
    <mergeCell ref="O19:O21"/>
    <mergeCell ref="P19:P21"/>
    <mergeCell ref="Q19:Q21"/>
    <mergeCell ref="AX8:AX9"/>
    <mergeCell ref="AY8:AY9"/>
    <mergeCell ref="A10:A52"/>
    <mergeCell ref="B10:B63"/>
    <mergeCell ref="C10:C52"/>
    <mergeCell ref="D10:D52"/>
    <mergeCell ref="E10:E52"/>
    <mergeCell ref="F10:F52"/>
    <mergeCell ref="G10:G52"/>
    <mergeCell ref="H10:H52"/>
    <mergeCell ref="AR8:AR9"/>
    <mergeCell ref="AS8:AS9"/>
    <mergeCell ref="AT8:AT9"/>
    <mergeCell ref="AU8:AU9"/>
    <mergeCell ref="AV8:AV9"/>
    <mergeCell ref="AW8:AW9"/>
    <mergeCell ref="AL8:AL9"/>
    <mergeCell ref="AM8:AM9"/>
    <mergeCell ref="AN8:AN9"/>
    <mergeCell ref="AO8:AO9"/>
    <mergeCell ref="AP8:AP9"/>
    <mergeCell ref="AQ8:AQ9"/>
    <mergeCell ref="AF8:AF9"/>
    <mergeCell ref="AG8:AG9"/>
    <mergeCell ref="AH8:AH9"/>
    <mergeCell ref="AI8:AI9"/>
    <mergeCell ref="AJ8:AJ9"/>
    <mergeCell ref="AK8:AK9"/>
    <mergeCell ref="Z8:Z9"/>
    <mergeCell ref="AA8:AA9"/>
    <mergeCell ref="AB8:AB9"/>
    <mergeCell ref="AC8:AC9"/>
    <mergeCell ref="AD8:AD9"/>
    <mergeCell ref="AE8:AE9"/>
    <mergeCell ref="T8:T9"/>
    <mergeCell ref="U8:U9"/>
    <mergeCell ref="V8:V9"/>
    <mergeCell ref="W8:W9"/>
    <mergeCell ref="X8:X9"/>
    <mergeCell ref="Y8:Y9"/>
    <mergeCell ref="M8:M9"/>
    <mergeCell ref="N8:N9"/>
    <mergeCell ref="O8:P8"/>
    <mergeCell ref="Q8:Q9"/>
    <mergeCell ref="R8:R9"/>
    <mergeCell ref="S8:S9"/>
    <mergeCell ref="G8:G9"/>
    <mergeCell ref="H8:H9"/>
    <mergeCell ref="I8:I9"/>
    <mergeCell ref="J8:J9"/>
    <mergeCell ref="K8:K9"/>
    <mergeCell ref="L8:L9"/>
    <mergeCell ref="A8:A9"/>
    <mergeCell ref="B8:B9"/>
    <mergeCell ref="C8:C9"/>
    <mergeCell ref="D8:D9"/>
    <mergeCell ref="E8:E9"/>
    <mergeCell ref="F8:F9"/>
    <mergeCell ref="A7:T7"/>
    <mergeCell ref="U7:X7"/>
    <mergeCell ref="Y7:AH7"/>
    <mergeCell ref="AI7:AM7"/>
    <mergeCell ref="AN7:AW7"/>
    <mergeCell ref="AX7:AY7"/>
    <mergeCell ref="B2:C5"/>
    <mergeCell ref="D2:AR2"/>
    <mergeCell ref="D3:AR3"/>
    <mergeCell ref="D4:AR4"/>
    <mergeCell ref="D5:AR5"/>
    <mergeCell ref="B6:C6"/>
  </mergeCells>
  <pageMargins left="0.70866141732283472" right="0.70866141732283472" top="0.74803149606299213" bottom="0.74803149606299213" header="0.31496062992125984" footer="0.31496062992125984"/>
  <pageSetup paperSize="119" scale="25"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9C9E-E77F-41C9-9F0D-19D8F647D4E1}">
  <dimension ref="N4:U12"/>
  <sheetViews>
    <sheetView topLeftCell="E1" workbookViewId="0">
      <selection activeCell="Q6" sqref="Q6"/>
    </sheetView>
  </sheetViews>
  <sheetFormatPr defaultColWidth="11.42578125" defaultRowHeight="15"/>
  <cols>
    <col min="14" max="14" width="20.28515625" bestFit="1" customWidth="1"/>
    <col min="15" max="15" width="20.28515625" customWidth="1"/>
    <col min="16" max="16" width="18.5703125" customWidth="1"/>
    <col min="17" max="17" width="24" customWidth="1"/>
    <col min="18" max="18" width="16.7109375" bestFit="1" customWidth="1"/>
    <col min="20" max="20" width="17.7109375" bestFit="1" customWidth="1"/>
    <col min="21" max="21" width="16.7109375" bestFit="1" customWidth="1"/>
  </cols>
  <sheetData>
    <row r="4" spans="14:21">
      <c r="N4" s="230" t="s">
        <v>527</v>
      </c>
      <c r="O4" s="230">
        <v>2023</v>
      </c>
      <c r="P4" s="230">
        <v>2024</v>
      </c>
      <c r="Q4" s="230"/>
      <c r="R4" s="230" t="s">
        <v>528</v>
      </c>
      <c r="S4" s="230" t="s">
        <v>529</v>
      </c>
    </row>
    <row r="6" spans="14:21">
      <c r="N6" s="228">
        <v>390990201583</v>
      </c>
      <c r="O6" s="228">
        <v>809607984981</v>
      </c>
      <c r="P6" s="228">
        <v>393165798563</v>
      </c>
      <c r="Q6" s="228">
        <f>SUM(N6:P6)</f>
        <v>1593763985127</v>
      </c>
      <c r="R6" s="229">
        <f>P6-N6</f>
        <v>2175596980</v>
      </c>
      <c r="S6">
        <f>R6*100/N6</f>
        <v>0.55643260910162751</v>
      </c>
      <c r="T6" s="229">
        <f>N6*0.55643261%</f>
        <v>2175596983.5125484</v>
      </c>
      <c r="U6" s="229" t="s">
        <v>524</v>
      </c>
    </row>
    <row r="7" spans="14:21">
      <c r="T7" s="229" t="s">
        <v>524</v>
      </c>
    </row>
    <row r="8" spans="14:21">
      <c r="N8" s="228">
        <v>640787252825</v>
      </c>
      <c r="O8" s="228"/>
      <c r="P8" s="228">
        <v>662915926390</v>
      </c>
      <c r="Q8" s="228"/>
      <c r="R8" s="228">
        <f>P8-N8</f>
        <v>22128673565</v>
      </c>
      <c r="S8">
        <f>R8*100/N8</f>
        <v>3.4533573299785001</v>
      </c>
      <c r="T8" s="229">
        <f>N8*S8%</f>
        <v>22128673565</v>
      </c>
    </row>
    <row r="10" spans="14:21">
      <c r="N10" s="228">
        <v>10008618000</v>
      </c>
      <c r="O10" s="228"/>
      <c r="P10" s="228">
        <v>53552764612</v>
      </c>
      <c r="Q10" s="228"/>
      <c r="R10" s="228">
        <f>P10-N10</f>
        <v>43544146612</v>
      </c>
      <c r="S10">
        <f>R10*100/N10</f>
        <v>435.06652578807586</v>
      </c>
      <c r="T10" s="229">
        <f>N10*S10%</f>
        <v>43544146612.000008</v>
      </c>
    </row>
    <row r="12" spans="14:21">
      <c r="N12" s="228">
        <v>55137959000</v>
      </c>
      <c r="O12" s="228"/>
      <c r="P12" s="228">
        <v>7138513013</v>
      </c>
      <c r="Q12" s="228"/>
      <c r="R12" s="228">
        <f>P12-N12</f>
        <v>-47999445987</v>
      </c>
      <c r="S12">
        <f>R12*100/N12</f>
        <v>-87.053360076313311</v>
      </c>
      <c r="T12" s="229">
        <f>N12*S12%</f>
        <v>-47999445987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 Alejandro Abello Ramos</dc:creator>
  <cp:keywords/>
  <dc:description/>
  <cp:lastModifiedBy>Luis Miguel Chiquillo Macia</cp:lastModifiedBy>
  <cp:revision/>
  <dcterms:created xsi:type="dcterms:W3CDTF">2024-01-22T18:25:03Z</dcterms:created>
  <dcterms:modified xsi:type="dcterms:W3CDTF">2024-01-30T17:38:58Z</dcterms:modified>
  <cp:category/>
  <cp:contentStatus/>
</cp:coreProperties>
</file>