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CONTROL INTERNO CONTABLE\"/>
    </mc:Choice>
  </mc:AlternateContent>
  <bookViews>
    <workbookView xWindow="0" yWindow="0" windowWidth="20490" windowHeight="7155" activeTab="1"/>
  </bookViews>
  <sheets>
    <sheet name="Escala Valoración" sheetId="1" r:id="rId1"/>
    <sheet name="Formulario" sheetId="2" r:id="rId2"/>
    <sheet name="Resultados" sheetId="3" r:id="rId3"/>
    <sheet name="Valoración Cualitativa" sheetId="4" r:id="rId4"/>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7" i="2" l="1"/>
  <c r="E86" i="2"/>
  <c r="E67" i="2"/>
  <c r="E74" i="2"/>
  <c r="E123" i="2"/>
  <c r="E118" i="2"/>
  <c r="E117" i="2"/>
  <c r="E108" i="2"/>
  <c r="E101" i="2"/>
  <c r="E99" i="2"/>
  <c r="E98" i="2"/>
  <c r="E94" i="2"/>
  <c r="E81" i="2"/>
  <c r="E76" i="2"/>
  <c r="E75" i="2"/>
  <c r="E122" i="2"/>
  <c r="E121" i="2"/>
  <c r="E120" i="2"/>
  <c r="E119" i="2"/>
  <c r="E116" i="2"/>
  <c r="E115" i="2"/>
  <c r="E114" i="2"/>
  <c r="E113" i="2"/>
  <c r="E112" i="2"/>
  <c r="E109" i="2"/>
  <c r="E107" i="2"/>
  <c r="E104" i="2"/>
  <c r="E103" i="2"/>
  <c r="E102" i="2"/>
  <c r="E100" i="2"/>
  <c r="E97" i="2"/>
  <c r="E96" i="2"/>
  <c r="E95" i="2"/>
  <c r="E93" i="2"/>
  <c r="E92" i="2"/>
  <c r="E91" i="2"/>
  <c r="E90" i="2"/>
  <c r="E89" i="2"/>
  <c r="E85" i="2"/>
  <c r="E84" i="2"/>
  <c r="E83" i="2"/>
  <c r="E82" i="2"/>
  <c r="E80" i="2"/>
  <c r="E79" i="2"/>
  <c r="E78" i="2"/>
  <c r="E69" i="2" l="1"/>
  <c r="E72" i="2" l="1"/>
  <c r="E71" i="2"/>
  <c r="E70" i="2"/>
  <c r="E68" i="2"/>
  <c r="E66" i="2"/>
  <c r="E65" i="2"/>
  <c r="E64" i="2"/>
  <c r="E63" i="2"/>
  <c r="E62" i="2"/>
  <c r="E61" i="2"/>
  <c r="E60" i="2"/>
  <c r="E59" i="2"/>
  <c r="E58" i="2"/>
  <c r="E56" i="2"/>
  <c r="E55" i="2"/>
  <c r="E54" i="2"/>
  <c r="E53" i="2"/>
  <c r="E51" i="2"/>
  <c r="E50" i="2"/>
  <c r="E49" i="2"/>
  <c r="E48" i="2"/>
  <c r="E47" i="2"/>
  <c r="E46" i="2"/>
  <c r="E45" i="2"/>
  <c r="E44"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C9" i="3" l="1"/>
  <c r="D9" i="3" s="1"/>
  <c r="C12" i="3"/>
  <c r="D12" i="3" s="1"/>
  <c r="C13" i="3"/>
  <c r="D13" i="3" s="1"/>
  <c r="C11" i="3"/>
  <c r="D11" i="3" s="1"/>
  <c r="C10" i="3"/>
  <c r="D10" i="3" s="1"/>
  <c r="C8" i="3"/>
  <c r="D8" i="3" s="1"/>
  <c r="C7" i="3"/>
  <c r="D7" i="3" s="1"/>
  <c r="C6" i="3"/>
  <c r="D6" i="3" s="1"/>
  <c r="C4" i="3"/>
  <c r="D4" i="3" s="1"/>
  <c r="C5" i="3" l="1"/>
  <c r="D5" i="3" s="1"/>
</calcChain>
</file>

<file path=xl/sharedStrings.xml><?xml version="1.0" encoding="utf-8"?>
<sst xmlns="http://schemas.openxmlformats.org/spreadsheetml/2006/main" count="513" uniqueCount="242">
  <si>
    <t>EXISTENCIA (Ex)</t>
  </si>
  <si>
    <t>EFECTIVIDAD (Ef)</t>
  </si>
  <si>
    <t>RESPUESTA</t>
  </si>
  <si>
    <t>VALOR</t>
  </si>
  <si>
    <t>SI</t>
  </si>
  <si>
    <t>PARCIALMENTE</t>
  </si>
  <si>
    <t>NO</t>
  </si>
  <si>
    <t>RANGOS DE CALIFICACIÓN DE LA EVALUACIÓN</t>
  </si>
  <si>
    <t>RANDO DE CALIFICACIÓN</t>
  </si>
  <si>
    <t>CALIFICACIÓN CUALITATIVA</t>
  </si>
  <si>
    <t>MARCO DE REFERENCIA DEL PROCESO CONTABLE</t>
  </si>
  <si>
    <t>1.0 &lt;= CALIFICACIÓN &lt; 3.0</t>
  </si>
  <si>
    <t>DEFICIENTE</t>
  </si>
  <si>
    <t>ELEMENTOS DEL MARCO NORMATIVO</t>
  </si>
  <si>
    <t>3.0 &lt;= CALIFICACIÓN &lt; 4.0</t>
  </si>
  <si>
    <t>ADECUADO</t>
  </si>
  <si>
    <t>No.</t>
  </si>
  <si>
    <t>POLÍTICAS CONTABLES</t>
  </si>
  <si>
    <t>TIPO</t>
  </si>
  <si>
    <t>CALIFICACIÓN</t>
  </si>
  <si>
    <t>TOTAL</t>
  </si>
  <si>
    <t>OBSERVACIONES</t>
  </si>
  <si>
    <t>4.0 &lt;= CALIFICACIÓN &lt;= 5.0</t>
  </si>
  <si>
    <t>EFICIENTE</t>
  </si>
  <si>
    <t>¿La entidad ha definido las políticas contables que debe aplicar para el reconocimiento, medición, revelación y presentación de los hechos económicos de acuerdo con el marco normativo que le corresponde aplicar?</t>
  </si>
  <si>
    <t>Ex</t>
  </si>
  <si>
    <t>1.1.</t>
  </si>
  <si>
    <t>¿Se socializan las políticas con el personal involucrado en el proceso contable?</t>
  </si>
  <si>
    <t>Ef</t>
  </si>
  <si>
    <t>1.2.</t>
  </si>
  <si>
    <t>¿Las políticas establecidas son aplicadas en el desarrollo del proceso contable?</t>
  </si>
  <si>
    <t>1.3.</t>
  </si>
  <si>
    <t>¿Las políticas contables responden a la naturaleza y a la actividad de la entidad?</t>
  </si>
  <si>
    <t>1.4.</t>
  </si>
  <si>
    <t>¿Las políticas contables propenden por la representación fiel de la información financiera?</t>
  </si>
  <si>
    <t>¿Se establecen instrumentos (planes, procedimientos, manuales, reglas de negocio, guías, etc) para el seguimiento al cumplimiento de los planes de mejoramiento derivados de los hallazgos de auditoría interna o externa?</t>
  </si>
  <si>
    <t>2.1.</t>
  </si>
  <si>
    <t>¿Se socializan estos instrumentos de seguimiento con los responsables?</t>
  </si>
  <si>
    <t>2.2.</t>
  </si>
  <si>
    <t>¿Se hace seguimiento o monitoreo al cumplimiento de los planes de mejoramiento?</t>
  </si>
  <si>
    <t>¿La entidad cuenta con una política o instrumento (procedimiento, manual, regla de negocio, guía, instructivo, etc.) tendiente a facilitar el flujo de información relativo a los hechos económicos originados en cualquier dependencia?</t>
  </si>
  <si>
    <t>3.1.</t>
  </si>
  <si>
    <t>¿Se socializan estas herramientas con el personal involucrado en el proceso?</t>
  </si>
  <si>
    <t>3.2.</t>
  </si>
  <si>
    <t>¿Se tienen identificados los documentos idóneos mediante los cuales se informa al área contable?</t>
  </si>
  <si>
    <t>3.3.</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</si>
  <si>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</si>
  <si>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</si>
  <si>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4.1.</t>
  </si>
  <si>
    <t>¿Se ha socializado este instrumento con el personal involucrado en el proceso?</t>
  </si>
  <si>
    <t>4.2.</t>
  </si>
  <si>
    <t>¿Se verifica la individualización de los bienes físicos?</t>
  </si>
  <si>
    <t>¿Se cuenta con una directriz, guía o procedimiento para realizar las conciliaciones de las partidas más relevantes, a fin de lograr una adecuada identificación y medición?</t>
  </si>
  <si>
    <t>5.1.</t>
  </si>
  <si>
    <t>¿Se socializan estas directrices, guías o procedimientos con el personal involucrado en el proceso?</t>
  </si>
  <si>
    <t>5.2.</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</si>
  <si>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</si>
  <si>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</si>
  <si>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6.1.</t>
  </si>
  <si>
    <t>¿Se socializa esta directriz, guía, lineamiento, procedimiento o instrucción con el personal involucrado en el proceso?</t>
  </si>
  <si>
    <t>6.2.</t>
  </si>
  <si>
    <t>¿Se verifica el cumplimiento de esta directriz, guía, lineamiento, procedimiento o instrucción?</t>
  </si>
  <si>
    <t>¿Se cuenta con una directriz, procedimiento, guía, lineamiento o instrucción para la presentación oportuna de la información financiera?</t>
  </si>
  <si>
    <t>7.1.</t>
  </si>
  <si>
    <t>7.2.</t>
  </si>
  <si>
    <t>¿Se cumple con la directriz, guía, lineamiento, procedimiento o instrucción?</t>
  </si>
  <si>
    <t>¿Existe un procedimiento para llevar a cabo, en forma adecuada, el cierre integral de la información producida en las áreas o dependencias que generan hechos económicos?</t>
  </si>
  <si>
    <t>8.1.</t>
  </si>
  <si>
    <t>¿Se socializa este procedimiento con el personal involucrado en el proceso?</t>
  </si>
  <si>
    <t>8.2.</t>
  </si>
  <si>
    <t>¿Se cumple con el procedimiento?</t>
  </si>
  <si>
    <t>¿La entidad tiene implementadas directrices, procedimientos, guías o lineamientos para realizar periódicamente inventarios y cruces de información, que le permitan verificar la existencia de activos y pasivos?</t>
  </si>
  <si>
    <t>9.1.</t>
  </si>
  <si>
    <t>¿Se socializan las directrices, procedimientos, guías o lineamientos con el personal involucrado en el proceso?</t>
  </si>
  <si>
    <t>9.2.</t>
  </si>
  <si>
    <t>¿Se cumple con estas directrices, procedimientos, guías o lineamientos?</t>
  </si>
  <si>
    <t>¿Se tienen establecidas directrices, procedimientos, instrucciones, o lineamientos sobre análisis, depuración y seguimiento de cuentas para el mejoramiento y sostenibilidad de la calidad de la información?</t>
  </si>
  <si>
    <t>10.1.</t>
  </si>
  <si>
    <t>¿Se socializan estas directrices, procedimientos, instrucciones, o lineamientos con el personal involucrado en el proceso?</t>
  </si>
  <si>
    <t>10.2.</t>
  </si>
  <si>
    <t>¿Existen mecanismos para verificar el cumplimiento de estas directrices, procedimientos, instrucciones, o lineamientos?</t>
  </si>
  <si>
    <t>10.3.</t>
  </si>
  <si>
    <t>¿El análisis, la depuracion y el seguimiento de cuentas se realiza permanentemente o por lo menos periódicamente?</t>
  </si>
  <si>
    <t>ETAPAS DEL PROCESO CONTABLE</t>
  </si>
  <si>
    <t>RECONOCIMIENTO</t>
  </si>
  <si>
    <t>IDENTIFICACIÓN</t>
  </si>
  <si>
    <t>¿Se evidencia por medio de flujogramas, u otra técnica o mecanismo, la forma como circula la información hacia el área contable?</t>
  </si>
  <si>
    <t>11.1.</t>
  </si>
  <si>
    <t>¿La entidad ha identificado los proveedores de información dentro del proceso contable?</t>
  </si>
  <si>
    <t>11.2.</t>
  </si>
  <si>
    <t>¿La entidad ha identificado los receptores de información dentro del proceso contable?</t>
  </si>
  <si>
    <t>¿Los derechos y obligaciones se encuentran debidamente individualizados en la contabilidad, bien sea por el área contable, o bien por otras dependencias?</t>
  </si>
  <si>
    <t>12.1.</t>
  </si>
  <si>
    <t>¿Los derechos y obligaciones se miden a partir de su individualización?</t>
  </si>
  <si>
    <t>12.2.</t>
  </si>
  <si>
    <t>¿La baja en cuentas es factible a partir de la individualización de los derechos y obligaciones?</t>
  </si>
  <si>
    <t>¿Para la identificación de los hechos económicos, se toma como base el marco normativo aplicable a la entidad?</t>
  </si>
  <si>
    <t>13.1.</t>
  </si>
  <si>
    <t>¿En el proceso de identificación se tienen en cuenta los criterios para el reconocimiento de los hechos económicos definidos en las normas?</t>
  </si>
  <si>
    <t>CLASIFICACIÓN</t>
  </si>
  <si>
    <t>¿Se utiliza la versión actualizada del Catálogo General de Cuentas correspondiente al marco normativo aplicable a la entidad?</t>
  </si>
  <si>
    <t>14.1.</t>
  </si>
  <si>
    <t>¿Se realizan revisiones permanentes sobre la vigencia del catálogo de cuentas?</t>
  </si>
  <si>
    <t>¿Se llevan registros individualizados de los hechos económicos ocurridos en la entidad?</t>
  </si>
  <si>
    <t>15.1.</t>
  </si>
  <si>
    <t>¿En el proceso de clasificación se consideran los criterios definidos en el marco normativo aplicable a la entidad?</t>
  </si>
  <si>
    <t>REGISTRO</t>
  </si>
  <si>
    <t>¿Los hechos económicos se contabilizan cronológicamente?</t>
  </si>
  <si>
    <t>16.1.</t>
  </si>
  <si>
    <t>¿Se verifica el registro contable cronológico de los hechos económicos?</t>
  </si>
  <si>
    <t>16.2.</t>
  </si>
  <si>
    <t>¿Se verifica el registro consecutivo de los hechos económicos en los libros de contabilidad?</t>
  </si>
  <si>
    <t>¿Los hechos económicos registrados están respaldados en documentos soporte idóneos?</t>
  </si>
  <si>
    <t>17.1.</t>
  </si>
  <si>
    <t>¿Se verifica que los registros contables cuenten con los documentos de origen interno o externo que los soporten?</t>
  </si>
  <si>
    <t>17.2.</t>
  </si>
  <si>
    <t>¿Se conservan y custodian los documentos soporte?</t>
  </si>
  <si>
    <t>¿Para el registro de los hechos económicos, se elaboran los respectivos comprobantes de contabilidad?</t>
  </si>
  <si>
    <t>18.1.</t>
  </si>
  <si>
    <t>¿Los comprobantes de contabilidad se realizan cronológicamente?</t>
  </si>
  <si>
    <t>18.2.</t>
  </si>
  <si>
    <t>¿Los comprobantes de contabilidad se enumeran consecutivamente?</t>
  </si>
  <si>
    <t>¿Los libros de contabilidad se encuentran debidamente soportados en comprobantes de contabilidad?</t>
  </si>
  <si>
    <t>19.1.</t>
  </si>
  <si>
    <t>¿La información de los libros de contabilidad coincide con la registrada en los comprobantes de contabilidad?</t>
  </si>
  <si>
    <t>19.2.</t>
  </si>
  <si>
    <t>En caso de haber diferencias entre los registros en los libros y los comprobantes de contabilidad, ¿se realizan las conciliaciones y ajustes necesarios?</t>
  </si>
  <si>
    <t>¿Existe algún mecanismo a través del cual se verifique la completitud de los registros contables?</t>
  </si>
  <si>
    <t>20.1.</t>
  </si>
  <si>
    <t>¿Dicho mecanismo se aplica de manera permanente o periódica?</t>
  </si>
  <si>
    <t>20.2.</t>
  </si>
  <si>
    <t>¿Los libros de contabilidad se encuentran actualizados y sus saldos están de acuerdo con el último informe trimestral transmitido a la Contaduría General de la Nación?</t>
  </si>
  <si>
    <t>MEDICIÓN INICIAL</t>
  </si>
  <si>
    <t>¿Los criterios de medición inicial de los hechos económicos utilizados por la entidad corresponden al marco normativo aplicable a la entidad?</t>
  </si>
  <si>
    <t>21.1.</t>
  </si>
  <si>
    <t>¿Los criterios de medición de los activos, pasivos, ingresos, gastos y costos contenidos en el marco normativo aplicable a la entidad, son de conocimiento del personal involucrado en el proceso contable?</t>
  </si>
  <si>
    <t>21.2.</t>
  </si>
  <si>
    <t>¿Los criterios de medición de los activos, pasivos, ingresos, gastos y costos se aplican conforme al marco normativo que le corresponde a la entidad?</t>
  </si>
  <si>
    <t>MEDICIÓN POSTERIOR</t>
  </si>
  <si>
    <t>¿Se calculan, de manera adecuada, los valores correspondientes a los procesos de depreciación, amortización, agotamiento y deterioro, según aplique?</t>
  </si>
  <si>
    <t>22.1.</t>
  </si>
  <si>
    <t>¿Los cálculos de depreciación se realizan con base en lo establecido en la política?</t>
  </si>
  <si>
    <t>22.2.</t>
  </si>
  <si>
    <t>¿La vida útil de la propiedad, planta y equipo, y la depreciación son objeto de revisión periódica?</t>
  </si>
  <si>
    <t>22.3.</t>
  </si>
  <si>
    <t>¿Se verifican los indicios de deterioro de los activos por lo menos al final del periodo contanle?</t>
  </si>
  <si>
    <t>¿Se encuentran plenamente establecidos los criterios de medición posterior para cada uno de los elementos de los estados financieros?</t>
  </si>
  <si>
    <t>23.1.</t>
  </si>
  <si>
    <t>¿Los criterios se establecen con base en el marco normativo aplicable a la entidad?</t>
  </si>
  <si>
    <t>23.2.</t>
  </si>
  <si>
    <t>¿Se identifican los hechos económicos que deben ser objeto de actualización posterior?</t>
  </si>
  <si>
    <t>23.3.</t>
  </si>
  <si>
    <t>¿Se verifica que la medición posterior se efectúa con base en los criterios establecidos en el marco normativo aplicable a la entidad?</t>
  </si>
  <si>
    <t>23.4.</t>
  </si>
  <si>
    <t>¿La actualización de los hechos económicos se realiza de manera oportuna?</t>
  </si>
  <si>
    <t>23.5.</t>
  </si>
  <si>
    <t>¿Se soportan las mediciones fundamentadas en estimaciones o juicios de profesionales expertos ajenos al proceso contable?</t>
  </si>
  <si>
    <t>PRESENTACIÓN DE ESTADOS FINANCIEROS</t>
  </si>
  <si>
    <t>¿Se elaboran y presentan oportunamente los estados financieros a los usuarios de la información financiera?</t>
  </si>
  <si>
    <t>24.1.</t>
  </si>
  <si>
    <t>¿Se cuenta con una política, directriz, procedimiento, guía o lineamiento para la divulgación de los estados financieros?</t>
  </si>
  <si>
    <t>24.2.</t>
  </si>
  <si>
    <t>¿Se cumple la política, directriz, procedimiento, guía o lineamiento establecida para la divulgación de los estados financieros?</t>
  </si>
  <si>
    <t>24.3.</t>
  </si>
  <si>
    <t>¿Se tienen en cuenta los estados financieros para la toma de decisiones en la gestión de la entidad?</t>
  </si>
  <si>
    <t>24.4.</t>
  </si>
  <si>
    <t>¿Se elabora el juego completo de estados financieros, con corte al 31 de diciembre?</t>
  </si>
  <si>
    <t>¿Las cifras contenidas en los estados financieros coinciden con los saldos de los libros de contabilidad?</t>
  </si>
  <si>
    <t>25.1.</t>
  </si>
  <si>
    <t>¿Se realizan verificaciones de los saldos de las partidas de los estados financieros previo a la presentación de los estados financieros?</t>
  </si>
  <si>
    <t>¿Se utiliza un sistema de indicadores para analizar e interpretar la realidad financiera de la entidad?</t>
  </si>
  <si>
    <t>26.1.</t>
  </si>
  <si>
    <t>¿Los indicadores se ajustan a las necesidades de la entidad y del proceso contable?</t>
  </si>
  <si>
    <t>26.2.</t>
  </si>
  <si>
    <t>¿Se verifica la fiabilidad de la información utilizada como insumo para la elaboración del indicador?</t>
  </si>
  <si>
    <t>¿La información financiera presenta la suficiente ilustración para su adecuada comprensión por parte de los usuarios?</t>
  </si>
  <si>
    <t>27.1.</t>
  </si>
  <si>
    <t>¿Las notas a los estados financieros cumplen con las revelaciones requeridas en las normas para el reconocimiento, medición, revelación y presentación de los hechos económicos del marco normativo aplicable?</t>
  </si>
  <si>
    <t>27.2.</t>
  </si>
  <si>
    <t>¿El contenido de las notas a los estados financieros revela en forma suficiente la información de tipo cualitativo y cuantitativo para que sea útil al usuario?</t>
  </si>
  <si>
    <t>27.3.</t>
  </si>
  <si>
    <t>¿En las notas a los estados financieros, se hace referencia a las variaciones significativas que se presentan de un periodo a otro?</t>
  </si>
  <si>
    <t>27.4.</t>
  </si>
  <si>
    <t>¿Las notas explican la aplicación de metodologías o la aplicación de juicios profesionales en la preparación de la información, cuando a ello hay lugar?</t>
  </si>
  <si>
    <t>27.5.</t>
  </si>
  <si>
    <t>¿Se corrobora que la información presentada a los distintos usuarios de la información sea consistente?</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</si>
  <si>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</si>
  <si>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</si>
  <si>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</si>
  <si>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¿Se verifica la consistencia de las cifras presentadas en los estados financieros con las presentadas en la rendición de cuentas o la presentada para propósitos específicos?</t>
  </si>
  <si>
    <t>28.2.</t>
  </si>
  <si>
    <t>¿Se presentan explicaciones que faciliten a los diferentes usuarios la comprensión de la información financiera presentada?</t>
  </si>
  <si>
    <t>GESTIÓN DEL RIESGO CONTABLE</t>
  </si>
  <si>
    <t>¿Existen mecanismos de identificación y monitoreo de los riesgos de índole contable?</t>
  </si>
  <si>
    <t>29.1.</t>
  </si>
  <si>
    <t>¿Se deja evidencia de la aplicación de estos mecanismos?</t>
  </si>
  <si>
    <t>¿Se ha establecido la probabilidad de ocurrencia y el impacto que puede tener, en la entidad, la materialización de los riesgos de índole contable?</t>
  </si>
  <si>
    <t>30.1.</t>
  </si>
  <si>
    <t>¿Se analizan y se da un tratamiento adecuado a los riesgos de índole contable en forma permanente?</t>
  </si>
  <si>
    <t>30.2.</t>
  </si>
  <si>
    <t>¿Los riesgos identificados se revisan y actualizan periódicamente?</t>
  </si>
  <si>
    <t>30.3.</t>
  </si>
  <si>
    <t>¿Se han establecido controles que permitan mitigar o neutralizar la ocurrencia de cada riesgo identificado?</t>
  </si>
  <si>
    <t>30.4.</t>
  </si>
  <si>
    <t>¿Se realizan autoevaluaciones periódicas para determinar la eficacia de los controles implementados en cada una de las actividades del proceso contable?</t>
  </si>
  <si>
    <t>¿Los funcionarios involucrados en el proceso contable poseen las habilidades y competencias necesarias para su ejecución?</t>
  </si>
  <si>
    <t>31.1.</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</si>
  <si>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</si>
  <si>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</si>
  <si>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32.1.</t>
  </si>
  <si>
    <t>¿Se verifica la ejecución del plan de capacitación?</t>
  </si>
  <si>
    <t>32.2.</t>
  </si>
  <si>
    <t>¿Se verifica que los programas de capacitación desarrollados apuntan al mejoramiento de competencias y habilidades?</t>
  </si>
  <si>
    <t>RESULTADOS DE LA EVALUACIÓN DEL CONTROL INTERNO CONTABLE</t>
  </si>
  <si>
    <t>NÚMERO</t>
  </si>
  <si>
    <t>EVALUACIÓN DEL CONTROL INTERNO CONTABLE</t>
  </si>
  <si>
    <t>PUNTAJE OBTENIDO</t>
  </si>
  <si>
    <t>INTERPRETACIÓN</t>
  </si>
  <si>
    <t>ETAPA DE RECONOCIMIENTO</t>
  </si>
  <si>
    <t xml:space="preserve">    IDENTIFICACIÓN</t>
  </si>
  <si>
    <t xml:space="preserve">    CLASIFICACIÓN</t>
  </si>
  <si>
    <t xml:space="preserve">    REGISTRO</t>
  </si>
  <si>
    <t xml:space="preserve">    MEDICIÓN INICIAL</t>
  </si>
  <si>
    <t xml:space="preserve">    MEDICIÓN POSTERIOR</t>
  </si>
  <si>
    <t xml:space="preserve">    PRESENTACIÓN DE ESTADOS FINANCIEROS</t>
  </si>
  <si>
    <t xml:space="preserve">    RENDICIÓN DE CUENTAS E INFORMACIÓN A PARTES INTERESADAS</t>
  </si>
  <si>
    <t>CONTROL INTERNO CONTABLE</t>
  </si>
  <si>
    <t>FORTALEZAS</t>
  </si>
  <si>
    <t>DEBILIDADES</t>
  </si>
  <si>
    <t>AVANCES OBTENIDOS RESPECTO DE LAS EVALUACIONES Y RECOMENDACIONES REALIZADAS</t>
  </si>
  <si>
    <t>RECOMENDACIONES</t>
  </si>
  <si>
    <t>Manual de politicas contables Y operativas NICSP</t>
  </si>
  <si>
    <t>Debido a las medidas de prevención del COVI 19, entre ella el aislamiento social y el teletrabajo, la documentacion en fisico se encuentra en la Direccion Financiera de Contabilidad. ( listas de asistencis a divulgacion de documentos )</t>
  </si>
  <si>
    <t>Manual de Procesos y Procedimientos Contables NICSP</t>
  </si>
  <si>
    <t>cabe resaltar que no cuentan con un sistema contable</t>
  </si>
  <si>
    <t xml:space="preserve">1. Aligerar la  adquisición de un Software Integrado que permita la combinación de funciones entre los procesos que componen la Secretaria de Hacienda Distrital en una sola interfase, y  coadyuve a cubrir las necesidades de la administración en cuanto al procesamiento y suministro de información administrativa, contable y financiera                                                                       2. Preparar, emitir y evaluar los Estados Financieros mensuales de acuerdo a lo establecido en el Manual de Políticas Contables del Distrito, establecidas según Decreto 9039 del 24 de Diciembre de 2018,                                                                            3.  Terminar el proceso de identificación y valuación de los inventarios  físicos  detallados de los Bienes Muebles,  Inmuebles, de Beneficio y Uso Público, Recursos Naturales y del Medio Ambiente.
4. Utilizar los indicadores financieros como ayuda importante para la toma de decisiones.
5. Solicitar la entrega oportuna a todas las dependencias los informes necesarios para consolidar de manera razonable los Estados Financieros
6.Fomentar y promover la cultura del autocontrol y autoevaluación en el proceso contable.
</t>
  </si>
  <si>
    <t>Debido a las medidas de prevención del COVI 19, entre ella el aislamiento social y el teletrabajo, cabe anotar la dificultad de la verificacion total de la informacion ya que la  documentacion en fisico se encuentra en la Direccion Financiera de Contabilidad.</t>
  </si>
  <si>
    <t xml:space="preserve">1. Los Estados Financieros Contables Mensuales no se presentan oportunamente,  en el manual de políticas se establece que los Estados Financieros deben ser preparados y emitidos mensualmente.                                                                               2. No se aplica lo establecido en el Manual de Políticas Contables, lcon relacion a la periodicidad en las tomas de inventario físico, asi mismo no se evidencia relación detallada de activos fijos,  el cálculo   se realiza de manera global                                                                                                            3. El proceso contable no opera en un ambiente de sistema integrado de información, cada dependencia maneja un software contable diferente, y no encuentran interfasados con el área central, se continúa con el software contable LIMAY, la información de los entes desagregados se digita de manera posterior                                                                                                       4. Existen limitaciones en los proceso de medición inicial y medición posterior de los activos, pasivos, ingreso y gastos, por cuanto no se realizan de manera oportuna las conciliaciones bancarias, lo que conlleva a que se dejen de registrar partidas que afecten tanto el activo, pasivo, así como los ingresos que no son revelados en el periodo contable respectivo.                            5. Dificulta el reconocimiento del cálculo de la depreciación y deterioro de activos el hecho de que no se individualicen las propiedades, Planta y equipo, las cuentas por cobrar.                                                                                                                 6. Las inversiones no son reconocidas en su totalidad asi como los dividendos que se generarían en inversiones en las cuales el distrito posee una cuota accionaria.
Debido a las medidas de prevención del COVI 19, entre ella el aislamiento social y el teletrabajo, cabe anotar la dificultad de la verificacion total de la informacion ya que la  documentacion en fisico se encuentra en la Direccion Financiera de Contabilidad.
                                                          </t>
  </si>
  <si>
    <t xml:space="preserve">1. Se tiene el Manual de las Políticas Contables y de Operación avalada con la resolución 9039 del 24 de Diciembre de 2018 Manual de politicas contables Y operativas NICSP                                                                                                                 2. La Entidad cuenta con Manual de Procesos y Procedimientos Contables, el cual hace un compendio de las actividades que desarrollan los miembros de la dirección financiera de contabilidad.                                                                                        3. El Distrito tiene un listado maestro de Procesos y Documentos Internos (Documentos Controlados) el cual se encuentra en Intranet y puede ser observado por los funcionarios autorizados                                                                                               4.La Entidad aplica el Plan General de Cuentas de la Contabilidad Pública.                                                                               5. En la  Entidad  Existe el comité de sostenimiento contable.                                                                                                6. Los responsables directos de la identificación, clasificación y registro de los hechos económicos, financieros, sociales y ambientales  de la Alcaldía de Cartagena tienen la formación idonea.                                                                                              </t>
  </si>
  <si>
    <t>ALCALDIA MAYOR DE CARTAGENA</t>
  </si>
  <si>
    <t xml:space="preserve"> EVALUACIÓN DEL CONTROL INTERNO CONTABLE -ENERO A JUNIO 30 2020</t>
  </si>
  <si>
    <t>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</si>
</sst>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
  </numFmts>
  <fonts count="16" x14ac:knownFonts="1">
    <font>
      <sz val="11"/>
      <color rgb="FF000000"/>
      <name val="Calibri"/>
    </font>
    <font>
      <b/>
      <sz val="14"/>
      <color rgb="FF000000"/>
      <name val="Calibri"/>
      <family val="2"/>
    </font>
    <font>
      <sz val="11"/>
      <name val="Calibri"/>
      <family val="2"/>
    </font>
    <font>
      <sz val="14"/>
      <color rgb="FF000000"/>
      <name val="Calibri"/>
      <family val="2"/>
    </font>
    <font>
      <b/>
      <sz val="16"/>
      <color rgb="FF000000"/>
      <name val="Calibri"/>
      <family val="2"/>
    </font>
    <font>
      <b/>
      <sz val="11"/>
      <color rgb="FF000000"/>
      <name val="Calibri"/>
      <family val="2"/>
    </font>
    <font>
      <b/>
      <sz val="12"/>
      <color rgb="FF000000"/>
      <name val="Calibri"/>
      <family val="2"/>
    </font>
    <font>
      <sz val="12"/>
      <color rgb="FF000000"/>
      <name val="Calibri"/>
      <family val="2"/>
    </font>
    <font>
      <b/>
      <sz val="14"/>
      <name val="Arial"/>
      <family val="2"/>
    </font>
    <font>
      <b/>
      <sz val="10"/>
      <name val="Arial"/>
      <family val="2"/>
    </font>
    <font>
      <sz val="9"/>
      <name val="Arial"/>
      <family val="2"/>
    </font>
    <font>
      <b/>
      <sz val="12"/>
      <color rgb="FF000000"/>
      <name val="Arial"/>
      <family val="2"/>
    </font>
    <font>
      <b/>
      <sz val="11"/>
      <color rgb="FF000000"/>
      <name val="Arial"/>
      <family val="2"/>
    </font>
    <font>
      <sz val="10"/>
      <color rgb="FF000000"/>
      <name val="Arial"/>
      <family val="2"/>
    </font>
    <font>
      <sz val="11"/>
      <color rgb="FF000000"/>
      <name val="Calibri"/>
      <family val="2"/>
    </font>
    <font>
      <sz val="8"/>
      <color rgb="FF000000"/>
      <name val="Calibri"/>
      <family val="2"/>
    </font>
  </fonts>
  <fills count="9">
    <fill>
      <patternFill patternType="none"/>
    </fill>
    <fill>
      <patternFill patternType="gray125"/>
    </fill>
    <fill>
      <patternFill patternType="solid">
        <fgColor rgb="FF70AD47"/>
        <bgColor rgb="FF70AD47"/>
      </patternFill>
    </fill>
    <fill>
      <patternFill patternType="solid">
        <fgColor rgb="FFD8D8D8"/>
        <bgColor rgb="FFD8D8D8"/>
      </patternFill>
    </fill>
    <fill>
      <patternFill patternType="solid">
        <fgColor rgb="FFBFBFBF"/>
        <bgColor rgb="FFBFBFBF"/>
      </patternFill>
    </fill>
    <fill>
      <patternFill patternType="solid">
        <fgColor rgb="FF548135"/>
        <bgColor rgb="FF548135"/>
      </patternFill>
    </fill>
    <fill>
      <patternFill patternType="solid">
        <fgColor rgb="FFFF0000"/>
        <bgColor rgb="FFFF0000"/>
      </patternFill>
    </fill>
    <fill>
      <patternFill patternType="solid">
        <fgColor rgb="FFFFFF00"/>
        <bgColor rgb="FFFFFF00"/>
      </patternFill>
    </fill>
    <fill>
      <patternFill patternType="solid">
        <fgColor rgb="FF92D050"/>
        <bgColor rgb="FF92D050"/>
      </patternFill>
    </fill>
  </fills>
  <borders count="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1">
    <xf numFmtId="0" fontId="0" fillId="0" borderId="0" xfId="0"/>
    <xf numFmtId="0" fontId="1" fillId="3" borderId="3" xfId="0" applyFont="1" applyFill="1" applyBorder="1" applyAlignment="1">
      <alignment horizontal="center"/>
    </xf>
    <xf numFmtId="0" fontId="3" fillId="0" borderId="3" xfId="0" applyFont="1" applyBorder="1" applyAlignment="1">
      <alignment vertical="center"/>
    </xf>
    <xf numFmtId="0" fontId="5" fillId="4" borderId="3" xfId="0" applyFont="1" applyFill="1" applyBorder="1" applyAlignment="1">
      <alignment horizontal="center" vertical="center"/>
    </xf>
    <xf numFmtId="0" fontId="6" fillId="5" borderId="3" xfId="0" applyFont="1" applyFill="1" applyBorder="1" applyAlignment="1">
      <alignment horizontal="center" vertical="center" wrapText="1"/>
    </xf>
    <xf numFmtId="0" fontId="7" fillId="0" borderId="3" xfId="0" applyFont="1" applyBorder="1" applyAlignment="1">
      <alignment horizontal="center" vertical="center"/>
    </xf>
    <xf numFmtId="0" fontId="6" fillId="3" borderId="3" xfId="0" applyFont="1" applyFill="1" applyBorder="1" applyAlignment="1">
      <alignment vertical="center" wrapText="1"/>
    </xf>
    <xf numFmtId="0" fontId="6" fillId="3" borderId="3" xfId="0" applyFont="1" applyFill="1" applyBorder="1" applyAlignment="1">
      <alignment horizontal="center" vertical="center" wrapText="1"/>
    </xf>
    <xf numFmtId="0" fontId="6" fillId="0" borderId="0" xfId="0" applyFont="1" applyAlignment="1">
      <alignment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0" fillId="0" borderId="3" xfId="0" applyBorder="1" applyAlignment="1">
      <alignment horizontal="center"/>
    </xf>
    <xf numFmtId="164" fontId="0" fillId="0" borderId="0" xfId="0" applyNumberFormat="1"/>
    <xf numFmtId="0" fontId="0" fillId="0" borderId="3" xfId="0" applyBorder="1" applyAlignment="1">
      <alignment horizontal="center" vertical="center"/>
    </xf>
    <xf numFmtId="0" fontId="0" fillId="0" borderId="3" xfId="0" applyBorder="1" applyAlignment="1">
      <alignment horizontal="left" vertical="center" wrapText="1"/>
    </xf>
    <xf numFmtId="9" fontId="0" fillId="0" borderId="0" xfId="0" applyNumberFormat="1"/>
    <xf numFmtId="0" fontId="6" fillId="5"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right" vertical="center"/>
    </xf>
    <xf numFmtId="0" fontId="9" fillId="0" borderId="3" xfId="0" applyFont="1" applyBorder="1" applyAlignment="1">
      <alignment horizontal="left"/>
    </xf>
    <xf numFmtId="2" fontId="0" fillId="0" borderId="3" xfId="0" applyNumberFormat="1" applyBorder="1" applyAlignment="1">
      <alignment horizontal="center"/>
    </xf>
    <xf numFmtId="0" fontId="9" fillId="0" borderId="1" xfId="0" applyFont="1" applyBorder="1" applyAlignment="1">
      <alignment horizontal="right"/>
    </xf>
    <xf numFmtId="0" fontId="9" fillId="0" borderId="1" xfId="0" applyFont="1" applyBorder="1" applyAlignment="1">
      <alignment horizontal="left"/>
    </xf>
    <xf numFmtId="0" fontId="7" fillId="6" borderId="3" xfId="0" applyFont="1" applyFill="1" applyBorder="1" applyAlignment="1">
      <alignment horizontal="center" vertical="center"/>
    </xf>
    <xf numFmtId="0" fontId="7" fillId="7" borderId="3" xfId="0" applyFont="1" applyFill="1" applyBorder="1" applyAlignment="1">
      <alignment horizontal="center" vertical="center"/>
    </xf>
    <xf numFmtId="0" fontId="7" fillId="8" borderId="3" xfId="0" applyFont="1" applyFill="1" applyBorder="1" applyAlignment="1">
      <alignment horizontal="center" vertical="center"/>
    </xf>
    <xf numFmtId="0" fontId="10" fillId="0" borderId="0" xfId="0" applyFont="1"/>
    <xf numFmtId="0" fontId="9" fillId="0" borderId="1" xfId="0" applyFont="1" applyBorder="1" applyAlignment="1">
      <alignment horizontal="right" vertical="center"/>
    </xf>
    <xf numFmtId="0" fontId="11" fillId="0" borderId="5" xfId="0" applyFont="1" applyBorder="1" applyAlignment="1">
      <alignment horizontal="center" vertical="center" wrapText="1"/>
    </xf>
    <xf numFmtId="0" fontId="12" fillId="0" borderId="5" xfId="0" applyFont="1" applyBorder="1" applyAlignment="1">
      <alignmen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2" fillId="0" borderId="5" xfId="0" applyFont="1" applyBorder="1" applyAlignment="1">
      <alignment horizontal="left" vertical="center" wrapText="1"/>
    </xf>
    <xf numFmtId="0" fontId="13" fillId="0" borderId="8" xfId="0" applyFont="1" applyBorder="1" applyAlignment="1">
      <alignment horizontal="left" vertical="top" wrapText="1"/>
    </xf>
    <xf numFmtId="0" fontId="5" fillId="0"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3" xfId="0" applyFont="1" applyFill="1" applyBorder="1" applyAlignment="1">
      <alignment horizontal="left" vertical="center" wrapText="1"/>
    </xf>
    <xf numFmtId="0" fontId="0" fillId="0" borderId="0" xfId="0"/>
    <xf numFmtId="0" fontId="0" fillId="0" borderId="3" xfId="0" applyFill="1" applyBorder="1" applyAlignment="1">
      <alignment horizontal="center"/>
    </xf>
    <xf numFmtId="0" fontId="6" fillId="5" borderId="12" xfId="0" applyFont="1" applyFill="1" applyBorder="1" applyAlignment="1">
      <alignment vertical="center" wrapText="1"/>
    </xf>
    <xf numFmtId="0" fontId="6" fillId="5" borderId="12" xfId="0" applyFont="1" applyFill="1" applyBorder="1" applyAlignment="1">
      <alignment horizontal="center" vertical="center" wrapText="1"/>
    </xf>
    <xf numFmtId="0" fontId="0" fillId="0" borderId="9" xfId="0" applyBorder="1"/>
    <xf numFmtId="0" fontId="0" fillId="0" borderId="10" xfId="0" applyBorder="1"/>
    <xf numFmtId="0" fontId="0" fillId="0" borderId="11" xfId="0" applyBorder="1"/>
    <xf numFmtId="0" fontId="1" fillId="2" borderId="1" xfId="0" applyFont="1" applyFill="1" applyBorder="1" applyAlignment="1">
      <alignment horizontal="center" vertical="center"/>
    </xf>
    <xf numFmtId="0" fontId="2" fillId="0" borderId="2" xfId="0" applyFont="1" applyBorder="1"/>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xf>
    <xf numFmtId="0" fontId="0" fillId="0" borderId="10" xfId="0" applyBorder="1"/>
    <xf numFmtId="0" fontId="0" fillId="0" borderId="11" xfId="0" applyBorder="1"/>
    <xf numFmtId="0" fontId="5" fillId="0" borderId="1" xfId="0" applyFont="1" applyBorder="1" applyAlignment="1">
      <alignment horizontal="left" vertical="center"/>
    </xf>
    <xf numFmtId="0" fontId="8" fillId="0" borderId="1" xfId="0" applyFont="1" applyBorder="1" applyAlignment="1">
      <alignment horizontal="center"/>
    </xf>
    <xf numFmtId="0" fontId="2" fillId="0" borderId="4" xfId="0" applyFont="1" applyBorder="1"/>
    <xf numFmtId="0" fontId="0" fillId="0" borderId="10" xfId="0" applyBorder="1" applyAlignment="1">
      <alignment wrapText="1"/>
    </xf>
    <xf numFmtId="0" fontId="0" fillId="0" borderId="3" xfId="0" applyBorder="1" applyAlignment="1">
      <alignment horizontal="center" wrapText="1"/>
    </xf>
    <xf numFmtId="0" fontId="0" fillId="0" borderId="3" xfId="0" applyFill="1" applyBorder="1" applyAlignment="1">
      <alignment horizontal="center" wrapText="1"/>
    </xf>
    <xf numFmtId="0" fontId="15" fillId="0" borderId="0" xfId="0" applyFont="1" applyFill="1" applyAlignment="1">
      <alignment wrapText="1"/>
    </xf>
  </cellXfs>
  <cellStyles count="1">
    <cellStyle name="Normal" xfId="0" builtinId="0"/>
  </cellStyles>
  <dxfs count="7">
    <dxf>
      <fill>
        <patternFill patternType="solid">
          <fgColor rgb="FF00FF00"/>
          <bgColor rgb="FF00FF00"/>
        </patternFill>
      </fill>
    </dxf>
    <dxf>
      <fill>
        <patternFill patternType="solid">
          <fgColor rgb="FFFFFF00"/>
          <bgColor rgb="FFFFFF00"/>
        </patternFill>
      </fill>
    </dxf>
    <dxf>
      <fill>
        <patternFill patternType="solid">
          <fgColor rgb="FFF79109"/>
          <bgColor rgb="FFF79109"/>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92</xdr:row>
          <xdr:rowOff>47625</xdr:rowOff>
        </xdr:from>
        <xdr:to>
          <xdr:col>7</xdr:col>
          <xdr:colOff>600075</xdr:colOff>
          <xdr:row>92</xdr:row>
          <xdr:rowOff>438150</xdr:rowOff>
        </xdr:to>
        <xdr:sp macro="" textlink="">
          <xdr:nvSpPr>
            <xdr:cNvPr id="1030" name="Object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257176</xdr:colOff>
      <xdr:row>0</xdr:row>
      <xdr:rowOff>0</xdr:rowOff>
    </xdr:from>
    <xdr:to>
      <xdr:col>1</xdr:col>
      <xdr:colOff>1400175</xdr:colOff>
      <xdr:row>0</xdr:row>
      <xdr:rowOff>809625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6" y="0"/>
          <a:ext cx="1142999" cy="809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Hoja_de_c_lculo_de_Microsoft_Excel1.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00"/>
  <sheetViews>
    <sheetView workbookViewId="0"/>
  </sheetViews>
  <sheetFormatPr baseColWidth="10" defaultColWidth="14.42578125" defaultRowHeight="15" customHeight="1" x14ac:dyDescent="0.25"/>
  <cols>
    <col min="1" max="1" width="10.7109375" customWidth="1"/>
    <col min="2" max="2" width="18.85546875" customWidth="1"/>
    <col min="3" max="3" width="11.7109375" customWidth="1"/>
    <col min="4" max="4" width="10.7109375" customWidth="1"/>
    <col min="5" max="5" width="17.85546875" customWidth="1"/>
    <col min="6" max="6" width="11.7109375" customWidth="1"/>
    <col min="7" max="11" width="10.7109375" customWidth="1"/>
  </cols>
  <sheetData>
    <row r="3" spans="2:6" ht="24.75" customHeight="1" x14ac:dyDescent="0.25">
      <c r="B3" s="47" t="s">
        <v>0</v>
      </c>
      <c r="C3" s="48"/>
      <c r="E3" s="47" t="s">
        <v>1</v>
      </c>
      <c r="F3" s="48"/>
    </row>
    <row r="4" spans="2:6" ht="27.75" customHeight="1" x14ac:dyDescent="0.3">
      <c r="B4" s="1" t="s">
        <v>2</v>
      </c>
      <c r="C4" s="1" t="s">
        <v>3</v>
      </c>
      <c r="E4" s="1" t="s">
        <v>2</v>
      </c>
      <c r="F4" s="1" t="s">
        <v>3</v>
      </c>
    </row>
    <row r="5" spans="2:6" ht="22.5" customHeight="1" x14ac:dyDescent="0.25">
      <c r="B5" s="2" t="s">
        <v>4</v>
      </c>
      <c r="C5" s="2">
        <v>0.3</v>
      </c>
      <c r="E5" s="2" t="s">
        <v>4</v>
      </c>
      <c r="F5" s="2">
        <v>0.7</v>
      </c>
    </row>
    <row r="6" spans="2:6" ht="22.5" customHeight="1" x14ac:dyDescent="0.25">
      <c r="B6" s="2" t="s">
        <v>5</v>
      </c>
      <c r="C6" s="2">
        <v>0.18</v>
      </c>
      <c r="E6" s="2" t="s">
        <v>5</v>
      </c>
      <c r="F6" s="2">
        <v>0.42</v>
      </c>
    </row>
    <row r="7" spans="2:6" ht="22.5" customHeight="1" x14ac:dyDescent="0.25">
      <c r="B7" s="2" t="s">
        <v>6</v>
      </c>
      <c r="C7" s="2">
        <v>0.06</v>
      </c>
      <c r="E7" s="2" t="s">
        <v>6</v>
      </c>
      <c r="F7" s="2">
        <v>0.14000000000000001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B3:C3"/>
    <mergeCell ref="E3:F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4"/>
  <sheetViews>
    <sheetView tabSelected="1" topLeftCell="A117" workbookViewId="0">
      <selection activeCell="E124" sqref="E124"/>
    </sheetView>
  </sheetViews>
  <sheetFormatPr baseColWidth="10" defaultColWidth="14.42578125" defaultRowHeight="15" customHeight="1" x14ac:dyDescent="0.25"/>
  <cols>
    <col min="1" max="1" width="10" customWidth="1"/>
    <col min="2" max="2" width="58.85546875" customWidth="1"/>
    <col min="3" max="3" width="8.28515625" customWidth="1"/>
    <col min="4" max="4" width="10.7109375" style="60" customWidth="1"/>
    <col min="5" max="5" width="10.85546875" customWidth="1"/>
    <col min="6" max="6" width="31.5703125" customWidth="1"/>
    <col min="7" max="7" width="6.140625" customWidth="1"/>
    <col min="8" max="9" width="31.7109375" customWidth="1"/>
    <col min="10" max="10" width="11" hidden="1" customWidth="1"/>
    <col min="11" max="11" width="10.7109375" customWidth="1"/>
  </cols>
  <sheetData>
    <row r="1" spans="1:10" s="40" customFormat="1" ht="70.5" customHeight="1" thickBot="1" x14ac:dyDescent="0.3">
      <c r="A1" s="49" t="s">
        <v>239</v>
      </c>
      <c r="B1" s="49"/>
      <c r="C1" s="49"/>
      <c r="D1" s="49"/>
      <c r="E1" s="49"/>
      <c r="F1" s="50"/>
    </row>
    <row r="2" spans="1:10" ht="24.75" customHeight="1" thickBot="1" x14ac:dyDescent="0.4">
      <c r="A2" s="51" t="s">
        <v>240</v>
      </c>
      <c r="B2" s="52"/>
      <c r="C2" s="52"/>
      <c r="D2" s="52"/>
      <c r="E2" s="52"/>
      <c r="F2" s="53"/>
      <c r="H2" s="54" t="s">
        <v>7</v>
      </c>
      <c r="I2" s="48"/>
    </row>
    <row r="3" spans="1:10" ht="24" customHeight="1" thickBot="1" x14ac:dyDescent="0.3">
      <c r="A3" s="44"/>
      <c r="B3" s="45"/>
      <c r="C3" s="45"/>
      <c r="D3" s="57"/>
      <c r="E3" s="45"/>
      <c r="F3" s="46"/>
      <c r="H3" s="3" t="s">
        <v>8</v>
      </c>
      <c r="I3" s="3" t="s">
        <v>9</v>
      </c>
    </row>
    <row r="4" spans="1:10" ht="24" customHeight="1" x14ac:dyDescent="0.25">
      <c r="A4" s="42"/>
      <c r="B4" s="43" t="s">
        <v>10</v>
      </c>
      <c r="C4" s="43"/>
      <c r="D4" s="43"/>
      <c r="E4" s="43"/>
      <c r="F4" s="43"/>
      <c r="H4" s="5" t="s">
        <v>11</v>
      </c>
      <c r="I4" s="5" t="s">
        <v>12</v>
      </c>
    </row>
    <row r="5" spans="1:10" ht="24" customHeight="1" x14ac:dyDescent="0.25">
      <c r="A5" s="6"/>
      <c r="B5" s="7" t="s">
        <v>13</v>
      </c>
      <c r="C5" s="7"/>
      <c r="D5" s="7"/>
      <c r="E5" s="7"/>
      <c r="F5" s="7"/>
      <c r="H5" s="5" t="s">
        <v>14</v>
      </c>
      <c r="I5" s="5" t="s">
        <v>15</v>
      </c>
    </row>
    <row r="6" spans="1:10" ht="24" customHeight="1" x14ac:dyDescent="0.25">
      <c r="A6" s="6" t="s">
        <v>16</v>
      </c>
      <c r="B6" s="7" t="s">
        <v>17</v>
      </c>
      <c r="C6" s="7" t="s">
        <v>18</v>
      </c>
      <c r="D6" s="7" t="s">
        <v>19</v>
      </c>
      <c r="E6" s="7" t="s">
        <v>20</v>
      </c>
      <c r="F6" s="7" t="s">
        <v>21</v>
      </c>
      <c r="G6" s="8"/>
      <c r="H6" s="9" t="s">
        <v>22</v>
      </c>
      <c r="I6" s="5" t="s">
        <v>23</v>
      </c>
    </row>
    <row r="7" spans="1:10" ht="60" x14ac:dyDescent="0.25">
      <c r="A7" s="10">
        <v>1</v>
      </c>
      <c r="B7" s="11" t="s">
        <v>24</v>
      </c>
      <c r="C7" s="10" t="s">
        <v>25</v>
      </c>
      <c r="D7" s="58" t="s">
        <v>4</v>
      </c>
      <c r="E7" s="12">
        <f>(IF(D7="SI",0.3,IF(D7="PARCIALMENTE",0.8,IF(D7="NO",0.06,0))))</f>
        <v>0.3</v>
      </c>
      <c r="F7" s="38" t="s">
        <v>231</v>
      </c>
      <c r="H7" s="13"/>
    </row>
    <row r="8" spans="1:10" ht="120" x14ac:dyDescent="0.25">
      <c r="A8" s="14" t="s">
        <v>26</v>
      </c>
      <c r="B8" s="15" t="s">
        <v>27</v>
      </c>
      <c r="C8" s="14" t="s">
        <v>28</v>
      </c>
      <c r="D8" s="58" t="s">
        <v>4</v>
      </c>
      <c r="E8" s="12">
        <f t="shared" ref="E8:E11" si="0">(IF(D8="SI",0.7,IF(D8="PARCIALMENTE",0.12,IF(D8="NO",0.14,0))))</f>
        <v>0.7</v>
      </c>
      <c r="F8" s="15" t="s">
        <v>232</v>
      </c>
      <c r="H8" s="16"/>
    </row>
    <row r="9" spans="1:10" ht="30" x14ac:dyDescent="0.25">
      <c r="A9" s="14" t="s">
        <v>29</v>
      </c>
      <c r="B9" s="15" t="s">
        <v>30</v>
      </c>
      <c r="C9" s="14" t="s">
        <v>28</v>
      </c>
      <c r="D9" s="58" t="s">
        <v>5</v>
      </c>
      <c r="E9" s="12">
        <f>(IF(D9="SI",0.7,IF(D9="PARCIALMENTE",0.42,IF(D9="NO",0.14,0))))</f>
        <v>0.42</v>
      </c>
      <c r="F9" s="15"/>
      <c r="J9" t="s">
        <v>4</v>
      </c>
    </row>
    <row r="10" spans="1:10" ht="30" x14ac:dyDescent="0.25">
      <c r="A10" s="14" t="s">
        <v>31</v>
      </c>
      <c r="B10" s="15" t="s">
        <v>32</v>
      </c>
      <c r="C10" s="14" t="s">
        <v>28</v>
      </c>
      <c r="D10" s="58" t="s">
        <v>4</v>
      </c>
      <c r="E10" s="12">
        <f t="shared" si="0"/>
        <v>0.7</v>
      </c>
      <c r="F10" s="15"/>
      <c r="J10" t="s">
        <v>6</v>
      </c>
    </row>
    <row r="11" spans="1:10" ht="30" x14ac:dyDescent="0.25">
      <c r="A11" s="14" t="s">
        <v>33</v>
      </c>
      <c r="B11" s="15" t="s">
        <v>34</v>
      </c>
      <c r="C11" s="14" t="s">
        <v>28</v>
      </c>
      <c r="D11" s="58" t="s">
        <v>4</v>
      </c>
      <c r="E11" s="12">
        <f t="shared" si="0"/>
        <v>0.7</v>
      </c>
      <c r="F11" s="15"/>
      <c r="J11" t="s">
        <v>5</v>
      </c>
    </row>
    <row r="12" spans="1:10" ht="60" x14ac:dyDescent="0.25">
      <c r="A12" s="10">
        <v>2</v>
      </c>
      <c r="B12" s="11" t="s">
        <v>35</v>
      </c>
      <c r="C12" s="10" t="s">
        <v>25</v>
      </c>
      <c r="D12" s="58" t="s">
        <v>4</v>
      </c>
      <c r="E12" s="12">
        <f>(IF(D12="SI",0.3,IF(D12="PARCIALMENTE",0.8,IF(D12="NO",0.06,0))))</f>
        <v>0.3</v>
      </c>
      <c r="F12" s="11"/>
    </row>
    <row r="13" spans="1:10" ht="120" x14ac:dyDescent="0.25">
      <c r="A13" s="14" t="s">
        <v>36</v>
      </c>
      <c r="B13" s="15" t="s">
        <v>37</v>
      </c>
      <c r="C13" s="14" t="s">
        <v>28</v>
      </c>
      <c r="D13" s="58" t="s">
        <v>4</v>
      </c>
      <c r="E13" s="12">
        <f t="shared" ref="E13:E14" si="1">(IF(D13="SI",0.7,IF(D13="PARCIALMENTE",0.12,IF(D13="NO",0.14,0))))</f>
        <v>0.7</v>
      </c>
      <c r="F13" s="15" t="s">
        <v>232</v>
      </c>
    </row>
    <row r="14" spans="1:10" ht="30" x14ac:dyDescent="0.25">
      <c r="A14" s="14" t="s">
        <v>38</v>
      </c>
      <c r="B14" s="15" t="s">
        <v>39</v>
      </c>
      <c r="C14" s="14" t="s">
        <v>28</v>
      </c>
      <c r="D14" s="58" t="s">
        <v>4</v>
      </c>
      <c r="E14" s="12">
        <f t="shared" si="1"/>
        <v>0.7</v>
      </c>
      <c r="F14" s="15"/>
    </row>
    <row r="15" spans="1:10" ht="60" x14ac:dyDescent="0.25">
      <c r="A15" s="14">
        <v>3</v>
      </c>
      <c r="B15" s="11" t="s">
        <v>40</v>
      </c>
      <c r="C15" s="10" t="s">
        <v>25</v>
      </c>
      <c r="D15" s="58" t="s">
        <v>4</v>
      </c>
      <c r="E15" s="12">
        <f>(IF(D15="SI",0.3,IF(D15="PARCIALMENTE",0.8,IF(D15="NO",0.06,0))))</f>
        <v>0.3</v>
      </c>
      <c r="F15" s="38" t="s">
        <v>233</v>
      </c>
    </row>
    <row r="16" spans="1:10" ht="120" x14ac:dyDescent="0.25">
      <c r="A16" s="14" t="s">
        <v>41</v>
      </c>
      <c r="B16" s="15" t="s">
        <v>42</v>
      </c>
      <c r="C16" s="14" t="s">
        <v>28</v>
      </c>
      <c r="D16" s="58" t="s">
        <v>4</v>
      </c>
      <c r="E16" s="12">
        <f t="shared" ref="E16:E18" si="2">(IF(D16="SI",0.7,IF(D16="PARCIALMENTE",0.12,IF(D16="NO",0.14,0))))</f>
        <v>0.7</v>
      </c>
      <c r="F16" s="15" t="s">
        <v>232</v>
      </c>
    </row>
    <row r="17" spans="1:6" ht="30" x14ac:dyDescent="0.25">
      <c r="A17" s="14" t="s">
        <v>43</v>
      </c>
      <c r="B17" s="15" t="s">
        <v>44</v>
      </c>
      <c r="C17" s="14" t="s">
        <v>28</v>
      </c>
      <c r="D17" s="58" t="s">
        <v>4</v>
      </c>
      <c r="E17" s="12">
        <f t="shared" si="2"/>
        <v>0.7</v>
      </c>
      <c r="F17" s="15"/>
    </row>
    <row r="18" spans="1:6" ht="30" x14ac:dyDescent="0.25">
      <c r="A18" s="14" t="s">
        <v>45</v>
      </c>
      <c r="B18" s="15" t="s">
        <v>46</v>
      </c>
      <c r="C18" s="14" t="s">
        <v>28</v>
      </c>
      <c r="D18" s="58" t="s">
        <v>4</v>
      </c>
      <c r="E18" s="12">
        <f t="shared" si="2"/>
        <v>0.7</v>
      </c>
      <c r="F18" s="15"/>
    </row>
    <row r="19" spans="1:6" ht="60" x14ac:dyDescent="0.25">
      <c r="A19" s="10">
        <v>4</v>
      </c>
      <c r="B19" s="11" t="s">
        <v>47</v>
      </c>
      <c r="C19" s="10" t="s">
        <v>25</v>
      </c>
      <c r="D19" s="58" t="s">
        <v>4</v>
      </c>
      <c r="E19" s="12">
        <f>(IF(D19="SI",0.3,IF(D19="PARCIALMENTE",0.8,IF(D19="NO",0.06,0))))</f>
        <v>0.3</v>
      </c>
      <c r="F19" s="11"/>
    </row>
    <row r="20" spans="1:6" ht="37.5" customHeight="1" x14ac:dyDescent="0.25">
      <c r="A20" s="14" t="s">
        <v>48</v>
      </c>
      <c r="B20" s="15" t="s">
        <v>49</v>
      </c>
      <c r="C20" s="14" t="s">
        <v>28</v>
      </c>
      <c r="D20" s="58" t="s">
        <v>4</v>
      </c>
      <c r="E20" s="12">
        <f t="shared" ref="E20" si="3">(IF(D20="SI",0.7,IF(D20="PARCIALMENTE",0.12,IF(D20="NO",0.14,0))))</f>
        <v>0.7</v>
      </c>
      <c r="F20" s="15" t="s">
        <v>232</v>
      </c>
    </row>
    <row r="21" spans="1:6" ht="30" x14ac:dyDescent="0.25">
      <c r="A21" s="14" t="s">
        <v>50</v>
      </c>
      <c r="B21" s="15" t="s">
        <v>51</v>
      </c>
      <c r="C21" s="14" t="s">
        <v>28</v>
      </c>
      <c r="D21" s="58" t="s">
        <v>5</v>
      </c>
      <c r="E21" s="12">
        <f>(IF(D21="SI",0.7,IF(D21="PARCIALMENTE",0.42,IF(D21="NO",0.14,0))))</f>
        <v>0.42</v>
      </c>
      <c r="F21" s="15"/>
    </row>
    <row r="22" spans="1:6" ht="65.25" customHeight="1" x14ac:dyDescent="0.25">
      <c r="A22" s="10">
        <v>5</v>
      </c>
      <c r="B22" s="11" t="s">
        <v>52</v>
      </c>
      <c r="C22" s="10" t="s">
        <v>25</v>
      </c>
      <c r="D22" s="58" t="s">
        <v>4</v>
      </c>
      <c r="E22" s="12">
        <f>(IF(D22="SI",0.3,IF(D22="PARCIALMENTE",0.8,IF(D22="NO",0.06,0))))</f>
        <v>0.3</v>
      </c>
      <c r="F22" s="11"/>
    </row>
    <row r="23" spans="1:6" ht="54" customHeight="1" x14ac:dyDescent="0.25">
      <c r="A23" s="14" t="s">
        <v>53</v>
      </c>
      <c r="B23" s="15" t="s">
        <v>54</v>
      </c>
      <c r="C23" s="14" t="s">
        <v>28</v>
      </c>
      <c r="D23" s="58" t="s">
        <v>4</v>
      </c>
      <c r="E23" s="12">
        <f t="shared" ref="E23" si="4">(IF(D23="SI",0.7,IF(D23="PARCIALMENTE",0.12,IF(D23="NO",0.14,0))))</f>
        <v>0.7</v>
      </c>
      <c r="F23" s="15" t="s">
        <v>232</v>
      </c>
    </row>
    <row r="24" spans="1:6" ht="42" customHeight="1" x14ac:dyDescent="0.25">
      <c r="A24" s="14" t="s">
        <v>55</v>
      </c>
      <c r="B24" s="15" t="s">
        <v>56</v>
      </c>
      <c r="C24" s="14" t="s">
        <v>28</v>
      </c>
      <c r="D24" s="58" t="s">
        <v>5</v>
      </c>
      <c r="E24" s="12">
        <f>(IF(D24="SI",0.7,IF(D24="PARCIALMENTE",0.42,IF(D24="NO",0.14,0))))</f>
        <v>0.42</v>
      </c>
      <c r="F24" s="15"/>
    </row>
    <row r="25" spans="1:6" ht="64.5" customHeight="1" x14ac:dyDescent="0.25">
      <c r="A25" s="10">
        <v>6</v>
      </c>
      <c r="B25" s="11" t="s">
        <v>57</v>
      </c>
      <c r="C25" s="10" t="s">
        <v>25</v>
      </c>
      <c r="D25" s="58" t="s">
        <v>4</v>
      </c>
      <c r="E25" s="12">
        <f>(IF(D25="SI",0.3,IF(D25="PARCIALMENTE",0.8,IF(D25="NO",0.06,0))))</f>
        <v>0.3</v>
      </c>
      <c r="F25" s="11"/>
    </row>
    <row r="26" spans="1:6" ht="60.75" customHeight="1" x14ac:dyDescent="0.25">
      <c r="A26" s="14" t="s">
        <v>58</v>
      </c>
      <c r="B26" s="15" t="s">
        <v>59</v>
      </c>
      <c r="C26" s="14" t="s">
        <v>28</v>
      </c>
      <c r="D26" s="58" t="s">
        <v>4</v>
      </c>
      <c r="E26" s="12">
        <f t="shared" ref="E26:E27" si="5">(IF(D26="SI",0.7,IF(D26="PARCIALMENTE",0.12,IF(D26="NO",0.14,0))))</f>
        <v>0.7</v>
      </c>
      <c r="F26" s="15" t="s">
        <v>232</v>
      </c>
    </row>
    <row r="27" spans="1:6" ht="47.25" customHeight="1" x14ac:dyDescent="0.25">
      <c r="A27" s="14" t="s">
        <v>60</v>
      </c>
      <c r="B27" s="15" t="s">
        <v>61</v>
      </c>
      <c r="C27" s="14" t="s">
        <v>28</v>
      </c>
      <c r="D27" s="58" t="s">
        <v>4</v>
      </c>
      <c r="E27" s="12">
        <f t="shared" si="5"/>
        <v>0.7</v>
      </c>
      <c r="F27" s="15"/>
    </row>
    <row r="28" spans="1:6" ht="41.25" customHeight="1" x14ac:dyDescent="0.25">
      <c r="A28" s="10">
        <v>7</v>
      </c>
      <c r="B28" s="11" t="s">
        <v>62</v>
      </c>
      <c r="C28" s="10" t="s">
        <v>25</v>
      </c>
      <c r="D28" s="58" t="s">
        <v>4</v>
      </c>
      <c r="E28" s="12">
        <f>(IF(D28="SI",0.3,IF(D28="PARCIALMENTE",0.8,IF(D28="NO",0.06,0))))</f>
        <v>0.3</v>
      </c>
      <c r="F28" s="11"/>
    </row>
    <row r="29" spans="1:6" ht="39.75" customHeight="1" x14ac:dyDescent="0.25">
      <c r="A29" s="14" t="s">
        <v>63</v>
      </c>
      <c r="B29" s="15" t="s">
        <v>59</v>
      </c>
      <c r="C29" s="14" t="s">
        <v>28</v>
      </c>
      <c r="D29" s="58" t="s">
        <v>4</v>
      </c>
      <c r="E29" s="12">
        <f t="shared" ref="E29:E30" si="6">(IF(D29="SI",0.7,IF(D29="PARCIALMENTE",0.12,IF(D29="NO",0.14,0))))</f>
        <v>0.7</v>
      </c>
      <c r="F29" s="15" t="s">
        <v>232</v>
      </c>
    </row>
    <row r="30" spans="1:6" ht="35.25" customHeight="1" x14ac:dyDescent="0.25">
      <c r="A30" s="14" t="s">
        <v>64</v>
      </c>
      <c r="B30" s="15" t="s">
        <v>65</v>
      </c>
      <c r="C30" s="14" t="s">
        <v>28</v>
      </c>
      <c r="D30" s="58" t="s">
        <v>4</v>
      </c>
      <c r="E30" s="12">
        <f t="shared" si="6"/>
        <v>0.7</v>
      </c>
      <c r="F30" s="15"/>
    </row>
    <row r="31" spans="1:6" ht="48" customHeight="1" x14ac:dyDescent="0.25">
      <c r="A31" s="10">
        <v>8</v>
      </c>
      <c r="B31" s="11" t="s">
        <v>66</v>
      </c>
      <c r="C31" s="10" t="s">
        <v>25</v>
      </c>
      <c r="D31" s="58" t="s">
        <v>4</v>
      </c>
      <c r="E31" s="12">
        <f>(IF(D31="SI",0.3,IF(D31="PARCIALMENTE",0.8,IF(D31="NO",0.06,0))))</f>
        <v>0.3</v>
      </c>
      <c r="F31" s="11"/>
    </row>
    <row r="32" spans="1:6" ht="34.5" customHeight="1" x14ac:dyDescent="0.25">
      <c r="A32" s="14" t="s">
        <v>67</v>
      </c>
      <c r="B32" s="15" t="s">
        <v>68</v>
      </c>
      <c r="C32" s="14" t="s">
        <v>28</v>
      </c>
      <c r="D32" s="58" t="s">
        <v>4</v>
      </c>
      <c r="E32" s="12">
        <f t="shared" ref="E32:E33" si="7">(IF(D32="SI",0.7,IF(D32="PARCIALMENTE",0.12,IF(D32="NO",0.14,0))))</f>
        <v>0.7</v>
      </c>
      <c r="F32" s="15" t="s">
        <v>232</v>
      </c>
    </row>
    <row r="33" spans="1:6" x14ac:dyDescent="0.25">
      <c r="A33" s="14" t="s">
        <v>69</v>
      </c>
      <c r="B33" s="15" t="s">
        <v>70</v>
      </c>
      <c r="C33" s="14" t="s">
        <v>28</v>
      </c>
      <c r="D33" s="58" t="s">
        <v>4</v>
      </c>
      <c r="E33" s="12">
        <f t="shared" si="7"/>
        <v>0.7</v>
      </c>
      <c r="F33" s="15"/>
    </row>
    <row r="34" spans="1:6" ht="98.25" customHeight="1" x14ac:dyDescent="0.25">
      <c r="A34" s="10">
        <v>9</v>
      </c>
      <c r="B34" s="11" t="s">
        <v>71</v>
      </c>
      <c r="C34" s="10" t="s">
        <v>25</v>
      </c>
      <c r="D34" s="58" t="s">
        <v>4</v>
      </c>
      <c r="E34" s="12">
        <f>(IF(D34="SI",0.3,IF(D34="PARCIALMENTE",0.8,IF(D34="NO",0.06,0))))</f>
        <v>0.3</v>
      </c>
      <c r="F34" s="11"/>
    </row>
    <row r="35" spans="1:6" ht="33.75" customHeight="1" x14ac:dyDescent="0.25">
      <c r="A35" s="14" t="s">
        <v>72</v>
      </c>
      <c r="B35" s="15" t="s">
        <v>73</v>
      </c>
      <c r="C35" s="14" t="s">
        <v>28</v>
      </c>
      <c r="D35" s="58" t="s">
        <v>4</v>
      </c>
      <c r="E35" s="12">
        <f t="shared" ref="E35" si="8">(IF(D35="SI",0.7,IF(D35="PARCIALMENTE",0.12,IF(D35="NO",0.14,0))))</f>
        <v>0.7</v>
      </c>
      <c r="F35" s="15"/>
    </row>
    <row r="36" spans="1:6" ht="33.75" customHeight="1" x14ac:dyDescent="0.25">
      <c r="A36" s="14" t="s">
        <v>74</v>
      </c>
      <c r="B36" s="15" t="s">
        <v>75</v>
      </c>
      <c r="C36" s="14" t="s">
        <v>28</v>
      </c>
      <c r="D36" s="58" t="s">
        <v>5</v>
      </c>
      <c r="E36" s="12">
        <f>(IF(D36="SI",0.7,IF(D36="PARCIALMENTE",0.42,IF(D36="NO",0.14,0))))</f>
        <v>0.42</v>
      </c>
      <c r="F36" s="15"/>
    </row>
    <row r="37" spans="1:6" ht="64.5" customHeight="1" x14ac:dyDescent="0.25">
      <c r="A37" s="10">
        <v>10</v>
      </c>
      <c r="B37" s="11" t="s">
        <v>76</v>
      </c>
      <c r="C37" s="10" t="s">
        <v>25</v>
      </c>
      <c r="D37" s="58" t="s">
        <v>4</v>
      </c>
      <c r="E37" s="12">
        <f>(IF(D37="SI",0.3,IF(D37="PARCIALMENTE",0.8,IF(D37="NO",0.06,0))))</f>
        <v>0.3</v>
      </c>
      <c r="F37" s="11"/>
    </row>
    <row r="38" spans="1:6" ht="35.25" customHeight="1" x14ac:dyDescent="0.25">
      <c r="A38" s="14" t="s">
        <v>77</v>
      </c>
      <c r="B38" s="15" t="s">
        <v>78</v>
      </c>
      <c r="C38" s="14" t="s">
        <v>28</v>
      </c>
      <c r="D38" s="58" t="s">
        <v>4</v>
      </c>
      <c r="E38" s="12">
        <f t="shared" ref="E38" si="9">(IF(D38="SI",0.7,IF(D38="PARCIALMENTE",0.12,IF(D38="NO",0.14,0))))</f>
        <v>0.7</v>
      </c>
      <c r="F38" s="15" t="s">
        <v>232</v>
      </c>
    </row>
    <row r="39" spans="1:6" ht="33" customHeight="1" x14ac:dyDescent="0.25">
      <c r="A39" s="14" t="s">
        <v>79</v>
      </c>
      <c r="B39" s="15" t="s">
        <v>80</v>
      </c>
      <c r="C39" s="14" t="s">
        <v>28</v>
      </c>
      <c r="D39" s="58" t="s">
        <v>5</v>
      </c>
      <c r="E39" s="12">
        <f>(IF(D39="SI",0.7,IF(D39="PARCIALMENTE",0.42,IF(D39="NO",0.14,0))))</f>
        <v>0.42</v>
      </c>
      <c r="F39" s="15"/>
    </row>
    <row r="40" spans="1:6" ht="38.25" customHeight="1" x14ac:dyDescent="0.25">
      <c r="A40" s="14" t="s">
        <v>81</v>
      </c>
      <c r="B40" s="15" t="s">
        <v>82</v>
      </c>
      <c r="C40" s="14" t="s">
        <v>28</v>
      </c>
      <c r="D40" s="58" t="s">
        <v>5</v>
      </c>
      <c r="E40" s="12">
        <f>(IF(D40="SI",0.7,IF(D40="PARCIALMENTE",0.42,IF(D40="NO",0.14,0))))</f>
        <v>0.42</v>
      </c>
      <c r="F40" s="15"/>
    </row>
    <row r="41" spans="1:6" ht="21.75" customHeight="1" x14ac:dyDescent="0.25">
      <c r="A41" s="4"/>
      <c r="B41" s="4" t="s">
        <v>83</v>
      </c>
      <c r="C41" s="4"/>
      <c r="D41" s="4"/>
      <c r="E41" s="4"/>
      <c r="F41" s="17"/>
    </row>
    <row r="42" spans="1:6" ht="21.75" customHeight="1" x14ac:dyDescent="0.25">
      <c r="A42" s="7"/>
      <c r="B42" s="7" t="s">
        <v>84</v>
      </c>
      <c r="C42" s="7"/>
      <c r="D42" s="7"/>
      <c r="E42" s="7"/>
      <c r="F42" s="18"/>
    </row>
    <row r="43" spans="1:6" ht="21" customHeight="1" x14ac:dyDescent="0.25">
      <c r="A43" s="7"/>
      <c r="B43" s="7" t="s">
        <v>85</v>
      </c>
      <c r="C43" s="7" t="s">
        <v>18</v>
      </c>
      <c r="D43" s="7" t="s">
        <v>19</v>
      </c>
      <c r="E43" s="7" t="s">
        <v>20</v>
      </c>
      <c r="F43" s="18" t="s">
        <v>21</v>
      </c>
    </row>
    <row r="44" spans="1:6" ht="44.25" customHeight="1" x14ac:dyDescent="0.25">
      <c r="A44" s="10">
        <v>11</v>
      </c>
      <c r="B44" s="11" t="s">
        <v>86</v>
      </c>
      <c r="C44" s="10" t="s">
        <v>25</v>
      </c>
      <c r="D44" s="58" t="s">
        <v>4</v>
      </c>
      <c r="E44" s="12">
        <f>(IF(D44="SI",0.3,IF(D44="PARCIALMENTE",0.8,IF(D44="NO",0.06,0))))</f>
        <v>0.3</v>
      </c>
      <c r="F44" s="11"/>
    </row>
    <row r="45" spans="1:6" ht="36.75" customHeight="1" x14ac:dyDescent="0.25">
      <c r="A45" s="14" t="s">
        <v>87</v>
      </c>
      <c r="B45" s="15" t="s">
        <v>88</v>
      </c>
      <c r="C45" s="14" t="s">
        <v>28</v>
      </c>
      <c r="D45" s="58" t="s">
        <v>4</v>
      </c>
      <c r="E45" s="12">
        <f t="shared" ref="E45:E46" si="10">(IF(D45="SI",0.7,IF(D45="PARCIALMENTE",0.12,IF(D45="NO",0.14,0))))</f>
        <v>0.7</v>
      </c>
      <c r="F45" s="15"/>
    </row>
    <row r="46" spans="1:6" ht="39.75" customHeight="1" x14ac:dyDescent="0.25">
      <c r="A46" s="14" t="s">
        <v>89</v>
      </c>
      <c r="B46" s="15" t="s">
        <v>90</v>
      </c>
      <c r="C46" s="14" t="s">
        <v>28</v>
      </c>
      <c r="D46" s="58" t="s">
        <v>4</v>
      </c>
      <c r="E46" s="12">
        <f t="shared" si="10"/>
        <v>0.7</v>
      </c>
      <c r="F46" s="15"/>
    </row>
    <row r="47" spans="1:6" ht="44.25" customHeight="1" x14ac:dyDescent="0.25">
      <c r="A47" s="10">
        <v>12</v>
      </c>
      <c r="B47" s="11" t="s">
        <v>91</v>
      </c>
      <c r="C47" s="10" t="s">
        <v>25</v>
      </c>
      <c r="D47" s="58" t="s">
        <v>5</v>
      </c>
      <c r="E47" s="12">
        <f>(IF(D47="SI",0.3,IF(D47="PARCIALMENTE",0.18,IF(D47="NO",0.06,0))))</f>
        <v>0.18</v>
      </c>
      <c r="F47" s="11"/>
    </row>
    <row r="48" spans="1:6" ht="27.75" customHeight="1" x14ac:dyDescent="0.25">
      <c r="A48" s="14" t="s">
        <v>92</v>
      </c>
      <c r="B48" s="15" t="s">
        <v>93</v>
      </c>
      <c r="C48" s="14" t="s">
        <v>28</v>
      </c>
      <c r="D48" s="58" t="s">
        <v>5</v>
      </c>
      <c r="E48" s="12">
        <f t="shared" ref="E48:E49" si="11">(IF(D48="SI",0.7,IF(D48="PARCIALMENTE",0.12,IF(D48="NO",0.14,0))))</f>
        <v>0.12</v>
      </c>
      <c r="F48" s="15"/>
    </row>
    <row r="49" spans="1:6" ht="49.5" customHeight="1" x14ac:dyDescent="0.25">
      <c r="A49" s="14" t="s">
        <v>94</v>
      </c>
      <c r="B49" s="15" t="s">
        <v>95</v>
      </c>
      <c r="C49" s="14" t="s">
        <v>28</v>
      </c>
      <c r="D49" s="58" t="s">
        <v>5</v>
      </c>
      <c r="E49" s="12">
        <f t="shared" si="11"/>
        <v>0.12</v>
      </c>
      <c r="F49" s="15"/>
    </row>
    <row r="50" spans="1:6" ht="37.5" customHeight="1" x14ac:dyDescent="0.25">
      <c r="A50" s="10">
        <v>13</v>
      </c>
      <c r="B50" s="11" t="s">
        <v>96</v>
      </c>
      <c r="C50" s="10" t="s">
        <v>25</v>
      </c>
      <c r="D50" s="58" t="s">
        <v>4</v>
      </c>
      <c r="E50" s="12">
        <f>(IF(D50="SI",0.3,IF(D50="PARCIALMENTE",0.8,IF(D50="NO",0.06,0))))</f>
        <v>0.3</v>
      </c>
      <c r="F50" s="11"/>
    </row>
    <row r="51" spans="1:6" ht="36" customHeight="1" x14ac:dyDescent="0.25">
      <c r="A51" s="14" t="s">
        <v>97</v>
      </c>
      <c r="B51" s="15" t="s">
        <v>98</v>
      </c>
      <c r="C51" s="14" t="s">
        <v>28</v>
      </c>
      <c r="D51" s="58" t="s">
        <v>5</v>
      </c>
      <c r="E51" s="12">
        <f>(IF(D51="SI",0.7,IF(D51="PARCIALMENTE",0.12,IF(D51="NO",0.14,0))))</f>
        <v>0.12</v>
      </c>
      <c r="F51" s="15"/>
    </row>
    <row r="52" spans="1:6" ht="21.75" customHeight="1" x14ac:dyDescent="0.25">
      <c r="A52" s="7"/>
      <c r="B52" s="7" t="s">
        <v>99</v>
      </c>
      <c r="C52" s="7" t="s">
        <v>18</v>
      </c>
      <c r="D52" s="7" t="s">
        <v>19</v>
      </c>
      <c r="E52" s="7" t="s">
        <v>20</v>
      </c>
      <c r="F52" s="18" t="s">
        <v>21</v>
      </c>
    </row>
    <row r="53" spans="1:6" ht="41.25" customHeight="1" x14ac:dyDescent="0.25">
      <c r="A53" s="10">
        <v>14</v>
      </c>
      <c r="B53" s="11" t="s">
        <v>100</v>
      </c>
      <c r="C53" s="10" t="s">
        <v>25</v>
      </c>
      <c r="D53" s="58" t="s">
        <v>4</v>
      </c>
      <c r="E53" s="12">
        <f>(IF(D53="SI",0.3,IF(D53="PARCIALMENTE",0.8,IF(D53="NO",0.06,0))))</f>
        <v>0.3</v>
      </c>
      <c r="F53" s="11"/>
    </row>
    <row r="54" spans="1:6" ht="34.5" customHeight="1" x14ac:dyDescent="0.25">
      <c r="A54" s="14" t="s">
        <v>101</v>
      </c>
      <c r="B54" s="15" t="s">
        <v>102</v>
      </c>
      <c r="C54" s="14" t="s">
        <v>28</v>
      </c>
      <c r="D54" s="58" t="s">
        <v>4</v>
      </c>
      <c r="E54" s="12">
        <f>(IF(D54="SI",0.7,IF(D54="PARCIALMENTE",0.12,IF(D54="NO",0.14,0))))</f>
        <v>0.7</v>
      </c>
      <c r="F54" s="15"/>
    </row>
    <row r="55" spans="1:6" ht="39" customHeight="1" x14ac:dyDescent="0.25">
      <c r="A55" s="10">
        <v>15</v>
      </c>
      <c r="B55" s="11" t="s">
        <v>103</v>
      </c>
      <c r="C55" s="10" t="s">
        <v>25</v>
      </c>
      <c r="D55" s="58" t="s">
        <v>4</v>
      </c>
      <c r="E55" s="12">
        <f>(IF(D55="SI",0.3,IF(D55="PARCIALMENTE",0.8,IF(D55="NO",0.06,0))))</f>
        <v>0.3</v>
      </c>
      <c r="F55" s="11"/>
    </row>
    <row r="56" spans="1:6" ht="39.75" customHeight="1" x14ac:dyDescent="0.25">
      <c r="A56" s="14" t="s">
        <v>104</v>
      </c>
      <c r="B56" s="15" t="s">
        <v>105</v>
      </c>
      <c r="C56" s="14" t="s">
        <v>28</v>
      </c>
      <c r="D56" s="58" t="s">
        <v>4</v>
      </c>
      <c r="E56" s="12">
        <f>(IF(D56="SI",0.7,IF(D56="PARCIALMENTE",0.12,IF(D56="NO",0.14,0))))</f>
        <v>0.7</v>
      </c>
      <c r="F56" s="15"/>
    </row>
    <row r="57" spans="1:6" ht="19.5" customHeight="1" x14ac:dyDescent="0.25">
      <c r="A57" s="7"/>
      <c r="B57" s="7" t="s">
        <v>106</v>
      </c>
      <c r="C57" s="7" t="s">
        <v>18</v>
      </c>
      <c r="D57" s="7" t="s">
        <v>19</v>
      </c>
      <c r="E57" s="7" t="s">
        <v>20</v>
      </c>
      <c r="F57" s="18" t="s">
        <v>21</v>
      </c>
    </row>
    <row r="58" spans="1:6" ht="57" customHeight="1" x14ac:dyDescent="0.25">
      <c r="A58" s="10">
        <v>16</v>
      </c>
      <c r="B58" s="11" t="s">
        <v>107</v>
      </c>
      <c r="C58" s="10" t="s">
        <v>25</v>
      </c>
      <c r="D58" s="58" t="s">
        <v>4</v>
      </c>
      <c r="E58" s="12">
        <f>(IF(D58="SI",0.3,IF(D58="PARCIALMENTE",0.8,IF(D58="NO",0.06,0))))</f>
        <v>0.3</v>
      </c>
      <c r="F58" s="11"/>
    </row>
    <row r="59" spans="1:6" ht="29.25" customHeight="1" x14ac:dyDescent="0.25">
      <c r="A59" s="14" t="s">
        <v>108</v>
      </c>
      <c r="B59" s="15" t="s">
        <v>109</v>
      </c>
      <c r="C59" s="14" t="s">
        <v>28</v>
      </c>
      <c r="D59" s="58" t="s">
        <v>4</v>
      </c>
      <c r="E59" s="12">
        <f t="shared" ref="E59:E60" si="12">(IF(D59="SI",0.7,IF(D59="PARCIALMENTE",0.12,IF(D59="NO",0.14,0))))</f>
        <v>0.7</v>
      </c>
      <c r="F59" s="15"/>
    </row>
    <row r="60" spans="1:6" ht="31.5" customHeight="1" x14ac:dyDescent="0.25">
      <c r="A60" s="14" t="s">
        <v>110</v>
      </c>
      <c r="B60" s="15" t="s">
        <v>111</v>
      </c>
      <c r="C60" s="14" t="s">
        <v>28</v>
      </c>
      <c r="D60" s="58" t="s">
        <v>4</v>
      </c>
      <c r="E60" s="12">
        <f t="shared" si="12"/>
        <v>0.7</v>
      </c>
      <c r="F60" s="15"/>
    </row>
    <row r="61" spans="1:6" ht="27" customHeight="1" x14ac:dyDescent="0.25">
      <c r="A61" s="10">
        <v>17</v>
      </c>
      <c r="B61" s="11" t="s">
        <v>112</v>
      </c>
      <c r="C61" s="10" t="s">
        <v>25</v>
      </c>
      <c r="D61" s="58" t="s">
        <v>4</v>
      </c>
      <c r="E61" s="12">
        <f>(IF(D61="SI",0.3,IF(D61="PARCIALMENTE",0.8,IF(D61="NO",0.06,0))))</f>
        <v>0.3</v>
      </c>
      <c r="F61" s="11"/>
    </row>
    <row r="62" spans="1:6" ht="33.75" customHeight="1" x14ac:dyDescent="0.25">
      <c r="A62" s="14" t="s">
        <v>113</v>
      </c>
      <c r="B62" s="15" t="s">
        <v>114</v>
      </c>
      <c r="C62" s="14" t="s">
        <v>28</v>
      </c>
      <c r="D62" s="58" t="s">
        <v>4</v>
      </c>
      <c r="E62" s="12">
        <f t="shared" ref="E62:E63" si="13">(IF(D62="SI",0.7,IF(D62="PARCIALMENTE",0.12,IF(D62="NO",0.14,0))))</f>
        <v>0.7</v>
      </c>
      <c r="F62" s="15"/>
    </row>
    <row r="63" spans="1:6" x14ac:dyDescent="0.25">
      <c r="A63" s="14" t="s">
        <v>115</v>
      </c>
      <c r="B63" s="15" t="s">
        <v>116</v>
      </c>
      <c r="C63" s="14" t="s">
        <v>28</v>
      </c>
      <c r="D63" s="58" t="s">
        <v>4</v>
      </c>
      <c r="E63" s="12">
        <f t="shared" si="13"/>
        <v>0.7</v>
      </c>
      <c r="F63" s="15"/>
    </row>
    <row r="64" spans="1:6" ht="30" x14ac:dyDescent="0.25">
      <c r="A64" s="10">
        <v>18</v>
      </c>
      <c r="B64" s="11" t="s">
        <v>117</v>
      </c>
      <c r="C64" s="10" t="s">
        <v>25</v>
      </c>
      <c r="D64" s="58" t="s">
        <v>4</v>
      </c>
      <c r="E64" s="12">
        <f>(IF(D64="SI",0.3,IF(D64="PARCIALMENTE",0.8,IF(D64="NO",0.06,0))))</f>
        <v>0.3</v>
      </c>
      <c r="F64" s="11"/>
    </row>
    <row r="65" spans="1:6" ht="41.25" customHeight="1" x14ac:dyDescent="0.25">
      <c r="A65" s="14" t="s">
        <v>118</v>
      </c>
      <c r="B65" s="15" t="s">
        <v>119</v>
      </c>
      <c r="C65" s="14" t="s">
        <v>28</v>
      </c>
      <c r="D65" s="58" t="s">
        <v>4</v>
      </c>
      <c r="E65" s="12">
        <f>(IF(D65="SI",0.7,IF(D65="PARCIALMENTE",0.12,IF(D65="NO",0.14,0))))</f>
        <v>0.7</v>
      </c>
      <c r="F65" s="15"/>
    </row>
    <row r="66" spans="1:6" ht="38.25" customHeight="1" x14ac:dyDescent="0.25">
      <c r="A66" s="14" t="s">
        <v>120</v>
      </c>
      <c r="B66" s="15" t="s">
        <v>121</v>
      </c>
      <c r="C66" s="14" t="s">
        <v>28</v>
      </c>
      <c r="D66" s="58" t="s">
        <v>4</v>
      </c>
      <c r="E66" s="12">
        <f>(IF(D66="SI",0.7,IF(D66="PARCIALMENTE",0.42,IF(D66="NO",0.14,0))))</f>
        <v>0.7</v>
      </c>
      <c r="F66" s="15"/>
    </row>
    <row r="67" spans="1:6" ht="39.75" customHeight="1" x14ac:dyDescent="0.25">
      <c r="A67" s="10">
        <v>19</v>
      </c>
      <c r="B67" s="11" t="s">
        <v>122</v>
      </c>
      <c r="C67" s="10" t="s">
        <v>25</v>
      </c>
      <c r="D67" s="58" t="s">
        <v>5</v>
      </c>
      <c r="E67" s="12">
        <f>(IF(D67="SI",0.3,IF(D67="PARCIALMENTE",0.18,IF(D67="NO",0.06,0))))</f>
        <v>0.18</v>
      </c>
      <c r="F67" s="11"/>
    </row>
    <row r="68" spans="1:6" ht="32.25" customHeight="1" x14ac:dyDescent="0.25">
      <c r="A68" s="14" t="s">
        <v>123</v>
      </c>
      <c r="B68" s="15" t="s">
        <v>124</v>
      </c>
      <c r="C68" s="14" t="s">
        <v>28</v>
      </c>
      <c r="D68" s="58" t="s">
        <v>5</v>
      </c>
      <c r="E68" s="12">
        <f>(IF(D68="SI",0.7,IF(D68="PARCIALMENTE",0.42,IF(D68="NO",0.14,0))))</f>
        <v>0.42</v>
      </c>
      <c r="F68" s="15"/>
    </row>
    <row r="69" spans="1:6" ht="53.25" customHeight="1" x14ac:dyDescent="0.25">
      <c r="A69" s="14" t="s">
        <v>125</v>
      </c>
      <c r="B69" s="15" t="s">
        <v>126</v>
      </c>
      <c r="C69" s="14" t="s">
        <v>28</v>
      </c>
      <c r="D69" s="58" t="s">
        <v>5</v>
      </c>
      <c r="E69" s="12">
        <f>(IF(D69="SI",0.7,IF(D69="PARCIALMENTE",0.42,IF(D69="NO",0.14,0))))</f>
        <v>0.42</v>
      </c>
      <c r="F69" s="15"/>
    </row>
    <row r="70" spans="1:6" ht="49.5" customHeight="1" x14ac:dyDescent="0.25">
      <c r="A70" s="10">
        <v>20</v>
      </c>
      <c r="B70" s="11" t="s">
        <v>127</v>
      </c>
      <c r="C70" s="10" t="s">
        <v>25</v>
      </c>
      <c r="D70" s="58" t="s">
        <v>4</v>
      </c>
      <c r="E70" s="12">
        <f>(IF(D70="SI",0.3,IF(D70="PARCIALMENTE",0.8,IF(D70="NO",0.06,0))))</f>
        <v>0.3</v>
      </c>
      <c r="F70" s="11"/>
    </row>
    <row r="71" spans="1:6" ht="15.75" customHeight="1" x14ac:dyDescent="0.25">
      <c r="A71" s="14" t="s">
        <v>128</v>
      </c>
      <c r="B71" s="15" t="s">
        <v>129</v>
      </c>
      <c r="C71" s="14" t="s">
        <v>28</v>
      </c>
      <c r="D71" s="58" t="s">
        <v>5</v>
      </c>
      <c r="E71" s="12">
        <f>(IF(D71="SI",0.7,IF(D71="PARCIALMENTE",0.42,IF(D71="NO",0.14,0))))</f>
        <v>0.42</v>
      </c>
      <c r="F71" s="15"/>
    </row>
    <row r="72" spans="1:6" ht="42.75" customHeight="1" x14ac:dyDescent="0.25">
      <c r="A72" s="14" t="s">
        <v>130</v>
      </c>
      <c r="B72" s="15" t="s">
        <v>131</v>
      </c>
      <c r="C72" s="14" t="s">
        <v>28</v>
      </c>
      <c r="D72" s="58" t="s">
        <v>4</v>
      </c>
      <c r="E72" s="12">
        <f t="shared" ref="E72" si="14">(IF(D72="SI",0.7,IF(D72="PARCIALMENTE",0.12,IF(D72="NO",0.14,0))))</f>
        <v>0.7</v>
      </c>
      <c r="F72" s="15"/>
    </row>
    <row r="73" spans="1:6" ht="25.5" customHeight="1" x14ac:dyDescent="0.25">
      <c r="A73" s="7"/>
      <c r="B73" s="7" t="s">
        <v>132</v>
      </c>
      <c r="C73" s="7" t="s">
        <v>18</v>
      </c>
      <c r="D73" s="7" t="s">
        <v>19</v>
      </c>
      <c r="E73" s="7" t="s">
        <v>20</v>
      </c>
      <c r="F73" s="18" t="s">
        <v>21</v>
      </c>
    </row>
    <row r="74" spans="1:6" ht="38.25" customHeight="1" x14ac:dyDescent="0.25">
      <c r="A74" s="10">
        <v>21</v>
      </c>
      <c r="B74" s="11" t="s">
        <v>133</v>
      </c>
      <c r="C74" s="10" t="s">
        <v>25</v>
      </c>
      <c r="D74" s="59" t="s">
        <v>5</v>
      </c>
      <c r="E74" s="41">
        <f>(IF(D74="SI",0.3,IF(D74="PARCIALMENTE",0.18,IF(D74="NO",0.06,0))))</f>
        <v>0.18</v>
      </c>
      <c r="F74" s="11"/>
    </row>
    <row r="75" spans="1:6" ht="64.5" customHeight="1" x14ac:dyDescent="0.25">
      <c r="A75" s="14" t="s">
        <v>134</v>
      </c>
      <c r="B75" s="15" t="s">
        <v>135</v>
      </c>
      <c r="C75" s="14" t="s">
        <v>28</v>
      </c>
      <c r="D75" s="59" t="s">
        <v>4</v>
      </c>
      <c r="E75" s="41">
        <f>(IF(D75="SI",0.7,IF(D75="PARCIALMENTE",0.42,IF(D75="NO",0.14,0))))</f>
        <v>0.7</v>
      </c>
      <c r="F75" s="15"/>
    </row>
    <row r="76" spans="1:6" ht="39" customHeight="1" x14ac:dyDescent="0.25">
      <c r="A76" s="14" t="s">
        <v>136</v>
      </c>
      <c r="B76" s="15" t="s">
        <v>137</v>
      </c>
      <c r="C76" s="14" t="s">
        <v>28</v>
      </c>
      <c r="D76" s="59" t="s">
        <v>5</v>
      </c>
      <c r="E76" s="41">
        <f>(IF(D76="SI",0.7,IF(D76="PARCIALMENTE",0.42,IF(D76="NO",0.14,0))))</f>
        <v>0.42</v>
      </c>
      <c r="F76" s="15"/>
    </row>
    <row r="77" spans="1:6" ht="26.25" customHeight="1" x14ac:dyDescent="0.25">
      <c r="A77" s="7"/>
      <c r="B77" s="7" t="s">
        <v>138</v>
      </c>
      <c r="C77" s="7" t="s">
        <v>18</v>
      </c>
      <c r="D77" s="7" t="s">
        <v>19</v>
      </c>
      <c r="E77" s="7" t="s">
        <v>20</v>
      </c>
      <c r="F77" s="18" t="s">
        <v>21</v>
      </c>
    </row>
    <row r="78" spans="1:6" ht="45.75" customHeight="1" x14ac:dyDescent="0.25">
      <c r="A78" s="10">
        <v>22</v>
      </c>
      <c r="B78" s="11" t="s">
        <v>139</v>
      </c>
      <c r="C78" s="10" t="s">
        <v>25</v>
      </c>
      <c r="D78" s="59" t="s">
        <v>6</v>
      </c>
      <c r="E78" s="41">
        <f>(IF(D78="SI",0.3,IF(D78="PARCIALMENTE",0.8,IF(D78="NO",0.06,0))))</f>
        <v>0.06</v>
      </c>
      <c r="F78" s="11"/>
    </row>
    <row r="79" spans="1:6" ht="38.25" customHeight="1" x14ac:dyDescent="0.25">
      <c r="A79" s="14" t="s">
        <v>140</v>
      </c>
      <c r="B79" s="15" t="s">
        <v>141</v>
      </c>
      <c r="C79" s="14" t="s">
        <v>28</v>
      </c>
      <c r="D79" s="59" t="s">
        <v>6</v>
      </c>
      <c r="E79" s="41">
        <f t="shared" ref="E79:E80" si="15">(IF(D79="SI",0.7,IF(D79="PARCIALMENTE",0.12,IF(D79="NO",0.14,0))))</f>
        <v>0.14000000000000001</v>
      </c>
      <c r="F79" s="15"/>
    </row>
    <row r="80" spans="1:6" ht="32.25" customHeight="1" x14ac:dyDescent="0.25">
      <c r="A80" s="14" t="s">
        <v>142</v>
      </c>
      <c r="B80" s="15" t="s">
        <v>143</v>
      </c>
      <c r="C80" s="14" t="s">
        <v>28</v>
      </c>
      <c r="D80" s="59" t="s">
        <v>6</v>
      </c>
      <c r="E80" s="41">
        <f t="shared" si="15"/>
        <v>0.14000000000000001</v>
      </c>
      <c r="F80" s="15"/>
    </row>
    <row r="81" spans="1:6" ht="35.25" customHeight="1" x14ac:dyDescent="0.25">
      <c r="A81" s="14" t="s">
        <v>144</v>
      </c>
      <c r="B81" s="15" t="s">
        <v>145</v>
      </c>
      <c r="C81" s="14" t="s">
        <v>28</v>
      </c>
      <c r="D81" s="59" t="s">
        <v>5</v>
      </c>
      <c r="E81" s="41">
        <f>(IF(D81="SI",0.7,IF(D81="PARCIALMENTE",0.42,IF(D81="NO",0.14,0))))</f>
        <v>0.42</v>
      </c>
      <c r="F81" s="15"/>
    </row>
    <row r="82" spans="1:6" ht="34.5" customHeight="1" x14ac:dyDescent="0.25">
      <c r="A82" s="10">
        <v>23</v>
      </c>
      <c r="B82" s="11" t="s">
        <v>146</v>
      </c>
      <c r="C82" s="10" t="s">
        <v>25</v>
      </c>
      <c r="D82" s="59" t="s">
        <v>4</v>
      </c>
      <c r="E82" s="41">
        <f>(IF(D82="SI",0.3,IF(D82="PARCIALMENTE",0.8,IF(D82="NO",0.06,0))))</f>
        <v>0.3</v>
      </c>
      <c r="F82" s="11"/>
    </row>
    <row r="83" spans="1:6" ht="39" customHeight="1" x14ac:dyDescent="0.25">
      <c r="A83" s="14" t="s">
        <v>147</v>
      </c>
      <c r="B83" s="15" t="s">
        <v>148</v>
      </c>
      <c r="C83" s="14" t="s">
        <v>28</v>
      </c>
      <c r="D83" s="59" t="s">
        <v>4</v>
      </c>
      <c r="E83" s="41">
        <f t="shared" ref="E83:E85" si="16">(IF(D83="SI",0.7,IF(D83="PARCIALMENTE",0.12,IF(D83="NO",0.14,0))))</f>
        <v>0.7</v>
      </c>
      <c r="F83" s="15"/>
    </row>
    <row r="84" spans="1:6" ht="36" customHeight="1" x14ac:dyDescent="0.25">
      <c r="A84" s="14" t="s">
        <v>149</v>
      </c>
      <c r="B84" s="15" t="s">
        <v>150</v>
      </c>
      <c r="C84" s="14" t="s">
        <v>28</v>
      </c>
      <c r="D84" s="59" t="s">
        <v>4</v>
      </c>
      <c r="E84" s="41">
        <f t="shared" si="16"/>
        <v>0.7</v>
      </c>
      <c r="F84" s="15"/>
    </row>
    <row r="85" spans="1:6" ht="39.75" customHeight="1" x14ac:dyDescent="0.25">
      <c r="A85" s="14" t="s">
        <v>151</v>
      </c>
      <c r="B85" s="15" t="s">
        <v>152</v>
      </c>
      <c r="C85" s="14" t="s">
        <v>28</v>
      </c>
      <c r="D85" s="59" t="s">
        <v>4</v>
      </c>
      <c r="E85" s="41">
        <f t="shared" si="16"/>
        <v>0.7</v>
      </c>
      <c r="F85" s="15"/>
    </row>
    <row r="86" spans="1:6" ht="61.5" customHeight="1" x14ac:dyDescent="0.25">
      <c r="A86" s="14" t="s">
        <v>153</v>
      </c>
      <c r="B86" s="15" t="s">
        <v>154</v>
      </c>
      <c r="C86" s="14" t="s">
        <v>28</v>
      </c>
      <c r="D86" s="59" t="s">
        <v>5</v>
      </c>
      <c r="E86" s="41">
        <f>(IF(D86="SI",0.7,IF(D86="PARCIALMENTE",0.42,IF(D86="NO",0.14,0))))</f>
        <v>0.42</v>
      </c>
      <c r="F86" s="15"/>
    </row>
    <row r="87" spans="1:6" ht="37.5" customHeight="1" x14ac:dyDescent="0.25">
      <c r="A87" s="14" t="s">
        <v>155</v>
      </c>
      <c r="B87" s="15" t="s">
        <v>156</v>
      </c>
      <c r="C87" s="14" t="s">
        <v>28</v>
      </c>
      <c r="D87" s="59" t="s">
        <v>5</v>
      </c>
      <c r="E87" s="41">
        <f>(IF(D87="SI",0.7,IF(D87="PARCIALMENTE",0.42,IF(D87="NO",0.14,0))))</f>
        <v>0.42</v>
      </c>
      <c r="F87" s="15"/>
    </row>
    <row r="88" spans="1:6" ht="24.75" customHeight="1" x14ac:dyDescent="0.25">
      <c r="A88" s="7"/>
      <c r="B88" s="7" t="s">
        <v>157</v>
      </c>
      <c r="C88" s="7" t="s">
        <v>18</v>
      </c>
      <c r="D88" s="7" t="s">
        <v>19</v>
      </c>
      <c r="E88" s="7" t="s">
        <v>20</v>
      </c>
      <c r="F88" s="18" t="s">
        <v>21</v>
      </c>
    </row>
    <row r="89" spans="1:6" ht="43.5" customHeight="1" x14ac:dyDescent="0.25">
      <c r="A89" s="10">
        <v>24</v>
      </c>
      <c r="B89" s="11" t="s">
        <v>158</v>
      </c>
      <c r="C89" s="10" t="s">
        <v>25</v>
      </c>
      <c r="D89" s="59" t="s">
        <v>4</v>
      </c>
      <c r="E89" s="41">
        <f>(IF(D89="SI",0.3,IF(D89="PARCIALMENTE",0.8,IF(D89="NO",0.06,0))))</f>
        <v>0.3</v>
      </c>
      <c r="F89" s="37"/>
    </row>
    <row r="90" spans="1:6" ht="45.75" customHeight="1" x14ac:dyDescent="0.25">
      <c r="A90" s="14" t="s">
        <v>159</v>
      </c>
      <c r="B90" s="15" t="s">
        <v>160</v>
      </c>
      <c r="C90" s="14" t="s">
        <v>28</v>
      </c>
      <c r="D90" s="59" t="s">
        <v>4</v>
      </c>
      <c r="E90" s="41">
        <f t="shared" ref="E90:E93" si="17">(IF(D90="SI",0.7,IF(D90="PARCIALMENTE",0.12,IF(D90="NO",0.14,0))))</f>
        <v>0.7</v>
      </c>
      <c r="F90" s="15"/>
    </row>
    <row r="91" spans="1:6" ht="39.75" customHeight="1" x14ac:dyDescent="0.25">
      <c r="A91" s="14" t="s">
        <v>161</v>
      </c>
      <c r="B91" s="15" t="s">
        <v>162</v>
      </c>
      <c r="C91" s="14" t="s">
        <v>28</v>
      </c>
      <c r="D91" s="59" t="s">
        <v>6</v>
      </c>
      <c r="E91" s="41">
        <f t="shared" si="17"/>
        <v>0.14000000000000001</v>
      </c>
      <c r="F91" s="15"/>
    </row>
    <row r="92" spans="1:6" ht="39" customHeight="1" x14ac:dyDescent="0.25">
      <c r="A92" s="14" t="s">
        <v>163</v>
      </c>
      <c r="B92" s="15" t="s">
        <v>164</v>
      </c>
      <c r="C92" s="14" t="s">
        <v>28</v>
      </c>
      <c r="D92" s="59" t="s">
        <v>6</v>
      </c>
      <c r="E92" s="41">
        <f t="shared" si="17"/>
        <v>0.14000000000000001</v>
      </c>
      <c r="F92" s="15"/>
    </row>
    <row r="93" spans="1:6" ht="35.25" customHeight="1" x14ac:dyDescent="0.25">
      <c r="A93" s="14" t="s">
        <v>165</v>
      </c>
      <c r="B93" s="15" t="s">
        <v>166</v>
      </c>
      <c r="C93" s="14" t="s">
        <v>28</v>
      </c>
      <c r="D93" s="59" t="s">
        <v>4</v>
      </c>
      <c r="E93" s="41">
        <f t="shared" si="17"/>
        <v>0.7</v>
      </c>
      <c r="F93" s="15"/>
    </row>
    <row r="94" spans="1:6" ht="48.75" customHeight="1" x14ac:dyDescent="0.25">
      <c r="A94" s="10">
        <v>25</v>
      </c>
      <c r="B94" s="11" t="s">
        <v>167</v>
      </c>
      <c r="C94" s="10" t="s">
        <v>25</v>
      </c>
      <c r="D94" s="59" t="s">
        <v>5</v>
      </c>
      <c r="E94" s="41">
        <f>(IF(D94="SI",0.3,IF(D94="PARCIALMENTE",0.18,IF(D94="NO",0.06,0))))</f>
        <v>0.18</v>
      </c>
      <c r="F94" s="11" t="s">
        <v>234</v>
      </c>
    </row>
    <row r="95" spans="1:6" ht="45.75" customHeight="1" x14ac:dyDescent="0.25">
      <c r="A95" s="14" t="s">
        <v>168</v>
      </c>
      <c r="B95" s="15" t="s">
        <v>169</v>
      </c>
      <c r="C95" s="14" t="s">
        <v>28</v>
      </c>
      <c r="D95" s="59" t="s">
        <v>4</v>
      </c>
      <c r="E95" s="41">
        <f>(IF(D95="SI",0.7,IF(D95="PARCIALMENTE",0.12,IF(D95="NO",0.14,0))))</f>
        <v>0.7</v>
      </c>
      <c r="F95" s="15"/>
    </row>
    <row r="96" spans="1:6" ht="39" customHeight="1" x14ac:dyDescent="0.25">
      <c r="A96" s="10">
        <v>26</v>
      </c>
      <c r="B96" s="11" t="s">
        <v>170</v>
      </c>
      <c r="C96" s="10" t="s">
        <v>25</v>
      </c>
      <c r="D96" s="59" t="s">
        <v>4</v>
      </c>
      <c r="E96" s="41">
        <f>(IF(D96="SI",0.3,IF(D96="PARCIALMENTE",0.8,IF(D96="NO",0.06,0))))</f>
        <v>0.3</v>
      </c>
      <c r="F96" s="11"/>
    </row>
    <row r="97" spans="1:6" ht="46.5" customHeight="1" x14ac:dyDescent="0.25">
      <c r="A97" s="14" t="s">
        <v>171</v>
      </c>
      <c r="B97" s="15" t="s">
        <v>172</v>
      </c>
      <c r="C97" s="14" t="s">
        <v>28</v>
      </c>
      <c r="D97" s="59" t="s">
        <v>4</v>
      </c>
      <c r="E97" s="41">
        <f t="shared" ref="E97" si="18">(IF(D97="SI",0.7,IF(D97="PARCIALMENTE",0.12,IF(D97="NO",0.14,0))))</f>
        <v>0.7</v>
      </c>
      <c r="F97" s="15"/>
    </row>
    <row r="98" spans="1:6" ht="52.5" customHeight="1" x14ac:dyDescent="0.25">
      <c r="A98" s="14" t="s">
        <v>173</v>
      </c>
      <c r="B98" s="15" t="s">
        <v>174</v>
      </c>
      <c r="C98" s="14" t="s">
        <v>28</v>
      </c>
      <c r="D98" s="59" t="s">
        <v>5</v>
      </c>
      <c r="E98" s="41">
        <f>(IF(D98="SI",0.7,IF(D98="PARCIALMENTE",0.42,IF(D98="NO",0.14,0))))</f>
        <v>0.42</v>
      </c>
      <c r="F98" s="15"/>
    </row>
    <row r="99" spans="1:6" ht="50.25" customHeight="1" x14ac:dyDescent="0.25">
      <c r="A99" s="10">
        <v>27</v>
      </c>
      <c r="B99" s="11" t="s">
        <v>175</v>
      </c>
      <c r="C99" s="10" t="s">
        <v>25</v>
      </c>
      <c r="D99" s="59" t="s">
        <v>5</v>
      </c>
      <c r="E99" s="41">
        <f>(IF(D99="SI",0.3,IF(D99="PARCIALMENTE",0.18,IF(D99="NO",0.06,0))))</f>
        <v>0.18</v>
      </c>
      <c r="F99" s="11"/>
    </row>
    <row r="100" spans="1:6" ht="48.75" customHeight="1" x14ac:dyDescent="0.25">
      <c r="A100" s="14" t="s">
        <v>176</v>
      </c>
      <c r="B100" s="15" t="s">
        <v>177</v>
      </c>
      <c r="C100" s="14" t="s">
        <v>28</v>
      </c>
      <c r="D100" s="59" t="s">
        <v>4</v>
      </c>
      <c r="E100" s="41">
        <f t="shared" ref="E100:E104" si="19">(IF(D100="SI",0.7,IF(D100="PARCIALMENTE",0.12,IF(D100="NO",0.14,0))))</f>
        <v>0.7</v>
      </c>
      <c r="F100" s="15"/>
    </row>
    <row r="101" spans="1:6" ht="60" customHeight="1" x14ac:dyDescent="0.25">
      <c r="A101" s="14" t="s">
        <v>178</v>
      </c>
      <c r="B101" s="15" t="s">
        <v>179</v>
      </c>
      <c r="C101" s="14" t="s">
        <v>28</v>
      </c>
      <c r="D101" s="59" t="s">
        <v>5</v>
      </c>
      <c r="E101" s="41">
        <f>(IF(D101="SI",0.7,IF(D101="PARCIALMENTE",0.42,IF(D101="NO",0.14,0))))</f>
        <v>0.42</v>
      </c>
      <c r="F101" s="15"/>
    </row>
    <row r="102" spans="1:6" ht="45" customHeight="1" x14ac:dyDescent="0.25">
      <c r="A102" s="14" t="s">
        <v>180</v>
      </c>
      <c r="B102" s="15" t="s">
        <v>181</v>
      </c>
      <c r="C102" s="14" t="s">
        <v>28</v>
      </c>
      <c r="D102" s="59" t="s">
        <v>6</v>
      </c>
      <c r="E102" s="41">
        <f t="shared" si="19"/>
        <v>0.14000000000000001</v>
      </c>
      <c r="F102" s="15"/>
    </row>
    <row r="103" spans="1:6" ht="59.25" customHeight="1" x14ac:dyDescent="0.25">
      <c r="A103" s="14" t="s">
        <v>182</v>
      </c>
      <c r="B103" s="15" t="s">
        <v>183</v>
      </c>
      <c r="C103" s="14" t="s">
        <v>28</v>
      </c>
      <c r="D103" s="59" t="s">
        <v>4</v>
      </c>
      <c r="E103" s="41">
        <f t="shared" si="19"/>
        <v>0.7</v>
      </c>
      <c r="F103" s="15"/>
    </row>
    <row r="104" spans="1:6" ht="22.5" customHeight="1" x14ac:dyDescent="0.25">
      <c r="A104" s="14" t="s">
        <v>184</v>
      </c>
      <c r="B104" s="15" t="s">
        <v>185</v>
      </c>
      <c r="C104" s="14" t="s">
        <v>28</v>
      </c>
      <c r="D104" s="59" t="s">
        <v>4</v>
      </c>
      <c r="E104" s="41">
        <f t="shared" si="19"/>
        <v>0.7</v>
      </c>
      <c r="F104" s="15"/>
    </row>
    <row r="105" spans="1:6" ht="42" customHeight="1" x14ac:dyDescent="0.25">
      <c r="A105" s="4"/>
      <c r="B105" s="4" t="s">
        <v>186</v>
      </c>
      <c r="C105" s="4"/>
      <c r="D105" s="4"/>
      <c r="E105" s="4"/>
      <c r="F105" s="17"/>
    </row>
    <row r="106" spans="1:6" ht="30.75" customHeight="1" x14ac:dyDescent="0.25">
      <c r="A106" s="7"/>
      <c r="B106" s="7" t="s">
        <v>186</v>
      </c>
      <c r="C106" s="7" t="s">
        <v>18</v>
      </c>
      <c r="D106" s="7" t="s">
        <v>19</v>
      </c>
      <c r="E106" s="7" t="s">
        <v>20</v>
      </c>
      <c r="F106" s="18" t="s">
        <v>21</v>
      </c>
    </row>
    <row r="107" spans="1:6" ht="83.25" customHeight="1" x14ac:dyDescent="0.25">
      <c r="A107" s="10">
        <v>28</v>
      </c>
      <c r="B107" s="11" t="s">
        <v>187</v>
      </c>
      <c r="C107" s="10" t="s">
        <v>25</v>
      </c>
      <c r="D107" s="59" t="s">
        <v>4</v>
      </c>
      <c r="E107" s="41">
        <f>(IF(D107="SI",0.3,IF(D107="PARCIALMENTE",0.8,IF(D107="NO",0.06,0))))</f>
        <v>0.3</v>
      </c>
      <c r="F107" s="39"/>
    </row>
    <row r="108" spans="1:6" ht="48.75" customHeight="1" x14ac:dyDescent="0.25">
      <c r="A108" s="14" t="s">
        <v>188</v>
      </c>
      <c r="B108" s="15" t="s">
        <v>189</v>
      </c>
      <c r="C108" s="14" t="s">
        <v>28</v>
      </c>
      <c r="D108" s="59" t="s">
        <v>5</v>
      </c>
      <c r="E108" s="41">
        <f>(IF(D108="SI",0.7,IF(D108="PARCIALMENTE",0.42,IF(D108="NO",0.14,0))))</f>
        <v>0.42</v>
      </c>
      <c r="F108" s="38"/>
    </row>
    <row r="109" spans="1:6" ht="46.5" customHeight="1" x14ac:dyDescent="0.25">
      <c r="A109" s="14" t="s">
        <v>190</v>
      </c>
      <c r="B109" s="15" t="s">
        <v>191</v>
      </c>
      <c r="C109" s="14" t="s">
        <v>28</v>
      </c>
      <c r="D109" s="59" t="s">
        <v>4</v>
      </c>
      <c r="E109" s="41">
        <f t="shared" ref="E109" si="20">(IF(D109="SI",0.7,IF(D109="PARCIALMENTE",0.12,IF(D109="NO",0.14,0))))</f>
        <v>0.7</v>
      </c>
      <c r="F109" s="38"/>
    </row>
    <row r="110" spans="1:6" ht="21.75" customHeight="1" x14ac:dyDescent="0.25">
      <c r="A110" s="4"/>
      <c r="B110" s="4" t="s">
        <v>192</v>
      </c>
      <c r="C110" s="4"/>
      <c r="D110" s="4"/>
      <c r="E110" s="4"/>
      <c r="F110" s="17"/>
    </row>
    <row r="111" spans="1:6" ht="21.75" customHeight="1" x14ac:dyDescent="0.25">
      <c r="A111" s="7"/>
      <c r="B111" s="7" t="s">
        <v>192</v>
      </c>
      <c r="C111" s="7" t="s">
        <v>18</v>
      </c>
      <c r="D111" s="7" t="s">
        <v>19</v>
      </c>
      <c r="E111" s="7" t="s">
        <v>20</v>
      </c>
      <c r="F111" s="18" t="s">
        <v>21</v>
      </c>
    </row>
    <row r="112" spans="1:6" ht="42.75" customHeight="1" x14ac:dyDescent="0.25">
      <c r="A112" s="10">
        <v>29</v>
      </c>
      <c r="B112" s="11" t="s">
        <v>193</v>
      </c>
      <c r="C112" s="10" t="s">
        <v>25</v>
      </c>
      <c r="D112" s="59" t="s">
        <v>4</v>
      </c>
      <c r="E112" s="41">
        <f>(IF(D112="SI",0.3,IF(D112="PARCIALMENTE",0.8,IF(D112="NO",0.06,0))))</f>
        <v>0.3</v>
      </c>
      <c r="F112" s="11"/>
    </row>
    <row r="113" spans="1:6" ht="21.75" customHeight="1" x14ac:dyDescent="0.25">
      <c r="A113" s="14" t="s">
        <v>194</v>
      </c>
      <c r="B113" s="15" t="s">
        <v>195</v>
      </c>
      <c r="C113" s="14" t="s">
        <v>28</v>
      </c>
      <c r="D113" s="59" t="s">
        <v>4</v>
      </c>
      <c r="E113" s="41">
        <f>(IF(D113="SI",0.7,IF(D113="PARCIALMENTE",0.12,IF(D113="NO",0.14,0))))</f>
        <v>0.7</v>
      </c>
      <c r="F113" s="15"/>
    </row>
    <row r="114" spans="1:6" ht="42" customHeight="1" x14ac:dyDescent="0.25">
      <c r="A114" s="10">
        <v>30</v>
      </c>
      <c r="B114" s="11" t="s">
        <v>196</v>
      </c>
      <c r="C114" s="10" t="s">
        <v>25</v>
      </c>
      <c r="D114" s="59" t="s">
        <v>4</v>
      </c>
      <c r="E114" s="41">
        <f>(IF(D114="SI",0.3,IF(D114="PARCIALMENTE",0.8,IF(D114="NO",0.06,0))))</f>
        <v>0.3</v>
      </c>
      <c r="F114" s="11"/>
    </row>
    <row r="115" spans="1:6" ht="39" customHeight="1" x14ac:dyDescent="0.25">
      <c r="A115" s="14" t="s">
        <v>197</v>
      </c>
      <c r="B115" s="15" t="s">
        <v>198</v>
      </c>
      <c r="C115" s="14" t="s">
        <v>28</v>
      </c>
      <c r="D115" s="59" t="s">
        <v>4</v>
      </c>
      <c r="E115" s="41">
        <f t="shared" ref="E115:E116" si="21">(IF(D115="SI",0.7,IF(D115="PARCIALMENTE",0.12,IF(D115="NO",0.14,0))))</f>
        <v>0.7</v>
      </c>
      <c r="F115" s="15"/>
    </row>
    <row r="116" spans="1:6" ht="15.75" customHeight="1" x14ac:dyDescent="0.25">
      <c r="A116" s="14" t="s">
        <v>199</v>
      </c>
      <c r="B116" s="15" t="s">
        <v>200</v>
      </c>
      <c r="C116" s="14" t="s">
        <v>28</v>
      </c>
      <c r="D116" s="59" t="s">
        <v>4</v>
      </c>
      <c r="E116" s="41">
        <f t="shared" si="21"/>
        <v>0.7</v>
      </c>
      <c r="F116" s="15"/>
    </row>
    <row r="117" spans="1:6" ht="45" customHeight="1" x14ac:dyDescent="0.25">
      <c r="A117" s="14" t="s">
        <v>201</v>
      </c>
      <c r="B117" s="15" t="s">
        <v>202</v>
      </c>
      <c r="C117" s="14" t="s">
        <v>28</v>
      </c>
      <c r="D117" s="59" t="s">
        <v>5</v>
      </c>
      <c r="E117" s="41">
        <f>(IF(D117="SI",0.7,IF(D117="PARCIALMENTE",0.42,IF(D117="NO",0.14,0))))</f>
        <v>0.42</v>
      </c>
      <c r="F117" s="15"/>
    </row>
    <row r="118" spans="1:6" ht="42" customHeight="1" x14ac:dyDescent="0.25">
      <c r="A118" s="14" t="s">
        <v>203</v>
      </c>
      <c r="B118" s="15" t="s">
        <v>204</v>
      </c>
      <c r="C118" s="14" t="s">
        <v>28</v>
      </c>
      <c r="D118" s="59" t="s">
        <v>5</v>
      </c>
      <c r="E118" s="41">
        <f>(IF(D118="SI",0.7,IF(D118="PARCIALMENTE",0.42,IF(D118="NO",0.14,0))))</f>
        <v>0.42</v>
      </c>
      <c r="F118" s="15"/>
    </row>
    <row r="119" spans="1:6" ht="33.75" customHeight="1" x14ac:dyDescent="0.25">
      <c r="A119" s="10">
        <v>31</v>
      </c>
      <c r="B119" s="11" t="s">
        <v>205</v>
      </c>
      <c r="C119" s="10" t="s">
        <v>25</v>
      </c>
      <c r="D119" s="59" t="s">
        <v>4</v>
      </c>
      <c r="E119" s="41">
        <f>(IF(D119="SI",0.3,IF(D119="PARCIALMENTE",0.8,IF(D119="NO",0.06,0))))</f>
        <v>0.3</v>
      </c>
      <c r="F119" s="11"/>
    </row>
    <row r="120" spans="1:6" ht="45" customHeight="1" x14ac:dyDescent="0.25">
      <c r="A120" s="14" t="s">
        <v>206</v>
      </c>
      <c r="B120" s="15" t="s">
        <v>207</v>
      </c>
      <c r="C120" s="14" t="s">
        <v>28</v>
      </c>
      <c r="D120" s="59" t="s">
        <v>4</v>
      </c>
      <c r="E120" s="41">
        <f>(IF(D120="SI",0.7,IF(D120="PARCIALMENTE",0.12,IF(D120="NO",0.14,0))))</f>
        <v>0.7</v>
      </c>
      <c r="F120" s="15"/>
    </row>
    <row r="121" spans="1:6" ht="49.5" customHeight="1" x14ac:dyDescent="0.25">
      <c r="A121" s="10">
        <v>32</v>
      </c>
      <c r="B121" s="11" t="s">
        <v>208</v>
      </c>
      <c r="C121" s="10" t="s">
        <v>25</v>
      </c>
      <c r="D121" s="59" t="s">
        <v>6</v>
      </c>
      <c r="E121" s="41">
        <f>(IF(D121="SI",0.3,IF(D121="PARCIALMENTE",0.8,IF(D121="NO",0.06,0))))</f>
        <v>0.06</v>
      </c>
      <c r="F121" s="11"/>
    </row>
    <row r="122" spans="1:6" ht="45.75" customHeight="1" x14ac:dyDescent="0.25">
      <c r="A122" s="14" t="s">
        <v>209</v>
      </c>
      <c r="B122" s="15" t="s">
        <v>210</v>
      </c>
      <c r="C122" s="14" t="s">
        <v>28</v>
      </c>
      <c r="D122" s="59" t="s">
        <v>5</v>
      </c>
      <c r="E122" s="41">
        <f>(IF(D122="SI",0.7,IF(D122="PARCIALMENTE",0.42,IF(D122="NO",0.14,0))))</f>
        <v>0.42</v>
      </c>
      <c r="F122" s="15"/>
    </row>
    <row r="123" spans="1:6" ht="33" customHeight="1" x14ac:dyDescent="0.25">
      <c r="A123" s="14" t="s">
        <v>211</v>
      </c>
      <c r="B123" s="15" t="s">
        <v>212</v>
      </c>
      <c r="C123" s="14" t="s">
        <v>28</v>
      </c>
      <c r="D123" s="59" t="s">
        <v>5</v>
      </c>
      <c r="E123" s="41">
        <f>(IF(D123="SI",0.7,IF(D123="PARCIALMENTE",0.42,IF(D123="NO",0.14,0))))</f>
        <v>0.42</v>
      </c>
      <c r="F123" s="15"/>
    </row>
    <row r="124" spans="1:6" ht="24" customHeight="1" x14ac:dyDescent="0.25">
      <c r="A124" s="7"/>
      <c r="B124" s="7"/>
      <c r="C124" s="7"/>
      <c r="D124" s="7" t="s">
        <v>20</v>
      </c>
      <c r="E124" s="7" t="s">
        <v>241</v>
      </c>
      <c r="F124" s="7"/>
    </row>
  </sheetData>
  <mergeCells count="3">
    <mergeCell ref="A1:F1"/>
    <mergeCell ref="A2:F2"/>
    <mergeCell ref="H2:I2"/>
  </mergeCells>
  <dataValidations count="1">
    <dataValidation type="list" allowBlank="1" showErrorMessage="1" sqref="D7:D40 D89:D104 D107:D109 D112:D123 D78:D87 D74:D76 D58:D72 D53:D56 D44:D51">
      <formula1>$J$9:$J$11</formula1>
    </dataValidation>
  </dataValidations>
  <pageMargins left="0.70866141732283472" right="0.70866141732283472" top="1.1417322834645669" bottom="0.94488188976377963" header="0" footer="0"/>
  <pageSetup paperSize="5" scale="60" orientation="portrait" r:id="rId1"/>
  <drawing r:id="rId2"/>
  <legacyDrawing r:id="rId3"/>
  <oleObjects>
    <mc:AlternateContent xmlns:mc="http://schemas.openxmlformats.org/markup-compatibility/2006">
      <mc:Choice Requires="x14">
        <oleObject progId="Worksheet" dvAspect="DVASPECT_ICON" shapeId="1030" r:id="rId4">
          <objectPr defaultSize="0" autoPict="0" r:id="rId5">
            <anchor moveWithCells="1">
              <from>
                <xdr:col>7</xdr:col>
                <xdr:colOff>76200</xdr:colOff>
                <xdr:row>92</xdr:row>
                <xdr:rowOff>47625</xdr:rowOff>
              </from>
              <to>
                <xdr:col>7</xdr:col>
                <xdr:colOff>600075</xdr:colOff>
                <xdr:row>92</xdr:row>
                <xdr:rowOff>438150</xdr:rowOff>
              </to>
            </anchor>
          </objectPr>
        </oleObject>
      </mc:Choice>
      <mc:Fallback>
        <oleObject progId="Worksheet" dvAspect="DVASPECT_ICON" shapeId="103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workbookViewId="0">
      <selection activeCell="D17" sqref="C14:D17"/>
    </sheetView>
  </sheetViews>
  <sheetFormatPr baseColWidth="10" defaultColWidth="14.42578125" defaultRowHeight="15" customHeight="1" x14ac:dyDescent="0.25"/>
  <cols>
    <col min="1" max="1" width="8.5703125" customWidth="1"/>
    <col min="2" max="2" width="65.7109375" customWidth="1"/>
    <col min="3" max="3" width="16" customWidth="1"/>
    <col min="4" max="4" width="18" customWidth="1"/>
    <col min="5" max="5" width="10.7109375" customWidth="1"/>
    <col min="6" max="6" width="44.85546875" customWidth="1"/>
    <col min="7" max="7" width="30.7109375" customWidth="1"/>
    <col min="8" max="11" width="10.7109375" customWidth="1"/>
  </cols>
  <sheetData>
    <row r="1" spans="1:7" ht="18" x14ac:dyDescent="0.25">
      <c r="A1" s="55" t="s">
        <v>213</v>
      </c>
      <c r="B1" s="56"/>
      <c r="C1" s="56"/>
      <c r="D1" s="48"/>
    </row>
    <row r="3" spans="1:7" ht="25.5" x14ac:dyDescent="0.25">
      <c r="A3" s="19" t="s">
        <v>214</v>
      </c>
      <c r="B3" s="19" t="s">
        <v>215</v>
      </c>
      <c r="C3" s="20" t="s">
        <v>216</v>
      </c>
      <c r="D3" s="20" t="s">
        <v>217</v>
      </c>
      <c r="F3" s="54" t="s">
        <v>7</v>
      </c>
      <c r="G3" s="48"/>
    </row>
    <row r="4" spans="1:7" ht="17.25" customHeight="1" x14ac:dyDescent="0.25">
      <c r="A4" s="21"/>
      <c r="B4" s="22" t="s">
        <v>17</v>
      </c>
      <c r="C4" s="23">
        <f>+((1/10)*(Formulario!E7+Formulario!E12+Formulario!E15+Formulario!E19+Formulario!E22+Formulario!E25+Formulario!E28+Formulario!E31+Formulario!E34+Formulario!E37)+((1/24)*(Formulario!E8+Formulario!E9+Formulario!E10+Formulario!E11+Formulario!E13+Formulario!E14+Formulario!E16+Formulario!E17+Formulario!E18+Formulario!E20+Formulario!E21+Formulario!E23+Formulario!E24+Formulario!E26+Formulario!E27+Formulario!E29+Formulario!E30+Formulario!E32+Formulario!E33+Formulario!E35+Formulario!E36+Formulario!E38+Formulario!E39+Formulario!E40)))*5</f>
        <v>4.6499999999999986</v>
      </c>
      <c r="D4" s="12" t="str">
        <f t="shared" ref="D4:D13" si="0">IF(C4&lt;=2,"INADECUADO",IF(C4&lt;=3,"DEFICIENTE",IF(C4&lt;=4,"SATISFACTORIO",IF(C4&lt;=5,"ADECUADO"))))</f>
        <v>ADECUADO</v>
      </c>
      <c r="F4" s="3" t="s">
        <v>8</v>
      </c>
      <c r="G4" s="3" t="s">
        <v>9</v>
      </c>
    </row>
    <row r="5" spans="1:7" ht="17.25" customHeight="1" x14ac:dyDescent="0.25">
      <c r="A5" s="24"/>
      <c r="B5" s="25" t="s">
        <v>218</v>
      </c>
      <c r="C5" s="23">
        <f>(+C6+C7+C8+C9+C10)*(1/5)</f>
        <v>3.8790000000000009</v>
      </c>
      <c r="D5" s="12" t="str">
        <f t="shared" si="0"/>
        <v>SATISFACTORIO</v>
      </c>
      <c r="F5" s="5" t="s">
        <v>11</v>
      </c>
      <c r="G5" s="26" t="s">
        <v>12</v>
      </c>
    </row>
    <row r="6" spans="1:7" ht="17.25" customHeight="1" x14ac:dyDescent="0.25">
      <c r="A6" s="21"/>
      <c r="B6" s="25" t="s">
        <v>219</v>
      </c>
      <c r="C6" s="23">
        <f>(((1/3)*(Formulario!E44+Formulario!E47+Formulario!E50))+((1/5)*(Formulario!E45+Formulario!E46+Formulario!E48+Formulario!E49+Formulario!E51)))*5</f>
        <v>3.0600000000000005</v>
      </c>
      <c r="D6" s="12" t="str">
        <f t="shared" si="0"/>
        <v>SATISFACTORIO</v>
      </c>
      <c r="F6" s="5" t="s">
        <v>14</v>
      </c>
      <c r="G6" s="27" t="s">
        <v>15</v>
      </c>
    </row>
    <row r="7" spans="1:7" ht="17.25" customHeight="1" x14ac:dyDescent="0.25">
      <c r="A7" s="21"/>
      <c r="B7" s="25" t="s">
        <v>220</v>
      </c>
      <c r="C7" s="23">
        <f>+(((Formulario!E53+Formulario!E55)*(1/2))+((Formulario!E54+Formulario!E56)*(1/2)))*5</f>
        <v>5</v>
      </c>
      <c r="D7" s="12" t="str">
        <f t="shared" si="0"/>
        <v>ADECUADO</v>
      </c>
      <c r="F7" s="9" t="s">
        <v>22</v>
      </c>
      <c r="G7" s="28" t="s">
        <v>23</v>
      </c>
    </row>
    <row r="8" spans="1:7" ht="17.25" customHeight="1" x14ac:dyDescent="0.25">
      <c r="A8" s="21"/>
      <c r="B8" s="25" t="s">
        <v>221</v>
      </c>
      <c r="C8" s="23">
        <f>+(((Formulario!E58+Formulario!E61+Formulario!E64+Formulario!E67+Formulario!E70)*(1/5))+((Formulario!E59+Formulario!E60+Formulario!E62+Formulario!E63+Formulario!E65+Formulario!E66+Formulario!E68+Formulario!E69+Formulario!E71+Formulario!E72)*(1/10)))*5</f>
        <v>4.4600000000000009</v>
      </c>
      <c r="D8" s="12" t="str">
        <f t="shared" si="0"/>
        <v>ADECUADO</v>
      </c>
      <c r="E8" s="29"/>
    </row>
    <row r="9" spans="1:7" ht="17.25" customHeight="1" x14ac:dyDescent="0.25">
      <c r="A9" s="30"/>
      <c r="B9" s="25" t="s">
        <v>222</v>
      </c>
      <c r="C9" s="23">
        <f>+((Formulario!E74)+((0.5)*(Formulario!E75+Formulario!E76)))*5</f>
        <v>3.7</v>
      </c>
      <c r="D9" s="12" t="str">
        <f t="shared" si="0"/>
        <v>SATISFACTORIO</v>
      </c>
      <c r="E9" s="29"/>
    </row>
    <row r="10" spans="1:7" ht="17.25" customHeight="1" x14ac:dyDescent="0.25">
      <c r="A10" s="30"/>
      <c r="B10" s="25" t="s">
        <v>223</v>
      </c>
      <c r="C10" s="23">
        <f>+(((Formulario!E78+Formulario!E82)*(0.5))+((Formulario!E79+Formulario!E80+Formulario!E81+Formulario!E83+Formulario!E84+Formulario!E85+Formulario!E86+Formulario!E87)*(0.125)))*5</f>
        <v>3.1749999999999998</v>
      </c>
      <c r="D10" s="12" t="str">
        <f t="shared" si="0"/>
        <v>SATISFACTORIO</v>
      </c>
      <c r="E10" s="29"/>
    </row>
    <row r="11" spans="1:7" ht="17.25" customHeight="1" x14ac:dyDescent="0.25">
      <c r="A11" s="24"/>
      <c r="B11" s="25" t="s">
        <v>224</v>
      </c>
      <c r="C11" s="23">
        <f>+(((Formulario!E89+Formulario!E94+Formulario!E96+Formulario!E99)*(1/4))+(Formulario!E90+Formulario!E91+Formulario!E92+Formulario!E93+Formulario!E95+Formulario!E97+Formulario!E98+Formulario!E100+Formulario!E101+Formulario!E102+Formulario!E103+Formulario!E104)*(1/12))*5</f>
        <v>3.7666666666666666</v>
      </c>
      <c r="D11" s="12" t="str">
        <f t="shared" si="0"/>
        <v>SATISFACTORIO</v>
      </c>
      <c r="E11" s="29"/>
    </row>
    <row r="12" spans="1:7" ht="17.25" customHeight="1" x14ac:dyDescent="0.25">
      <c r="A12" s="21"/>
      <c r="B12" s="25" t="s">
        <v>225</v>
      </c>
      <c r="C12" s="23">
        <f>+((Formulario!E107)+(Formulario!E108+Formulario!E109)*(0.5))*5</f>
        <v>4.2999999999999989</v>
      </c>
      <c r="D12" s="12" t="str">
        <f t="shared" si="0"/>
        <v>ADECUADO</v>
      </c>
    </row>
    <row r="13" spans="1:7" ht="17.25" customHeight="1" x14ac:dyDescent="0.25">
      <c r="A13" s="21"/>
      <c r="B13" s="25" t="s">
        <v>192</v>
      </c>
      <c r="C13" s="23">
        <f>+(((Formulario!E112+Formulario!E114+Formulario!E119+Formulario!E121)*(1/4))+((Formulario!E113+Formulario!E115+Formulario!E116+Formulario!E117+Formulario!E118+Formulario!E120+Formulario!E122+Formulario!E123)*(1/8)))*5</f>
        <v>3.9999999999999996</v>
      </c>
      <c r="D13" s="12" t="str">
        <f t="shared" si="0"/>
        <v>SATISFACTORIO</v>
      </c>
    </row>
    <row r="14" spans="1:7" ht="17.25" customHeight="1" x14ac:dyDescent="0.25">
      <c r="A14" s="24"/>
      <c r="E14" s="29"/>
    </row>
    <row r="17" spans="5:5" x14ac:dyDescent="0.25">
      <c r="E17" s="29"/>
    </row>
    <row r="19" spans="5:5" x14ac:dyDescent="0.25">
      <c r="E19" s="29"/>
    </row>
    <row r="21" spans="5:5" ht="15.75" customHeight="1" x14ac:dyDescent="0.25"/>
    <row r="22" spans="5:5" ht="15.75" customHeight="1" x14ac:dyDescent="0.25"/>
    <row r="23" spans="5:5" ht="15.75" customHeight="1" x14ac:dyDescent="0.25"/>
    <row r="24" spans="5:5" ht="15.75" customHeight="1" x14ac:dyDescent="0.25"/>
    <row r="25" spans="5:5" ht="15.75" customHeight="1" x14ac:dyDescent="0.25"/>
    <row r="26" spans="5:5" ht="15.75" customHeight="1" x14ac:dyDescent="0.25"/>
    <row r="27" spans="5:5" ht="15.75" customHeight="1" x14ac:dyDescent="0.25"/>
    <row r="28" spans="5:5" ht="15.75" customHeight="1" x14ac:dyDescent="0.25">
      <c r="E28" s="29"/>
    </row>
    <row r="29" spans="5:5" ht="15.75" customHeight="1" x14ac:dyDescent="0.25"/>
    <row r="30" spans="5:5" ht="15.75" customHeight="1" x14ac:dyDescent="0.25"/>
    <row r="31" spans="5:5" ht="15.75" customHeight="1" x14ac:dyDescent="0.25">
      <c r="E31" s="29"/>
    </row>
    <row r="32" spans="5:5" ht="15.75" customHeight="1" x14ac:dyDescent="0.25">
      <c r="E32" s="29"/>
    </row>
    <row r="33" spans="5:5" ht="15.75" customHeight="1" x14ac:dyDescent="0.25"/>
    <row r="34" spans="5:5" ht="15.75" customHeight="1" x14ac:dyDescent="0.25"/>
    <row r="35" spans="5:5" ht="15.75" customHeight="1" x14ac:dyDescent="0.25"/>
    <row r="36" spans="5:5" ht="15.75" customHeight="1" x14ac:dyDescent="0.25"/>
    <row r="37" spans="5:5" ht="15.75" customHeight="1" x14ac:dyDescent="0.25"/>
    <row r="38" spans="5:5" ht="15.75" customHeight="1" x14ac:dyDescent="0.25"/>
    <row r="39" spans="5:5" ht="15.75" customHeight="1" x14ac:dyDescent="0.25"/>
    <row r="40" spans="5:5" ht="15.75" customHeight="1" x14ac:dyDescent="0.25"/>
    <row r="41" spans="5:5" ht="15.75" customHeight="1" x14ac:dyDescent="0.25">
      <c r="E41" s="29"/>
    </row>
    <row r="42" spans="5:5" ht="15.75" customHeight="1" x14ac:dyDescent="0.25"/>
    <row r="43" spans="5:5" ht="15.75" customHeight="1" x14ac:dyDescent="0.25"/>
    <row r="44" spans="5:5" ht="15.75" customHeight="1" x14ac:dyDescent="0.25">
      <c r="E44" s="29"/>
    </row>
    <row r="45" spans="5:5" ht="15.75" customHeight="1" x14ac:dyDescent="0.25">
      <c r="E45" s="29"/>
    </row>
    <row r="46" spans="5:5" ht="15.75" customHeight="1" x14ac:dyDescent="0.25"/>
    <row r="47" spans="5:5" ht="15.75" customHeight="1" x14ac:dyDescent="0.25"/>
    <row r="48" spans="5:5" ht="15.75" customHeight="1" x14ac:dyDescent="0.25">
      <c r="E48" s="29"/>
    </row>
    <row r="49" spans="5:5" ht="15.75" customHeight="1" x14ac:dyDescent="0.25"/>
    <row r="50" spans="5:5" ht="15.75" customHeight="1" x14ac:dyDescent="0.25"/>
    <row r="51" spans="5:5" ht="15.75" customHeight="1" x14ac:dyDescent="0.25"/>
    <row r="52" spans="5:5" ht="15.75" customHeight="1" x14ac:dyDescent="0.25"/>
    <row r="53" spans="5:5" ht="15.75" customHeight="1" x14ac:dyDescent="0.25"/>
    <row r="54" spans="5:5" ht="15.75" customHeight="1" x14ac:dyDescent="0.25"/>
    <row r="55" spans="5:5" ht="15.75" customHeight="1" x14ac:dyDescent="0.25">
      <c r="E55" s="29"/>
    </row>
    <row r="56" spans="5:5" ht="15.75" customHeight="1" x14ac:dyDescent="0.25">
      <c r="E56" s="29"/>
    </row>
    <row r="57" spans="5:5" ht="15.75" customHeight="1" x14ac:dyDescent="0.25">
      <c r="E57" s="29"/>
    </row>
    <row r="58" spans="5:5" ht="15.75" customHeight="1" x14ac:dyDescent="0.25"/>
    <row r="59" spans="5:5" ht="15.75" customHeight="1" x14ac:dyDescent="0.25"/>
    <row r="60" spans="5:5" ht="15.75" customHeight="1" x14ac:dyDescent="0.25"/>
    <row r="61" spans="5:5" ht="15.75" customHeight="1" x14ac:dyDescent="0.25"/>
    <row r="62" spans="5:5" ht="15.75" customHeight="1" x14ac:dyDescent="0.25"/>
    <row r="63" spans="5:5" ht="15.75" customHeight="1" x14ac:dyDescent="0.25">
      <c r="E63" s="29"/>
    </row>
    <row r="64" spans="5:5" ht="15.75" customHeight="1" x14ac:dyDescent="0.25">
      <c r="E64" s="29"/>
    </row>
    <row r="65" spans="5:5" ht="15.75" customHeight="1" x14ac:dyDescent="0.25"/>
    <row r="66" spans="5:5" ht="15.75" customHeight="1" x14ac:dyDescent="0.25">
      <c r="E66" s="29"/>
    </row>
    <row r="67" spans="5:5" ht="15.75" customHeight="1" x14ac:dyDescent="0.25"/>
    <row r="68" spans="5:5" ht="15.75" customHeight="1" x14ac:dyDescent="0.25"/>
    <row r="69" spans="5:5" ht="15.75" customHeight="1" x14ac:dyDescent="0.25"/>
    <row r="70" spans="5:5" ht="15.75" customHeight="1" x14ac:dyDescent="0.25"/>
    <row r="71" spans="5:5" ht="15.75" customHeight="1" x14ac:dyDescent="0.25"/>
    <row r="72" spans="5:5" ht="15.75" customHeight="1" x14ac:dyDescent="0.25"/>
    <row r="73" spans="5:5" ht="15.75" customHeight="1" x14ac:dyDescent="0.25"/>
    <row r="74" spans="5:5" ht="15.75" customHeight="1" x14ac:dyDescent="0.25"/>
    <row r="75" spans="5:5" ht="15.75" customHeight="1" x14ac:dyDescent="0.25"/>
    <row r="76" spans="5:5" ht="15.75" customHeight="1" x14ac:dyDescent="0.25"/>
    <row r="77" spans="5:5" ht="15.75" customHeight="1" x14ac:dyDescent="0.25"/>
    <row r="78" spans="5:5" ht="15.75" customHeight="1" x14ac:dyDescent="0.25"/>
    <row r="79" spans="5:5" ht="15.75" customHeight="1" x14ac:dyDescent="0.25"/>
    <row r="80" spans="5: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A1:D1"/>
    <mergeCell ref="F3:G3"/>
  </mergeCells>
  <conditionalFormatting sqref="C4:C13">
    <cfRule type="cellIs" dxfId="6" priority="1" stopIfTrue="1" operator="between">
      <formula>1</formula>
      <formula>3</formula>
    </cfRule>
  </conditionalFormatting>
  <conditionalFormatting sqref="C4:C13">
    <cfRule type="cellIs" dxfId="5" priority="2" stopIfTrue="1" operator="between">
      <formula>3.01</formula>
      <formula>4</formula>
    </cfRule>
  </conditionalFormatting>
  <conditionalFormatting sqref="C4:C13">
    <cfRule type="cellIs" dxfId="4" priority="3" stopIfTrue="1" operator="between">
      <formula>4.01</formula>
      <formula>5</formula>
    </cfRule>
  </conditionalFormatting>
  <conditionalFormatting sqref="D4:D13">
    <cfRule type="cellIs" dxfId="3" priority="4" operator="equal">
      <formula>"INADECUADO"</formula>
    </cfRule>
  </conditionalFormatting>
  <conditionalFormatting sqref="D4:D13">
    <cfRule type="cellIs" dxfId="2" priority="5" operator="equal">
      <formula>"DEFICIENTE"</formula>
    </cfRule>
  </conditionalFormatting>
  <conditionalFormatting sqref="D4:D13">
    <cfRule type="cellIs" dxfId="1" priority="6" operator="equal">
      <formula>"SATISFACTORIO"</formula>
    </cfRule>
  </conditionalFormatting>
  <conditionalFormatting sqref="D4:D13">
    <cfRule type="cellIs" dxfId="0" priority="7" operator="equal">
      <formula>"ADECUADO"</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election activeCell="A3" sqref="A3"/>
    </sheetView>
  </sheetViews>
  <sheetFormatPr baseColWidth="10" defaultColWidth="14.42578125" defaultRowHeight="15" customHeight="1" x14ac:dyDescent="0.25"/>
  <cols>
    <col min="1" max="1" width="107.42578125" customWidth="1"/>
    <col min="2" max="11" width="10.7109375" customWidth="1"/>
  </cols>
  <sheetData>
    <row r="1" spans="1:1" ht="23.25" customHeight="1" x14ac:dyDescent="0.25">
      <c r="A1" s="31" t="s">
        <v>226</v>
      </c>
    </row>
    <row r="2" spans="1:1" x14ac:dyDescent="0.25">
      <c r="A2" s="32" t="s">
        <v>227</v>
      </c>
    </row>
    <row r="3" spans="1:1" ht="159.75" customHeight="1" x14ac:dyDescent="0.25">
      <c r="A3" s="33" t="s">
        <v>238</v>
      </c>
    </row>
    <row r="4" spans="1:1" x14ac:dyDescent="0.25">
      <c r="A4" s="32" t="s">
        <v>228</v>
      </c>
    </row>
    <row r="5" spans="1:1" ht="240.75" customHeight="1" x14ac:dyDescent="0.25">
      <c r="A5" s="34" t="s">
        <v>237</v>
      </c>
    </row>
    <row r="6" spans="1:1" x14ac:dyDescent="0.25">
      <c r="A6" s="35" t="s">
        <v>229</v>
      </c>
    </row>
    <row r="7" spans="1:1" ht="104.25" customHeight="1" x14ac:dyDescent="0.25">
      <c r="A7" s="34" t="s">
        <v>236</v>
      </c>
    </row>
    <row r="8" spans="1:1" x14ac:dyDescent="0.25">
      <c r="A8" s="32" t="s">
        <v>230</v>
      </c>
    </row>
    <row r="9" spans="1:1" ht="232.5" customHeight="1" x14ac:dyDescent="0.25">
      <c r="A9" s="33" t="s">
        <v>235</v>
      </c>
    </row>
    <row r="10" spans="1:1" x14ac:dyDescent="0.25">
      <c r="A10" s="3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Escala Valoración</vt:lpstr>
      <vt:lpstr>Formulario</vt:lpstr>
      <vt:lpstr>Resultados</vt:lpstr>
      <vt:lpstr>Valoración Cualitativa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Urrea</dc:creator>
  <cp:lastModifiedBy>Usuario</cp:lastModifiedBy>
  <cp:lastPrinted>2019-02-27T17:45:50Z</cp:lastPrinted>
  <dcterms:created xsi:type="dcterms:W3CDTF">2016-08-28T15:07:44Z</dcterms:created>
  <dcterms:modified xsi:type="dcterms:W3CDTF">2020-08-10T03:37:24Z</dcterms:modified>
</cp:coreProperties>
</file>