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bperez\Desktop\SEGUIMIENTOS PLANES DE ACCION CORTE 30 DE SEPTIEMBRE ACTUALIZADOS\"/>
    </mc:Choice>
  </mc:AlternateContent>
  <bookViews>
    <workbookView xWindow="0" yWindow="0" windowWidth="20490" windowHeight="7755"/>
  </bookViews>
  <sheets>
    <sheet name="SEGUIMIENTO" sheetId="2" r:id="rId1"/>
    <sheet name="RUTA CRITIC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4" i="2" l="1"/>
  <c r="O164" i="2"/>
  <c r="O125" i="2"/>
  <c r="P125" i="2"/>
  <c r="M154" i="2" l="1"/>
  <c r="O154" i="2" s="1"/>
  <c r="N134" i="2"/>
  <c r="P134" i="2" s="1"/>
  <c r="N130" i="2"/>
  <c r="M122" i="2"/>
  <c r="O122" i="2" s="1"/>
  <c r="O121" i="2"/>
  <c r="N121" i="2"/>
  <c r="P121" i="2" s="1"/>
  <c r="O120" i="2"/>
  <c r="M120" i="2"/>
  <c r="N120" i="2" s="1"/>
  <c r="P120" i="2" s="1"/>
  <c r="M119" i="2"/>
  <c r="N119" i="2" s="1"/>
  <c r="P119" i="2" s="1"/>
  <c r="M113" i="2"/>
  <c r="N113" i="2" s="1"/>
  <c r="P113" i="2" s="1"/>
  <c r="M107" i="2"/>
  <c r="N107" i="2" s="1"/>
  <c r="M102" i="2"/>
  <c r="O102" i="2" s="1"/>
  <c r="M98" i="2"/>
  <c r="O98" i="2" s="1"/>
  <c r="M94" i="2"/>
  <c r="O94" i="2" s="1"/>
  <c r="M91" i="2"/>
  <c r="O91" i="2" s="1"/>
  <c r="M88" i="2"/>
  <c r="O88" i="2" s="1"/>
  <c r="M84" i="2"/>
  <c r="N84" i="2" s="1"/>
  <c r="M80" i="2"/>
  <c r="N80" i="2" s="1"/>
  <c r="P80" i="2" s="1"/>
  <c r="M78" i="2"/>
  <c r="N78" i="2" s="1"/>
  <c r="M76" i="2"/>
  <c r="N76" i="2" s="1"/>
  <c r="M69" i="2"/>
  <c r="N69" i="2" s="1"/>
  <c r="M68" i="2"/>
  <c r="O68" i="2" s="1"/>
  <c r="N65" i="2"/>
  <c r="P65" i="2" s="1"/>
  <c r="N62" i="2"/>
  <c r="N61" i="2"/>
  <c r="M58" i="2"/>
  <c r="O58" i="2" s="1"/>
  <c r="M56" i="2"/>
  <c r="O56" i="2" s="1"/>
  <c r="M55" i="2"/>
  <c r="N55" i="2" s="1"/>
  <c r="M53" i="2"/>
  <c r="N53" i="2" s="1"/>
  <c r="P53" i="2" s="1"/>
  <c r="M49" i="2"/>
  <c r="O49" i="2" s="1"/>
  <c r="O48" i="2"/>
  <c r="M48" i="2"/>
  <c r="N48" i="2" s="1"/>
  <c r="P48" i="2" s="1"/>
  <c r="M45" i="2"/>
  <c r="O45" i="2" s="1"/>
  <c r="M44" i="2"/>
  <c r="N44" i="2" s="1"/>
  <c r="P44" i="2" s="1"/>
  <c r="M41" i="2"/>
  <c r="O41" i="2" s="1"/>
  <c r="M39" i="2"/>
  <c r="N39" i="2" s="1"/>
  <c r="P39" i="2" s="1"/>
  <c r="M30" i="2"/>
  <c r="O30" i="2" s="1"/>
  <c r="N27" i="2"/>
  <c r="N22" i="2"/>
  <c r="N18" i="2"/>
  <c r="P18" i="2" s="1"/>
  <c r="N15" i="2"/>
  <c r="N14" i="2"/>
  <c r="P14" i="2" s="1"/>
  <c r="M14" i="2"/>
  <c r="O14" i="2" s="1"/>
  <c r="N13" i="2"/>
  <c r="P13" i="2" s="1"/>
  <c r="M13" i="2"/>
  <c r="O13" i="2" s="1"/>
  <c r="M11" i="2"/>
  <c r="N11" i="2" s="1"/>
  <c r="P11" i="2" s="1"/>
  <c r="M9" i="2"/>
  <c r="N9" i="2" s="1"/>
  <c r="M4" i="2"/>
  <c r="O4" i="2" s="1"/>
  <c r="B20" i="5"/>
  <c r="B19" i="5"/>
  <c r="B18" i="5"/>
  <c r="B17" i="5"/>
  <c r="B16" i="5"/>
  <c r="B15" i="5"/>
  <c r="C14" i="5"/>
  <c r="D3" i="5"/>
  <c r="E3" i="5"/>
  <c r="F3" i="5"/>
  <c r="C3" i="5"/>
  <c r="U22" i="2"/>
  <c r="M7" i="2"/>
  <c r="N7" i="2" s="1"/>
  <c r="M3" i="2"/>
  <c r="G22" i="2"/>
  <c r="O113" i="2" l="1"/>
  <c r="O106" i="2"/>
  <c r="N49" i="2"/>
  <c r="O119" i="2"/>
  <c r="O39" i="2"/>
  <c r="N58" i="2"/>
  <c r="P58" i="2" s="1"/>
  <c r="O11" i="2"/>
  <c r="N56" i="2"/>
  <c r="P56" i="2" s="1"/>
  <c r="N122" i="2"/>
  <c r="P122" i="2" s="1"/>
  <c r="N45" i="2"/>
  <c r="P45" i="2" s="1"/>
  <c r="O9" i="2"/>
  <c r="O80" i="2"/>
  <c r="N4" i="2"/>
  <c r="P4" i="2" s="1"/>
  <c r="N30" i="2"/>
  <c r="P30" i="2" s="1"/>
  <c r="O44" i="2"/>
  <c r="O53" i="2"/>
  <c r="N68" i="2"/>
  <c r="P68" i="2" s="1"/>
  <c r="N88" i="2"/>
  <c r="P88" i="2" s="1"/>
  <c r="N91" i="2"/>
  <c r="P91" i="2" s="1"/>
  <c r="N94" i="2"/>
  <c r="P94" i="2" s="1"/>
  <c r="N98" i="2"/>
  <c r="P98" i="2" s="1"/>
  <c r="N102" i="2"/>
  <c r="P102" i="2" s="1"/>
  <c r="N154" i="2"/>
  <c r="P154" i="2" s="1"/>
  <c r="N41" i="2"/>
  <c r="P41" i="2" s="1"/>
  <c r="P62" i="2"/>
  <c r="P61" i="2"/>
  <c r="O3" i="2"/>
  <c r="N3" i="2"/>
  <c r="P3" i="2" s="1"/>
  <c r="O7" i="2"/>
  <c r="P7" i="2"/>
  <c r="C15" i="5"/>
  <c r="C16" i="5"/>
  <c r="C17" i="5"/>
  <c r="C18" i="5"/>
  <c r="C19" i="5"/>
  <c r="P106" i="2" l="1"/>
  <c r="P35" i="2"/>
  <c r="O35" i="2"/>
  <c r="C22" i="5"/>
</calcChain>
</file>

<file path=xl/comments1.xml><?xml version="1.0" encoding="utf-8"?>
<comments xmlns="http://schemas.openxmlformats.org/spreadsheetml/2006/main">
  <authors>
    <author>tc={C5780EA4-4EE6-469F-958F-5D9F7A72704A}</author>
    <author>tc={1F3C7834-F0BF-4221-A66F-F12396AEB606}</author>
    <author>tc={280A3AA6-063F-4117-B899-3FC4571674AC}</author>
    <author>tc={E4FA38CA-ED60-435F-A08B-5AF64B5BA720}</author>
  </authors>
  <commentList>
    <comment ref="I2"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REPORTE A DICIEMBRE 2020</t>
        </r>
      </text>
    </comment>
    <comment ref="H107"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aprabado en el 2021</t>
        </r>
      </text>
    </comment>
    <comment ref="H11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r>
      </text>
    </comment>
    <comment ref="H116"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fue aprobado en el 2021</t>
        </r>
      </text>
    </comment>
  </commentList>
</comments>
</file>

<file path=xl/sharedStrings.xml><?xml version="1.0" encoding="utf-8"?>
<sst xmlns="http://schemas.openxmlformats.org/spreadsheetml/2006/main" count="1041" uniqueCount="605">
  <si>
    <t>PILAR</t>
  </si>
  <si>
    <t>LINEA ESTRATEGICA</t>
  </si>
  <si>
    <t>Línea Base 2019</t>
  </si>
  <si>
    <t xml:space="preserve">PROGRAMA </t>
  </si>
  <si>
    <t>Indicador de Producto</t>
  </si>
  <si>
    <t>Descripción de la Meta Producto 2020-2023</t>
  </si>
  <si>
    <t>Valor Absoluto de la Meta Producto 2020-2023</t>
  </si>
  <si>
    <t>PROYECTO</t>
  </si>
  <si>
    <t>Código de proyecto BPIN</t>
  </si>
  <si>
    <t>Objetivo del proyecto</t>
  </si>
  <si>
    <t>ACTIVIDADES DE PROYECTO</t>
  </si>
  <si>
    <t xml:space="preserve">DEPENDENCIA RESPONSABLE </t>
  </si>
  <si>
    <t>NOMBRE DEL RESPONSABLE</t>
  </si>
  <si>
    <t>Fuente de Financiación</t>
  </si>
  <si>
    <t>Apropiación Definitiva
(en pesos)</t>
  </si>
  <si>
    <t>Rubro Presupuestal</t>
  </si>
  <si>
    <t>Código Presupuestal</t>
  </si>
  <si>
    <t>CRONOGRAMA PROGRAMADO (DIAS)</t>
  </si>
  <si>
    <t>CRONOGRAMA EJECUTADO (DIAS)</t>
  </si>
  <si>
    <t>BENEFICIARIOS PROGRAMADOS</t>
  </si>
  <si>
    <t>BENEFICIARIOS CUBIERTOS</t>
  </si>
  <si>
    <t>OBSERVACIONES</t>
  </si>
  <si>
    <t>LOCALIDAD DE LA VIRGEN Y TURISTICA RESILENTE</t>
  </si>
  <si>
    <t xml:space="preserve">SALVEMOS JUNTOS NUESTRO PATRIMONIO NATURAL </t>
  </si>
  <si>
    <t>Número de animales callejeros esterilizados</t>
  </si>
  <si>
    <t>N/D</t>
  </si>
  <si>
    <t>Esterilizacion de 5000 animales Callejeros</t>
  </si>
  <si>
    <t>ALCALDÍA LOCAL DE LA VIRGEN Y TURÍSTICA</t>
  </si>
  <si>
    <t>ICLD</t>
  </si>
  <si>
    <t>BIENESTAR Y PROTECCION ANIMAL</t>
  </si>
  <si>
    <t>Número de animales callejeros dados en adopción</t>
  </si>
  <si>
    <t>3 Campañas realizadas</t>
  </si>
  <si>
    <t>Formulacion de 4 campañas de adopcion y padrinazgo de animales callejeros</t>
  </si>
  <si>
    <t>Politica Pública de Proteccion y Bienestar animal formulada</t>
  </si>
  <si>
    <t>Formulacion de 1 politica publica de proteccion y Bienestar animal</t>
  </si>
  <si>
    <t>SOSTENIBILIDAD DEL ESPACIO PUBLICO</t>
  </si>
  <si>
    <t>Número de vendedores estacionarios beneficiarios de las campañas de formación para la transicion a la formalidad</t>
  </si>
  <si>
    <t>Realizar 4 campañas de formacion para los vendedores estacionarios</t>
  </si>
  <si>
    <t>Caracterización de Vendedores estacionarios de la localidad de la Virgen y Turística, incluyendo los cercanos a los caños y sistemas de aguas de la localidad de la Virgen y Turística</t>
  </si>
  <si>
    <t>Realizar una caracterizacion de vendedores estacionarios</t>
  </si>
  <si>
    <t>RECUPERACION DEL ESPACIO PUBLICO</t>
  </si>
  <si>
    <t>Número de m2 de revitalización de parques y zonas verdes de la Ciudad de Cartagena</t>
  </si>
  <si>
    <t>Aumentar en 3000 m2 de revitalzacion de parques y zonas verdes</t>
  </si>
  <si>
    <t>Número de campañas de concientización para el uso adecuado y sostenible del espacio público</t>
  </si>
  <si>
    <t>Efectuar 3 campañas de concientizacion en uso adecuado y sostenible del espacio publico</t>
  </si>
  <si>
    <t>Número de operativos para la defensa y control de los m2 de Espacio Público</t>
  </si>
  <si>
    <t>Efectuar 40 operativos para la defensa y control del espacio publico</t>
  </si>
  <si>
    <t>GENERACION DEL ESPACIO PUBLICO</t>
  </si>
  <si>
    <t>Número de m2 de espacio público recuperado</t>
  </si>
  <si>
    <t>15.000 m2 de Espacio Público Efectivo recuperado</t>
  </si>
  <si>
    <t>Aumentar a 20000 m2 el espacio publico recuperado</t>
  </si>
  <si>
    <t>REDUCCION DE LA SINIESTRALIDAD VIAL</t>
  </si>
  <si>
    <t>Número de campañas educativas en seguridad vial realizadas por diferentes medios</t>
  </si>
  <si>
    <t>LOCALIDAD DE LA VIRGEN Y TURISTICA SE MUEVE</t>
  </si>
  <si>
    <t>Metros carril de vias urbanas y rurales construidos, rehabilitados y/o mejorados</t>
  </si>
  <si>
    <t>2272 metros/carril de malla vial pavimentada</t>
  </si>
  <si>
    <t>4000 metros de carril de vias urbanas construidos, rehabilitados y mejorados</t>
  </si>
  <si>
    <t>SISTEMA HIDRICO Y PLAN MAESTRO DE DRENAJES PLUVIALES EN LA LOCALIDAD PARA SALVAR EL HABITA</t>
  </si>
  <si>
    <t>Metros cúbicos de residuos sólidos retirados de los canales pluviales retirados anualmente</t>
  </si>
  <si>
    <t>Retiro de 120.212 metros cubicos de residuos solidos de los canales pluviales</t>
  </si>
  <si>
    <t># Personas Educadas en el cuidado y conservación ambiental de los canales pluviales de la localidad de la Virgen y Turistica</t>
  </si>
  <si>
    <t>400 personas educadas en el cuidado y conservacion ambiental de los canales</t>
  </si>
  <si>
    <t>DESARROLLO URBANO</t>
  </si>
  <si>
    <t>REDUCCION DEL RIESGO</t>
  </si>
  <si>
    <t>Personas capacitdas en los programas de gestión del riesgo</t>
  </si>
  <si>
    <t>300 personas capacitadas en gestión del riesgo</t>
  </si>
  <si>
    <t>300 personas capacitadas en la gestion del riesgo</t>
  </si>
  <si>
    <t>Implementar Plan de manejo del Riesgo local</t>
  </si>
  <si>
    <t>Actualizar e Implementar Plan de manejo de Riesgo local</t>
  </si>
  <si>
    <t>Número de Miembros de comunidades con riesgos tecnológicos capacitados</t>
  </si>
  <si>
    <t>Capacitar 400 miembros de la comunidad en riesgos tecnológico</t>
  </si>
  <si>
    <t>MANEJO DE DESASTRES</t>
  </si>
  <si>
    <t>Comités barriales de emergencias creados y dotados</t>
  </si>
  <si>
    <t>30 comites Barriales creados y Dotados</t>
  </si>
  <si>
    <t>SERVICIOS PUBLICOS BASICOS DE LA LOCALIDAD DE LA VIRGEN Y TURISTICA: "TODOS CON TODO"</t>
  </si>
  <si>
    <t>AHORRO Y USO EFICIENTE DE LOS SERVICIOS PUBLICOS "AGUA Y SANEAMIENTO BASICO PARA TODOS</t>
  </si>
  <si>
    <t>UNA LOCALIDA INCLUYENTE</t>
  </si>
  <si>
    <t>SUPERACION DE LA POBREZA Y LA DESIGUALDAD EN LA LOCALIDAD</t>
  </si>
  <si>
    <t>HABITABILIDAD PARA LA SUPERACION DE LA POBREZA EXTREMA Y LA DESIGUALDAD</t>
  </si>
  <si>
    <t>INGRESOS Y TRABAJO PARA LA SUPERACION DE LA POBREZA EXTREMA Y LA DESIGUALDAD</t>
  </si>
  <si>
    <t>DINAMICA FAMILIAR PARA LA SUPERACION DE LA POBREZA EXTREMA</t>
  </si>
  <si>
    <t>LINEA EDUCACION - "CON LA EDUCACION PARA TODAS Y TODOS SALVAMOS JUNTOS A LA LOCALIDAD</t>
  </si>
  <si>
    <t>CULTURA DE LA FORMACION "CON LA EDUCACION PARA TODAS Y TODOS SALVAMOS JUNTOS A LA LOCALIDAD</t>
  </si>
  <si>
    <t>ACOGIDA LOCAL "ATENCION A POBLACIONES Y ESTRATEGIAS DE ACCESO Y PERMANENCIA</t>
  </si>
  <si>
    <t>SALUD PARA TODOS</t>
  </si>
  <si>
    <t>TRANSVERSAL GESTION DIFERENCIAL DE POBLACIONES VULNERABLES</t>
  </si>
  <si>
    <t>SEXUALIDAD, DERECHOS SEXUALES Y REPRODUCTIVOS</t>
  </si>
  <si>
    <t>DEPORTE Y RECREACION EN LA TRANSFORMACION SOCIAL</t>
  </si>
  <si>
    <t>DEPORTE SOCIAL COMUNITARIO CON INCLUSION "LOCALIDAD DE LA VIRGEN Y TURISTICA INCLUYENTE"</t>
  </si>
  <si>
    <t>HABITOS Y ESTILOS DE VIDA SALUDABLE "ACTIVATE POR TU SALUD"</t>
  </si>
  <si>
    <t>RECREACION COMUNITARIA "RECREATE LOCALIDAD DE LA VIRGEN Y TURISTICA"</t>
  </si>
  <si>
    <t>ADMINISTRACION, MANTENIMIENTO, ADECUACION,  MEJORAMIENTO, Y CONSTRUCCION DE ESCENARIOS DEPORTIVOS</t>
  </si>
  <si>
    <t>ARTE, CULTURA Y PATRIMONIO PARA UNA LOCALIDAD DE LA VIRGEN Y TURISTICA INCLUYENTE</t>
  </si>
  <si>
    <t>ARTE Y CULTURA PARA UNA LOCALIDAD INCLUYENTE</t>
  </si>
  <si>
    <t>PATRIMONIO INMATERIAL, NUESTRAS FIESTAS,NUESTROS FESTEJOS, NUESTRO PATRIMONIO</t>
  </si>
  <si>
    <t>INFRAESTRUCTURA CULTURAL PARA LA INCLUSION</t>
  </si>
  <si>
    <t>LOCALIDAD CONTINGENTE</t>
  </si>
  <si>
    <t>DESARROLLO ECONOMICO Y EMPLEABILIDAD</t>
  </si>
  <si>
    <t>CENTROS PARA EL EMPRENDIMIENTO Y LA GESTION DE LA EMPLEABILIDAD EN LA LOCALIDAD</t>
  </si>
  <si>
    <t>MUJERES CON AUTONOMIA ECONOMICA</t>
  </si>
  <si>
    <t>EMPLEO INCLUSIVO PARA JOVENES</t>
  </si>
  <si>
    <t>CARTAGENA EMPRENDEDORA PARA PEQUEÑOS PRODUCTORES RURALES</t>
  </si>
  <si>
    <t>COMPETTIVIDAD E INNOVACION</t>
  </si>
  <si>
    <t>CARTAGENA FOMENTA LA CIENCIA, TECNOLOGIA E INNOVACION AGROPECUARIA</t>
  </si>
  <si>
    <t>TURISMO, MOTOR DE REACTIVACION ECONOMICO PARA LA LOCALIDAD</t>
  </si>
  <si>
    <t>TURISMO, MOTOR DE REACTIVACIÓN ECONÓMICA PARA LA LOCALIDAD DE LA VIRGEN Y TURISTICA</t>
  </si>
  <si>
    <t>LOCALIDAD TRANSPARENTE</t>
  </si>
  <si>
    <t>CONVIVENCIA Y SEGURIDAD PARA LA GOBERNABILIDAD</t>
  </si>
  <si>
    <t>FORTALECIMIENTO DE LA CONVIVENCIA Y SEGURIDAD CIUDADANA</t>
  </si>
  <si>
    <t>MEJORAR LA CONVIVENCIA CIUDADANA CON LA IMPLEMENTACION DEL CODIGO NACIONAL DE POLICIA Y CONVIVENCIA</t>
  </si>
  <si>
    <t>ASISTENCIA Y ATENCION INTEGRAL A LOS NIÑOS, NIÑAS, ADOLESCENTES Y JOVENES EN RIESGO DE VINCULARSE A ACCIONES DELICTIVAS</t>
  </si>
  <si>
    <t>IMPLEMENTACION Y SOSTENIMIENTO DE HERRAMIENTAS TECNOLOGICAS PARA SEGURIDAD Y SOCORRO</t>
  </si>
  <si>
    <t>PARTICIPACION Y DESCENTRALIZACION</t>
  </si>
  <si>
    <t>MODERNIZACION DEL SISTEMA DISTRITAL DE PLANEACION Y DESCENTRALIZACION</t>
  </si>
  <si>
    <t>POR LA EQUIDAD E INCLUSION DE LOS NEGROS, AFROS, PALENQIUEROS E INDIGENAS</t>
  </si>
  <si>
    <t>FORTALECIMIENTO DE POBLACION NEGRA , AFROCOLOMBIANA Y RAIZAL EN LA LOCALIDAD</t>
  </si>
  <si>
    <t>MUJERES DE LA LOCALIDAD POR SUS DERECHOS</t>
  </si>
  <si>
    <t>LAS MUJERES DECIDIMOS SOBRE EL EJERCICIO DEL PODER</t>
  </si>
  <si>
    <t>UNA VIDA LIBRE DE VIOLENCIA PARA LAS MUJERES</t>
  </si>
  <si>
    <t>JOVENES SALVANDO A LA LOCALIDAD</t>
  </si>
  <si>
    <t>JOVENES PARTICIPANDO Y SALVANDO A LA LOCALIDAD</t>
  </si>
  <si>
    <t>EN LA LOCALIDAD SALVAMOS A NUESTROS ADULTOS MAYORES</t>
  </si>
  <si>
    <t>ATENCION INTEGRAL PARA MANTENER A SALVO A LOS ADULTOS MAYORES</t>
  </si>
  <si>
    <t>TODOS POR LA PROTECCION SOCIAL DE LAS PERSONAS CON DISCAPACIDAD: RECONOCIDAS,EMPODERADAS Y RESPETADAS</t>
  </si>
  <si>
    <t>PACTO O ALIANZA POR LA INCLUSION SOCIAL Y PRODUCTIVA DE LAS PERSONAS CON DISCAPACIDAD</t>
  </si>
  <si>
    <t>DIVERSIDAD SEXUAL Y NUEVAS IDENTIDADES DE GENERO EN LA LOCALIDAD</t>
  </si>
  <si>
    <t>Viviendas con inadecuada eliminación de excretas en la población de extrema pobreza</t>
  </si>
  <si>
    <t xml:space="preserve">Número de personas en pobreza extrema certificadas y capacitadas en competencias laborales </t>
  </si>
  <si>
    <t>Número de familias en pobreza extrema creando nuevas unidades productivas</t>
  </si>
  <si>
    <t>Número de familias formadas en mecanismo de convivencia para prevenor la violencia intrafamiliar</t>
  </si>
  <si>
    <t>Número de Jóvenes y Adolescentes formados en prevención de consumo de sustancias psicoactivas, maltrato y violencia de género diversidad sexual y racismo</t>
  </si>
  <si>
    <t>N. de Instituciones Etnoeducativas oficiales con proyectos Etnoeducativos comunitarios (PEC) revisados, ajustados e implementados</t>
  </si>
  <si>
    <t>Número de Instituciones Educativas Oficiales en Clasificación A+, A y B en las Pruebas SABER 11,</t>
  </si>
  <si>
    <t>N. de sedes de Instituciones Educativas Oficiales adecuadas y dotadas de acuerdo con normatividad vigente</t>
  </si>
  <si>
    <t>Número de personas con discapacidad que reciben apoyo para su rehabilitación funcional ( primera infancia, infancia adolescencia, jóvenes y adultos, población Negra, Afrocolombiana, Raizal y Palenquera e Indígena).</t>
  </si>
  <si>
    <t>Tasa de Embarazo en Adolescente</t>
  </si>
  <si>
    <t># Adolescentes formados en Salud Sexual y Reproductiva</t>
  </si>
  <si>
    <t xml:space="preserve">Número de participantes en los eventos o torneos de deporte social comunitario con inclusión </t>
  </si>
  <si>
    <t>Número de eventos o torneos de deporte social comunitario con inclusión realizados y/o apoyados</t>
  </si>
  <si>
    <t>Número de eventos de hábitos y estilos de vida saludable de carácter local, realizados y apoyados</t>
  </si>
  <si>
    <t>Número de eventos de recreación de carácter local, realizados y/o apoyados</t>
  </si>
  <si>
    <t>Número de escenarios deportivos mantenidos, adecuados, y/o mejorados en la localidad de la Virgen y Turística</t>
  </si>
  <si>
    <t>Número de nuevos escenarios  deportivos construidos</t>
  </si>
  <si>
    <t>Número de personas del sector artístico y cultural participando en los procesos de formación formal e informal</t>
  </si>
  <si>
    <t xml:space="preserve">Número de eventos presenciales y/o virtuales ( laboratorios de innovación social y ciudadana, encuentros comunitarios, experiencias barriales hackatones) relacionados con encuentros </t>
  </si>
  <si>
    <t>Número grupos participantes en las fiestas y festejos de la localidad de la Virgen y Turistiva fortalecidos para la salvaguardia del patrimonio inmaterial</t>
  </si>
  <si>
    <t>Número de festivales y ferias de salvaguardia al patrimonio inmaterial, realizados</t>
  </si>
  <si>
    <t xml:space="preserve">Servicio de mantenimiento de infraestructura cultural pública </t>
  </si>
  <si>
    <t>N. de unidades productivas financiadas, implementadas y formalizadas.</t>
  </si>
  <si>
    <t>Número de mujeres formadas en Artes y Oficios y con asistencia técnica</t>
  </si>
  <si>
    <t>Jóvenes formados en emprendimiento</t>
  </si>
  <si>
    <t>N. de Emprendimientos rurales, agropecuarios pesqueros o piscícolas acompañados desde lo social, productivo fomentados o fortalecidos y articulados con el mercado local.</t>
  </si>
  <si>
    <t>Mujeres productoras atendidas con servicio de extensión agropecuaria</t>
  </si>
  <si>
    <t>Número de prestadores de servicios turísticos que promuevan la calidad y sostenibilidad del sector a través de la implementación, normas y/o certificaciones</t>
  </si>
  <si>
    <t xml:space="preserve">Numero Operativos para la seguridad y la convivencia y Concejos Comunitarios de seguridad realizados </t>
  </si>
  <si>
    <t>Iniciativas para la promoción de la convivencia implementadas</t>
  </si>
  <si>
    <t>Numero Niños, Niñas adolescentes y jovenes en riesgo de vincularse a actividades delictivas atendidos Psicosocialmente</t>
  </si>
  <si>
    <t>Número de Cámaras de video vigilancia adicionales dotadas e instaladas</t>
  </si>
  <si>
    <t>Número de alarmas comunitarias adicionales instaladas</t>
  </si>
  <si>
    <t>Número de Equipos de comunicación para los organismos de seguridad, socorro y convivencia entregados</t>
  </si>
  <si>
    <t>Banco de programas y proyectos en la localidad fortalecido y asesorado</t>
  </si>
  <si>
    <t>Concejo de planeación local dotados de capacidades y logística</t>
  </si>
  <si>
    <t>Funcionamiento del concejo local de planeacion garantizado</t>
  </si>
  <si>
    <t>Número de Organizaciones Comunales administrativamente competente</t>
  </si>
  <si>
    <t>Dotación de materiales a organizaciones pesqueras pertenecientes a grupos etnicos</t>
  </si>
  <si>
    <t>Proyectos de generación de ingresos desarrollados en concejos comunitarios</t>
  </si>
  <si>
    <t>Número de mujeres formadas en liderazgo femenino, social, comunitario y político enfoque diferencial y pertinencia cultural</t>
  </si>
  <si>
    <t>Número de personas que participan en acciones para prevenir y eliminar la violencia contra la mujer</t>
  </si>
  <si>
    <t>Jóvenes participando de actividades de formacion sociopolítica</t>
  </si>
  <si>
    <t>N. de personas mayores atendidas en Centros de Vida y Grupos Organizados</t>
  </si>
  <si>
    <t>Número de acciones afirmativas para el reconocimiento de derechos</t>
  </si>
  <si>
    <t>50 unidades productivas creadas a través de proceso de emprendimiento</t>
  </si>
  <si>
    <t>977 casos localidad de la Virgen y Turística Fuente: CCV 2018.</t>
  </si>
  <si>
    <t>400 Adolescentes formados en salud sexual y reproductiva</t>
  </si>
  <si>
    <t>4.500 personas participando de las actividades físicas y recreativas en la Localidad de la Virgen y Turística</t>
  </si>
  <si>
    <t>4 eventos de recreación comunitaria realizados</t>
  </si>
  <si>
    <t>7 escenarios deportivos reconstruidos en la Localidad de la Virgen y Turística</t>
  </si>
  <si>
    <t>5 escenarios deportivos construidos en la Localidad de la Virgen y Turística</t>
  </si>
  <si>
    <t>150 artistas o Agentes Culturales fortalecidos en la Localidad</t>
  </si>
  <si>
    <t>4 escenarios culturales dotados en la localidad</t>
  </si>
  <si>
    <t>50 de unidades productivas financiadas, implementadas y formalizadas</t>
  </si>
  <si>
    <t>56 organizaciones comunales fortalecidas</t>
  </si>
  <si>
    <t>300 mujeres formadas</t>
  </si>
  <si>
    <t xml:space="preserve">900 personas formadas en derecho y cultura del envejecimiento activo y saludable </t>
  </si>
  <si>
    <t>Intervencion de 600 hogares con inadecuada eliminacion de excreta</t>
  </si>
  <si>
    <t>Certificacion a 500 personas nuevas en competencias laborales</t>
  </si>
  <si>
    <t>Creacion de 200 unidades productivas familiares</t>
  </si>
  <si>
    <t>500 familias formadas en mecanismos saludables de convivencia</t>
  </si>
  <si>
    <t>800 Jovenes y adolescentes formados</t>
  </si>
  <si>
    <t>4 instituciones etnoeducativas oficiales con proyectos</t>
  </si>
  <si>
    <t>16 instituciones oficiales con clasificacion A+, A Y B en las pruebas saber 11</t>
  </si>
  <si>
    <t>Dotar 16 sedes de instituciones educativas oficiales</t>
  </si>
  <si>
    <t xml:space="preserve">Atencion de 200 personas discapacitadas </t>
  </si>
  <si>
    <t>Disminucion en 10% la tasa de embarazos adolescentes</t>
  </si>
  <si>
    <t>500 adolescentes formados en salud sexual y reproductiva</t>
  </si>
  <si>
    <t>Incrementar a 1200 los participantes en el desarrollo de eventos o torneos de deporte social</t>
  </si>
  <si>
    <t>Realizar 4 eventos o torneos de deporte</t>
  </si>
  <si>
    <t>Realizar 4 eventos de habitos y estilo de vida saludable</t>
  </si>
  <si>
    <t>Realizar 4 eventos de recreacion familiar y comunitaria</t>
  </si>
  <si>
    <t>Mantener, adecuar o mejorar 8 escenarios deportivos</t>
  </si>
  <si>
    <t>Construir 3 nuevos escenarios deportivos</t>
  </si>
  <si>
    <t>350 personas del sector artistico y cultural participando en procesos de formacion</t>
  </si>
  <si>
    <t>Realizar 4 eventos presenciales o virtuales  relacioandos con encuentros ciudadanos</t>
  </si>
  <si>
    <t>16 grupos participantes en los festejos de la localidad</t>
  </si>
  <si>
    <t>8 festivales o ferias de salvaguardia al patrimonio inmaterial</t>
  </si>
  <si>
    <t>4 infraestructuras culturales mantenidas y conservadas</t>
  </si>
  <si>
    <t>Formalizar, implementar y financiar 200 unidades productivas</t>
  </si>
  <si>
    <t>200 mujeres formadas en artes y oficios con asistencia tecnica</t>
  </si>
  <si>
    <t>200 jovenes formados en emprendimiento y formalizacion de su unidad productiva</t>
  </si>
  <si>
    <t>Fortalecer, acompañar y articular 60 emprendimientos rurales</t>
  </si>
  <si>
    <t>120 mujeres productoras atendidas con servicio de extencion agropecuaria</t>
  </si>
  <si>
    <t>Promover la calidad y sostenibilidad de 80 prestadores de servicio turistico</t>
  </si>
  <si>
    <t>16 operativos para la seguridad y la convivencia realizdos y consejos comunitarios de seguridad</t>
  </si>
  <si>
    <t>Implementar 4 iniciativas para la promocion de la convivencia</t>
  </si>
  <si>
    <t>Atender psicosocialmente a 200 niños, niñas, adolescentes o jovenes en riesgo de vincularse a acciones delictivas</t>
  </si>
  <si>
    <t xml:space="preserve">Dotar e instalar 32 camaras de vidos adicionales </t>
  </si>
  <si>
    <t>Instalar 32 alarmas comunitarias</t>
  </si>
  <si>
    <t>Entregar 80 equipos de comunicación para los organismos de seguridad y socorro</t>
  </si>
  <si>
    <t>Fortalecer el banco de programas y proyectos  para formular proyectos con metodologia MGA WEB</t>
  </si>
  <si>
    <t>Dotar de capacidades y logistica al consejo local de planeacion local</t>
  </si>
  <si>
    <t>Fortalecer anualmente el funcionamiento del consejo local de planeacion local</t>
  </si>
  <si>
    <t>60 organizaciones comunales dotadas y capacitadas</t>
  </si>
  <si>
    <t>10 organizaciones de pescadores pertenecientes a grupos etnicos dotados</t>
  </si>
  <si>
    <t>Realizacion de 10 proyectos de generacion de ingreso</t>
  </si>
  <si>
    <t>160 mujeres formadas en el liderazgo feminino</t>
  </si>
  <si>
    <t>1200 personas que participan en acciones para prevenir y eliminar la violencia contra las mujeres</t>
  </si>
  <si>
    <t>200 jovenes participan de actividades de formacion sociopolitica</t>
  </si>
  <si>
    <t>400 personas mayores atendidas en centros de vida y grupos organizados</t>
  </si>
  <si>
    <t>4 acciones afirmativas para el reconocimiento de Derechos</t>
  </si>
  <si>
    <t>Aumentar el acceso a la formación artística y cultural de las personas dedicadas a este sector y mejorar el ejercicio de los derechos culturales de los habitantes en la Localidad de la Virgen y Turística del Distrito de Cartagena</t>
  </si>
  <si>
    <t>Mejorar el desarrollo del sistema productivo rural a través del servicio de extensión agropecuaria en la localidad de la Virgen y Turística del Distrito de Cartagena</t>
  </si>
  <si>
    <t>1 - Diseñar la campaña “ARTE Y CULTURA CON FORMACION SOSTENIBLE EN NUESTRA LOCALIDAD”, caracterización población objetivo y planeación de evento de encuentro ciudadano, con la participación de la comunidad de nuestra localidad de la virgen y turística.</t>
  </si>
  <si>
    <t xml:space="preserve">3. -Realización de evento relacionado con encuentros ciudadanos en la localidad de la Virgen y Turística </t>
  </si>
  <si>
    <t>Disminuir el Numero de vendedores estacionarios en el espacio publico de la Localidad de la Virgen y Turística</t>
  </si>
  <si>
    <t>2. Realización de Caracterización de vendedores estacionarios y desarrollo de Módulos de formación. Selección de beneficiarios e inicio de formación.</t>
  </si>
  <si>
    <t>4. Informes y socialización de avances del programa de SOSTENIBILIDA DEL ESPACIO PUBLICO</t>
  </si>
  <si>
    <t>Formación Para el fortalecimiento de la dinámica familiar de las familias en situación de pobreza extrema de la Localidad de la Virgen y Turística Cartagena de Indias</t>
  </si>
  <si>
    <t>Reducir el número de casos de Violencia y Jóvenes en consumo de sustancias Psicoactivas en la Comunidad de la Localidad de la Virgen y Turística.</t>
  </si>
  <si>
    <t>2. Desarrollo de formaciones a través de visitas domiciliarias, entrega de tablets con información informes y determinación de resultados</t>
  </si>
  <si>
    <t>3. Socialización del mensaje del programa y proyecto.</t>
  </si>
  <si>
    <t>Mejorar el suministro de Productos de apoyos para la Habilitación y/o rehabilitación de personas con condición de Discapacidad en la Localidad de la Virgen y turística</t>
  </si>
  <si>
    <t>1. •Creación del grupo de trabajo y organización del plan de trabajo
• Caracterización de las personas con condición de discapacidad de la Localidad de la Virgen y turística
• Selección de beneficiarios del proyecto con asesoría del DADIS y teniendo en cuenta las consideraciones de la JAC.
• Determinación de los elementos necesarios para los procesos de habilitación y/o rehabilitación de los beneficiarios.
• Adquisición de los elementos determinados</t>
  </si>
  <si>
    <t>2. Entrega de Elementos de la campaña, asesoramiento a beneficiarios, elaboración de Informes y difusión de resultados y Mensaje en medio de la Comunidad</t>
  </si>
  <si>
    <t>Aumentar el número de procesos etnoeducativos y fortalecimiento de procesos educativos en pro de las pruebas Saber en las Instituciones Oficiales de la Localidad de la Virgen y Turística.</t>
  </si>
  <si>
    <t>1.Caracterizacion de Instituciones Educativas, Selección de Instituciones Beneficiarias y Coordinación de personal Docente a formar en etnoeducación y para brindar refuerzo en pro de pruebas Saber 11
-Selección de estudiantes Grado 11 para refuerzo en pro de las pruebas Saber 11</t>
  </si>
  <si>
    <t>2. Formacion de docente y estructuración del proyecto Etnoeducativo, Refuerzo de estudiantes para pruebas Saber 11, Entrega de materiales y elementos necesarios y presentación de Informes</t>
  </si>
  <si>
    <t>MEJORAR LOS NIVELES DE INGRESO DE LA POBLACION EN LA LOCALIDAD DE LA VIRGEN Y TURISTICA DEL DISTRITO DE CARTAGENA</t>
  </si>
  <si>
    <t>2.Montaje de Módulos en Escuela Virtual</t>
  </si>
  <si>
    <t>3. Desarrollo de proceso de formación de beneficiarios</t>
  </si>
  <si>
    <t xml:space="preserve">4. Entrega de insumos y establecimiento de Unidades productivas con los beneficiarios </t>
  </si>
  <si>
    <t>5. Divulgación de resultados en la comunidad y medios masivos de comunicación</t>
  </si>
  <si>
    <t>1.Despliegue de Equipos para la realización del diagnóstico socioeconómico, Estudio de Mercado y desarrollo de módulos de capacitación                                                                               – Selección de Beneficiarios.</t>
  </si>
  <si>
    <t>Formación PARA LA GENERACION DE EMPLEO INCLUSIVO PARA LOS JOVENES DE LA LOCALIDAD DE LA VIRGEN Y TURISTICA Cartagena de Indias</t>
  </si>
  <si>
    <t>Mejorar las condiciones para el desarrollo de emprendimientos en medio de la Población Juvenil de la Localidad de la Virgen y Turística</t>
  </si>
  <si>
    <t xml:space="preserve">1.Conformación los equipos de trabajo multidisciplinario para la realización de dos procesos claves en medio del proyecto </t>
  </si>
  <si>
    <t>2. Desarrollaran los módulos de emprendimiento, para realizar la formación a través de medio virtuales y se seleccionaran los beneficiarios.</t>
  </si>
  <si>
    <t>3. Desarrollará el proceso de formación en emprendimiento y a finalizar se formalizará la unidad productiva correspondiente por cada joven que finaliza satisfactoriamente su proceso.</t>
  </si>
  <si>
    <t>2.Realizar la selección de las beneficiarias
Realiza la valoración, evaluación y diagnóstico de sus procesos productivos.</t>
  </si>
  <si>
    <t>4. valorar los resultados y diseñar plan de acompañamiento a las mujeres productoras.</t>
  </si>
  <si>
    <t>1.Organizar el equipo de trabajo encargado
Realizar la planeación de las actividades a desarrollar
Contactar con los miembros de las Juntas de Acción Comunal con los cuales se realizará el acompañamiento y selección de las 30 mujeres productoras beneficiarias.</t>
  </si>
  <si>
    <t>Reducción el riesgo de contagio por COVID 19 en las personas de la Localidad de la Virgen y Turística del Distrito de Cartagena</t>
  </si>
  <si>
    <t>Formación para potencializar la Autonomía económica de las mujeres de la Localidad de la Virgen y Turística. Cartagena de Indias</t>
  </si>
  <si>
    <t>Aumentar el número de mujeres con autonomía económica en la Localidad de la Virgen y Turística</t>
  </si>
  <si>
    <t>1.Conformación los equipos de trabajo, preparación logística y diseño de estrategias</t>
  </si>
  <si>
    <t>2. Desarrollo de Módulos de formación y selección de beneficiarias</t>
  </si>
  <si>
    <t>3. Formación mediante escuela y virtual y formalización de apoyo para emprendimiento</t>
  </si>
  <si>
    <t>Incremento de Zonas Verdes a través de la recuperación de espacio publico de la Localidad de la Virgen y Turística Cartagena de Indias</t>
  </si>
  <si>
    <t>Aumentar los m2 de zonas verdes a través de la recuperación del espacio público de la localidad de la Virgen y Turística.</t>
  </si>
  <si>
    <t>1.Conformación equipo de trabajo, determinación de estrategias e insumos necesarios</t>
  </si>
  <si>
    <t>2. Determinación de zonas de intervención, cronogramas de operativos y socialización con JAC</t>
  </si>
  <si>
    <t>3. Operativos de defensa y control – revitalización de m2 de zonas verdes</t>
  </si>
  <si>
    <t>4. recopilación de evidencias y difusión de mensaje para la creación de conciencia</t>
  </si>
  <si>
    <t>Fortalecimiento del manejo y prevencion de desastres de la localidad de la virgen y turistica Cartagena de Indias</t>
  </si>
  <si>
    <t>Crear y dotar 30 comités barriales de emergencia en los barrios de la Localidad de la Virgen y Turística.</t>
  </si>
  <si>
    <t>1 - Diseñar la campaña “NUESTRA LOCALIDAD FUERTE ANTE LA EMERGENCIA”.
- Creación de los diferentes equipos interdisciplinarios
- Selección de las personas beneficiarias para la conformación de los comités.</t>
  </si>
  <si>
    <t>2. - Constitución de los comités Inter barriales de Emergencia en el Marco de la campaña ““NUESTRA LOCALIDAD FUERTE ANTE LA EMERGENCIA”</t>
  </si>
  <si>
    <t>3. – Socialización de los comités y sus objetivos con la comunidad y difusión de la campaña a través de los medios de comunicación</t>
  </si>
  <si>
    <t>Adecuación de Saneamiento Básico para Viviendas de la Población En Condición Pobreza de la Localidad de la Virgen y Turística Cartagena de Indias</t>
  </si>
  <si>
    <t>MEJORAR LAS CONDICIONES DE SANEAMIENTO BASICO DE LAS VIVIENDAS DE LAS PERSONAS EN CONDICION DE POBREZA EN LA LOCALIDAD DE LA VIRGEN Y TURISTICA DEL DISTRITO DE CARTAGENA</t>
  </si>
  <si>
    <t>1 – Diseñar las estrategias de intervención y seleccionar los beneficiarios</t>
  </si>
  <si>
    <t>2. - Realizar la intervención de 112 viviendas con inadecuada eliminación de excretas.</t>
  </si>
  <si>
    <t>3. - Valoración de Resultados y Socialización de ellos con la Comunidad y a través de los medios de comunicación masiva</t>
  </si>
  <si>
    <t>Desarrollo de medidas para mejorar la capacidad hidráulica de los canales pluviales en la Localidad de la Virgen y Turística Cartagena de Indias</t>
  </si>
  <si>
    <t>Mejorar la capacidad hidráulica de los canales pluviales de la localidad de la Virgen y Turística.</t>
  </si>
  <si>
    <t>1.Conformación los equipos de trabajo, preparación logística, cronograma de identificación de puntos críticos y criterios de selección de beneficiarios</t>
  </si>
  <si>
    <t>2. Identificación de los puntos críticos, asignación en el calendario los días dispuesto para el retiro de residuos sólidos y selección de beneficiarios</t>
  </si>
  <si>
    <t>3. Capacitación de beneficiarios y entrega de beneficios para ellos</t>
  </si>
  <si>
    <t>4. Jornada de retiro de residuos sólidos, generación de evidencia -</t>
  </si>
  <si>
    <t>Elaboración de campañas educativas para reducir la siniestralidad vial en la Localidad de la Virgen y Turística Cartagena de Indias</t>
  </si>
  <si>
    <t>Reducir la siniestralidad vial en la Localidad de la Virgen y Turística.</t>
  </si>
  <si>
    <t>2. Socialización y promoción de campañas</t>
  </si>
  <si>
    <t>3.Selección y visita de los barrios seleccionados para ser ejecutadas las campañas</t>
  </si>
  <si>
    <t>4. Realización de encuestas en los barrios y divulgación de la ejecución de la campaña</t>
  </si>
  <si>
    <t>Fortalecimiento del Emprendimiento en los Pequeños Productores Rurales de la Localidad de la Virgen y Turística Cartagena de Indias</t>
  </si>
  <si>
    <t>Mejorar el desarrollo del emprendimiento y el encadenamiento productivo en el sector rural de la localidad de la Virgen y Turística. en la localidad de la Virgen y Turística del Distrito de Cartagena</t>
  </si>
  <si>
    <t>1.Conformación los equipos de trabajo multidisciplinario para la realización de los dos procesos claves en medio del proyecto</t>
  </si>
  <si>
    <t>2. Desarrollo del estudio de Mercado local (Grupo No y presentación de informe.
Selección de emprendimientos rurales beneficiarios y valoración de sus procesos productivos. (Grupo No 2)</t>
  </si>
  <si>
    <t>3. Diseño e implementación de estrategias de mejora de emprendimientos beneficiarios (Grupo No 2).
Diseño de brochures y estrategias de encadenamiento con mercado local de los emprendimientos beneficiarios (Grupo No 1).</t>
  </si>
  <si>
    <t>4. Implementación de estrategias de encadenamiento o articulación al mercado local, acompañamiento por parte de ambos grupos.</t>
  </si>
  <si>
    <t>Formación de adolescentes en salud sexual y reproductiva en la localidad de la virgen y turistica Cartagena de Indias</t>
  </si>
  <si>
    <t>Realizar acciones dirigidas a la promoción de una salud sexual y reproductiva sana para prevención de embarazos no deseados y de enfermedades de transmisión sexual en la localidad de la virgen y turística.</t>
  </si>
  <si>
    <t>2. Desarrollo de Módulos educativos</t>
  </si>
  <si>
    <t>3. Visitas a la institución seleccionada para la elaboración de la campaña</t>
  </si>
  <si>
    <t>Capacitación de los prestadores de servicios turísticos para la reactivación económica del sector en la localidad de la Virgen y Turística. Cartagena de Indias</t>
  </si>
  <si>
    <t>Promover la reactivación del sector turístico de la Localidad de la Virgen y Turística.</t>
  </si>
  <si>
    <t>1.Conformación los equipos de trabajo, preparación, elaboración de los planes de formación y estrategias.</t>
  </si>
  <si>
    <t>2. Selección de los prestadores de servicios turísticos, determinación de agenda y socialización del programa</t>
  </si>
  <si>
    <t>3. Desarrollo de formaciones y diagnósticos</t>
  </si>
  <si>
    <t>4. Entrega de capital económico y difusión de las actividades desarrolladas</t>
  </si>
  <si>
    <t>Fortalecimiento del emprendimiento y la empleabilidad en la Localidad de la virgen y turística. Cartagena de Indias</t>
  </si>
  <si>
    <t>Fomentar y aumentar el desarrollo del emprendimiento y la gestión de empleabilidad en la localidad de la Virgen y Turística del Distrito de Cartagena.</t>
  </si>
  <si>
    <t>1.Conformación los equipos de trabajo, preparación logística.
- Selección de unidades productivas beneficiarias.
- Organizar feria empresarial.</t>
  </si>
  <si>
    <t>2. Desarrollo de las estrategias de emprendimiento.</t>
  </si>
  <si>
    <t>3. Capacitación empresarial y formalización de las unidades productivas.</t>
  </si>
  <si>
    <t>4. Ejecución de la Feria empresarial.</t>
  </si>
  <si>
    <t>Construcción y Mantenimiento de infraestructura cultural en la Localidad de la Virgen y Turística. Cartagena de Indias</t>
  </si>
  <si>
    <t>Mejorar la estructura física de la infraestructura cultural pública de la Localidad de la Virgen y Turística</t>
  </si>
  <si>
    <t>1.Conformación equipo de trabajo, diseño de construcción, programa de construcción y elementos requeridos</t>
  </si>
  <si>
    <t>2. Construcción de la infraestructura cultural musical, diseño de plan de mantenimiento preventivo y diseño de plan para manejo de amenazas y riesgo (manuales de procedimientos y uso).</t>
  </si>
  <si>
    <t>3. Entrega de la infraestructura cultural musical y difusión de lo desarrollado en el programa a toda la comunidad</t>
  </si>
  <si>
    <t>Fortalecimiento de la participación de artistas y gestores culturales en los festejos y fiestas de la localidad de la Virgen y Turística Cartagena de Indias</t>
  </si>
  <si>
    <t>Aumentar la participación de grupos artísticos y gestores culturales locales en estos en la localidad de la Virgen y Turística del Distrito de Cartagena</t>
  </si>
  <si>
    <t>1.Conformación los equipos de trabajo, preparación logística y diseño de estrategias.
- Selección de los grupos participantes.
-Selección del grupo de apoyo logístico para las ferias y festejos.</t>
  </si>
  <si>
    <t>2. Desarrollo de estrategias para fomentar el interés y proteger el patrimonio cultural de la localidad.                                                             - Organización de las ferias y/o festejos.</t>
  </si>
  <si>
    <t>3. Constitución del grupo de apoyo para el fomento de la cultura y nuevos artistas.</t>
  </si>
  <si>
    <t>4.Se llevarán a cabo las ferias y/o festejos.</t>
  </si>
  <si>
    <t>Desarrollo de eventos o torneos deportivos para impulsar la integración social en la Localidad de la Virgen y Turística Cartagena de Indias</t>
  </si>
  <si>
    <t>Aumentar el número de eventos o torneos de deporte social para la comunidad de la Localidad de la Virgen y Turística</t>
  </si>
  <si>
    <t>1.Conformación equipo de trabajo y diseño de evento</t>
  </si>
  <si>
    <t>2. Selección y socialización con personas participantes</t>
  </si>
  <si>
    <t>3. Desarrollo de evento, toma de evidencia y difusión de campaña</t>
  </si>
  <si>
    <t>Asistencia psicosocial a la población NNA con riesgo de vincularse a actividades delictivas en la localidad de la Virgen y Turística. Cartagena de Indias</t>
  </si>
  <si>
    <t>Disminuir los factores de riesgo de vinculación a la delincuencia de niños, niñas, adolescentes y jóvenes de la localidad de la Virgen y Turística.</t>
  </si>
  <si>
    <t>2. Desarrollo de Módulos de formación y selección de niños, niñas, adolescentes y jóvenes beneficiarios</t>
  </si>
  <si>
    <t>3. Formación semipresencial</t>
  </si>
  <si>
    <t>Desarrollo de eventos recreativos para la comunidad de la Localidad de la Virgen y Turística. Cartagena de Indias</t>
  </si>
  <si>
    <t>Aumentar el número de eventos recreativos y comunitarios en la localidad de la Virgen y Turística.</t>
  </si>
  <si>
    <t>Reducir los M2 de espacio público invadido en la Localidad de la Virgen y Turística.</t>
  </si>
  <si>
    <t>2. Adquisición de elementos logísticos y finalización de detalles</t>
  </si>
  <si>
    <t>3. Operativos de recuperación, recolección de evidencias, re-inspección de espacio recuperado y campaña de difusión</t>
  </si>
  <si>
    <t>Reducir el número de animales de calle y en condición de abandono a través de estrategias de esterilización y promoción de adopción en la Localidad de la Virgen y Turística</t>
  </si>
  <si>
    <t>1. conformación de los equipos de trabajo y organización de las actividades, así como la determinación de los lugares donde se encuentra la mayoría de los animales en condición de calle.</t>
  </si>
  <si>
    <t>2. adquisición el inventario de los elementos necesarios para llevar a cabo los procesos de esterilización de los animales y se determinará la estrategia para promover su adopción.</t>
  </si>
  <si>
    <t>3. Jornadas de esterilización con el apoyo del DADIS y la comunidad de la localidad de la Virgen y Turística y desarrollo de campaña virtual y visual para fomentar la adopción de los animales</t>
  </si>
  <si>
    <t>4. Entrega de informes y socialización con comunidad</t>
  </si>
  <si>
    <t>FORTALECIMIENTO DE LA CAPACIDAD DE MANEJO Y RESOLUCIÓN DE CONFLICTOS DE LOS ESTUDIANTES DE LAS IEO DE LA LOCALIDAD DE LA VIRGEN Y TURÍSTICA”</t>
  </si>
  <si>
    <t>Fortalecer la capacidad de resolución de conflictos en medio de los estudiantes de las IEO de la localidad de la Virgen y Turística</t>
  </si>
  <si>
    <t>1.Conformación equipo de trabajo y diseño de estrategia</t>
  </si>
  <si>
    <t>2. Selección y socialización con directivas de las IEO beneficiarias</t>
  </si>
  <si>
    <t>3. Capacitación de cuerpo docente que brindara la Cátedra de Paz en las IEO</t>
  </si>
  <si>
    <t>4. Entrega de dotación de elementos educativos para desarrollo de la cátedra de Paz</t>
  </si>
  <si>
    <t>Fortalecer la creación de proyectos de generación de ingresos en medio de la comunidad NARP de la localidad de la Virgen y Turística.</t>
  </si>
  <si>
    <t>1.Organizacion de equipo de trabajo y diseño de estrategia de programas de generación de ingresos</t>
  </si>
  <si>
    <t>3. Desarrollo de diagnóstico, desarrollo de programas de generación de ingresos con asistencia técnica y acompañamiento</t>
  </si>
  <si>
    <t>4. Entrega de informes y valoración de resultados</t>
  </si>
  <si>
    <t>2. Selección de	consejos comunitarios y socialización con estos el programa a desarrollar</t>
  </si>
  <si>
    <t>Disminuir los índices de Violencia contra las mujeres de la Localidad de la Virgen y Turística.</t>
  </si>
  <si>
    <t>1.Organizacion de equipo de trabajo, diseño de la campaña y acciones a realizar</t>
  </si>
  <si>
    <t>2. Selección de personas a ser formadas y participar en las acciones de la campaña diseñada. – Socialización del programa y el objeto</t>
  </si>
  <si>
    <t>3. formación de las personas seleccionadas y organización de la campaña.</t>
  </si>
  <si>
    <t>4. Campaña de prevención y eliminación de la violencia en contra de la mujer en medio de las calles de la localidad</t>
  </si>
  <si>
    <t>5. entrega de beneficios y difusión del mensaje en los medios de comunicación</t>
  </si>
  <si>
    <t>Fortalecer la formación en liderazgo a las mujeres de la localidad de la Virgen y Turística.</t>
  </si>
  <si>
    <t>1.Organizacion de equipo de trabajo, diseño de programa de formación, metodología y espacios</t>
  </si>
  <si>
    <t>2. Selección de mujeres beneficiarias, socialización del programa y agendamiento de formación</t>
  </si>
  <si>
    <t>3.	Desarrollo	de	formaciones,	entrega	de beneficios y diseño de campaña</t>
  </si>
  <si>
    <t>4. Campaña de difusión y entrega de informes</t>
  </si>
  <si>
    <t>DESARROLLO DE ACCIONES AFIRMATIVAS PARA EL RECONOCIMIENTO DE LA DIVERSIDAD SEXUAL Y NUEVAS IDENTIDADES DE GÉNERO EN LA LOCALIDAD DE LA VIRGEN Y TURÍSTICA CARTAGENA DE INDIAS</t>
  </si>
  <si>
    <t>Aumentar el número de acciones afirmativas para el reconocimiento de derechos de las personas pertenecientes a la comunidad LGBT en la localidad de la Virgen y Turística del Distrito de Cartagena</t>
  </si>
  <si>
    <t>2. Selección de las personas participantes del proyecto.</t>
  </si>
  <si>
    <t>3. Organización de la información para las charlas</t>
  </si>
  <si>
    <t>4.	Organización y ejecución de acciones afirmativas para el reconocimiento de derechos</t>
  </si>
  <si>
    <t>Fortalecer la estructura organizacional de las Juntas de Acción Comunal Locales de la localidad de la Virgen y Turística.</t>
  </si>
  <si>
    <t>1. Organización de equipo de trabajo con el personal contratado - diseño de capacitación – diseño de cronograma y selección de JAC beneficiarias</t>
  </si>
  <si>
    <t>2. Socialización con beneficiarios, agendamiento de capacitación y diagnóstico de necesidades</t>
  </si>
  <si>
    <t>3. Desarrollo de capacitaciones y entrega de apoyo para fortalecimiento logístico</t>
  </si>
  <si>
    <t>1. Desarrollar Capacitación en GESTIÓN PÚBLICA, LEY 152 DE 1994, DISEÑO Y EVALUACIÓN DE PLANES DE DESARROLLO Y/O FORMULACIÓN DE PROYECTOS CON METODOLOGÍA MGA WEB a los miembros del Consejo de Planeación Local de la localidad</t>
  </si>
  <si>
    <t>2. Fortalecer materialmente el espacio físico de reunión del Consejo Local de Planeación de la Localidad de la Virgen y Turística.</t>
  </si>
  <si>
    <t>3. Realizar un conversatorio de intercambio de experiencias con otros consejeros de la ciudad de Cartagena de Indias sobre las principales problemáticas del consejo local de planeación.</t>
  </si>
  <si>
    <t>Mejorar el nivel de gestión del consejo local de planeación de la localidad de la Virgen y Turística.</t>
  </si>
  <si>
    <t>Fomentar la participación ciudadana activa de la juventud de la localidad de la Virgen y Turística.</t>
  </si>
  <si>
    <t>1. Organización de equipo de trabajo y preparación de metodología de trabajo, determinación de cronograma</t>
  </si>
  <si>
    <t>2.Seleccion	de	Beneficiarios,	socialización	del programa y asignación de cronograma</t>
  </si>
  <si>
    <t>3. Desarrollo de formaciones, entrega de medios tecnológicos y recopilación de testimonios</t>
  </si>
  <si>
    <t>4. difusión del mensaje a través de medios y entrega de informes</t>
  </si>
  <si>
    <t>Mejorar el nivel de atención de adultos mayores en centros de vida y grupos organizados en la localidad de la Virgen y Turística del Distrito de Cartagena.</t>
  </si>
  <si>
    <t>1.Conformación los equipos de trabajo, preparación logística.</t>
  </si>
  <si>
    <t>2. Desarrollo de las estrategias necesarias</t>
  </si>
  <si>
    <t>3. Selección de los adultos mayores
- Revisiones realizadas por un cuerpo medico</t>
  </si>
  <si>
    <t>4. Publicación de los resultados de la campaña y seguimiento a las personas participantes del proyecto.</t>
  </si>
  <si>
    <t>GENERACIÓN DE EVENTOS DE HÁBITOS Y ESTILOS DE VIDA SALUDABLE EN LA LOCALIDAD DE LA VIRGEN Y TURÍSTICA. CARTAGENA DE INDIAS</t>
  </si>
  <si>
    <t>Aumentar el número de eventos de hábitos y estilos de vida saludable para la comunidad de la Localidad de la Virgen y Turística.</t>
  </si>
  <si>
    <t>2. Adquisición de los elementos necesarios y socialización con beneficiarios</t>
  </si>
  <si>
    <t>3. Desarrollo de eventos y difusión del mensaje de la campaña</t>
  </si>
  <si>
    <t xml:space="preserve">Ejecución Presupuestal </t>
  </si>
  <si>
    <t xml:space="preserve">1. Caracterización </t>
  </si>
  <si>
    <t>2. Socialización del proyecto</t>
  </si>
  <si>
    <t>3. Entrega de Elementos de Bioseguridad Puerta a Puerta</t>
  </si>
  <si>
    <t>PROGRAMACIÓN META PRODUCTO A 2022</t>
  </si>
  <si>
    <t>ACUMULADO META PRODUCTO 
JUL- DIC 2020- 2021</t>
  </si>
  <si>
    <t>Valor Absoluto de la Actividad del  Proyecto para 2022</t>
  </si>
  <si>
    <t>MODERNIZACIÓN DEL SISTEMA DISTRITAL DE PLANEACIÓN Y DESCENTRALIZACION (FONDO DE DESARROLLO LOCAL)</t>
  </si>
  <si>
    <t>Construcción y adecuacion de la malla vial del la localidad de la virgen y turistica del distrito de Cartagena de Indias Bolívar</t>
  </si>
  <si>
    <t>Asistencia INTEGRAL A LA FAUNA DOMESTICA EN CONDICION DE CALLE DE LA LOCALIDAD DE LA VIRGEN Y TURISTICA Cartagena de Indias</t>
  </si>
  <si>
    <t>Caracterización PARA LA CREACION DE ESTRATEGIAS Y ACCIONES CON EL FIN DE GARANTIZAR EL MANTENIMIENTO Y SOSTENIMIENTO DEL ESPACIO PUBLICO DE LA LOCALIDAD DE LA VIRGEN Y TURÍSTICA Cartagena de Indias</t>
  </si>
  <si>
    <t>Dotación DE ELEMENTOS DE BIOSEGURIDAD QUE CONTRIBUYAN COMO MEDIDA DE INTERVENCIÓN DIRIGIDA A MODIFICAR O DISMINUIR LAS CONDICIONES DE RIESGO ACTUALES A EVITAR NUEVOS RIESGOS Y GENERAR MECANISMOS PARA LA ATENCION DE EMERGENCIAS Cartagena de Indias</t>
  </si>
  <si>
    <t>Construcción de pozos profundos para el desarrollo agropecuario en la vereda Púa en el corregimiento de Arroyo de Piedra del distrito de   Cartagena de Indias</t>
  </si>
  <si>
    <t xml:space="preserve">Mejorar el suministro de agua en la Vereda Púa </t>
  </si>
  <si>
    <t>Disminuir la alta dificultad para la obtención y distribución de agua potable para el consumo y riego de cultivos en la vereda Púa del corregimiento Arroyo de piedra del Distrito de Cartagena.</t>
  </si>
  <si>
    <t>Construcción de pozos profundos en sectores de la vereda Púa corregimiento Arroyo de Piedra.</t>
  </si>
  <si>
    <t>Generación de ingresos emprendimiento y empresarismo en las familias en pobreza extrema de la Localidad de la Virgen y Turística Cartagena de Indias</t>
  </si>
  <si>
    <t>Asistencia para garantizar los derechos y deberes en salud con enfoque diferencial en aras de minimizar tanto las barreras de acceso a los servicios de salud como otras formas de exclusión. Cartagena de Indias</t>
  </si>
  <si>
    <t>ADECUACIÓN DE ESCENARIOS PARA RECREACION Y DEPORTE EN LA LOCALIDAD DE LA VIRGEN Y TURISTICA</t>
  </si>
  <si>
    <t>Aumentar niveles de práctica deportiva en los barrios y corregimientos de la localidad de la virgen y turística en el Distrito de Cartagena de indias</t>
  </si>
  <si>
    <t>3: Adecuación canchas en barrio La María.</t>
  </si>
  <si>
    <t>Fortalecimiento APOYAR A LOS TRABAJADORES Y LAS TRABAJADORAS DE LA CULTURA EN SUS PROCESOS DE FORMACIÓN INVESTIGACIÓN CREACIÓN PRODUCCIÓN Y CIRCULACIÓN A TRAVÉS DE PROCESOS PEDAGÓGICOS Y DE CONVOCATORIAS TRANSPARENTES Cartagena de Indias</t>
  </si>
  <si>
    <t>Asistencia PARA PROMOVER Y ACOMPAÑAR LOS SISTEMAS PRODUCTIVOS MEDIANTE LA PRESTACION DEL SERVICIO PUBLICO DE EXTENSION AGROPECUARIO A LOS PRODUCTORES RURALES PESQUEROS Y ACUICOLAS Cartagena de Indias</t>
  </si>
  <si>
    <t>Fortalecimiento DE LAS ESTRATEGIAS PARA ASEGURAR EL DERECHO HUMANO LA VIDA Y LA INTEGRIDAD FISICA EN LA LOCALIDAD DE LA VIRGEN Y TURISTICA Cartagena de Indias</t>
  </si>
  <si>
    <t xml:space="preserve">Mejorar los índices de convivencia y seguridad ciudadana en la Localidad de la Virgen y Turística. </t>
  </si>
  <si>
    <t xml:space="preserve"> 1. Caracterización de Frentes de seguridad Local </t>
  </si>
  <si>
    <t xml:space="preserve">3.  Nuevos frentes de seguridad Local creados y organizados </t>
  </si>
  <si>
    <t xml:space="preserve">4.  Frentes de seguridad Local existentes fortalecidos en la Localidad  </t>
  </si>
  <si>
    <t xml:space="preserve">2. Reuniones o consejos de Seguridad Realizados en la Localidad </t>
  </si>
  <si>
    <t>Fortalecer la  institucionalidad en la localidad de la Virgen y Turística en el Distrito de Cartagena para garantizar la implementación del  Código Nacional de seguridad y convivencia ciudadana.</t>
  </si>
  <si>
    <t xml:space="preserve">1. Estrategia para la promoción de la convivencia en la localidad. </t>
  </si>
  <si>
    <t>2: Funcionamiento e infraestructura del Registro Nacional de Medidas Correctivas (16%).</t>
  </si>
  <si>
    <t>Implementación Y MANTENIMIENTO DE HERRAMIENTAS TECNOLÓGICAS PARA SEGURIDAD Y SOCORRO EN LA LOCALIDAD DE LA VIRGEN Y TURISTICA DE CARTAGENA DE INDIAS Cartagena de Indias</t>
  </si>
  <si>
    <t xml:space="preserve">Aumentar la capacidad de respuesta de los organismos de seguridad en la localidad de la Virgen y Turística en un 50%. </t>
  </si>
  <si>
    <t>2:  Compra e instalación de sistemas de alarmas comunitarias</t>
  </si>
  <si>
    <t xml:space="preserve">1. Compra e instalación de 4 cámaras de vigilancia. </t>
  </si>
  <si>
    <t>3: Compra e instalación de sistemas de equipos de comunicación</t>
  </si>
  <si>
    <t>2.3.4501.0100.2022130010007</t>
  </si>
  <si>
    <t>Fortalecimiento técnico y logístico del consejo local de planeación de la localidad de la Virgen y Turística. Cartagena de Indias</t>
  </si>
  <si>
    <t>Fortalecimiento técnico y logístico de las organizaciones comunales de la localidad de la Virgen y Turística Cartagena de Indias</t>
  </si>
  <si>
    <t>Contribución a la generación de ingresos de los grupos étnicos de la localidad de la Virgen y Turística Cartagena de Indias</t>
  </si>
  <si>
    <t>Formación de mujeres para ejercer liderazgo en la comunidad de la Localidad de la Virgen y Turística. Cartagena de Indias</t>
  </si>
  <si>
    <t>Desarrollo de Acciones para disminuir la violencia contra la mujer en la Localidad de la Virgen y Turística Cartagena de Indias</t>
  </si>
  <si>
    <t>Formación sociopolítica para impulsar la participación ciudadana de los jóvenes de la localidad de la Virgen y Turística Cartagena de Indias</t>
  </si>
  <si>
    <t>Fortalecimiento organizacional asociado a la atención de personas mayores en centros de vida de la localidad de la virgen y turística Cartagena de Indias</t>
  </si>
  <si>
    <t xml:space="preserve">FORTALECIMIENTO AL CUIDADO INCLUSIVO DE LA POBLACIÓN CON DISCAPACIDAD EN LA LOCALIDAD  DE LA VIRGEN Y TURISTICA EN CARTAGENA DE INDIAS.     </t>
  </si>
  <si>
    <t>Política pública de discapacidad local e inclusión social formlada e implementada</t>
  </si>
  <si>
    <t>Fortalecer la Atención Integral de las personas con discapacidad en la Localidad de la Virgen y Turística</t>
  </si>
  <si>
    <t>Formulacion e implementacion de politica publica de discapacidad local e inclusion social</t>
  </si>
  <si>
    <t xml:space="preserve">1. Gestión operativa </t>
  </si>
  <si>
    <t xml:space="preserve">2.  CAMPAÑA DE ATENCION  INTEGRAL Y FORTALECIMIENTO ORGANIZATIVO </t>
  </si>
  <si>
    <t>2.3.4501.0300.2021130010060</t>
  </si>
  <si>
    <t>2.3.4002.1400.2021130010091</t>
  </si>
  <si>
    <t>2.3.4103.1500.2021130010052</t>
  </si>
  <si>
    <t>2.3.4002.1400.2021130010113</t>
  </si>
  <si>
    <t>2.3.2408.0600.2022130010002</t>
  </si>
  <si>
    <t>2.3.4503.1000.2021130010098</t>
  </si>
  <si>
    <t>2.3.4103.1500.2021130010056</t>
  </si>
  <si>
    <t>2.3.4103.1500.2021130010059</t>
  </si>
  <si>
    <t>2.3.4102.1500.2021130010114</t>
  </si>
  <si>
    <t>2.3.4104.1500.2021130010058</t>
  </si>
  <si>
    <t>2.3.1905.0300.2021130010103</t>
  </si>
  <si>
    <t>2.3.4301.1604.2021130010110</t>
  </si>
  <si>
    <t>…</t>
  </si>
  <si>
    <t>2.3.4302.1604.2022130010003</t>
  </si>
  <si>
    <t>2.3.3301.1603.2021130010042</t>
  </si>
  <si>
    <t>2.3.3301.1603.2021130010107</t>
  </si>
  <si>
    <t>2.3.3301.1603.2021130010106</t>
  </si>
  <si>
    <t>2.3.3603.1300.2021130010105</t>
  </si>
  <si>
    <t>2.3.4103.1500.2021130010055</t>
  </si>
  <si>
    <t>2.3.4103.1500.2021130010102</t>
  </si>
  <si>
    <t>2.3.4103.1500.2021130010054</t>
  </si>
  <si>
    <t>2.3.4103.1500.2021130010104</t>
  </si>
  <si>
    <t>2.3.4102.1500.2021130010111</t>
  </si>
  <si>
    <t>2.3.4599.1000.2021130010127</t>
  </si>
  <si>
    <t>2.3.4502.1000.2021130010126</t>
  </si>
  <si>
    <t>2.3.4103.1500.2021130010115</t>
  </si>
  <si>
    <t>2.3.3604.1300.2021130010118</t>
  </si>
  <si>
    <t>2.3.4501.1000.2021130010117</t>
  </si>
  <si>
    <t>2.3.4502.1000.2021130010131</t>
  </si>
  <si>
    <t>2.3.4104.0300.2021130010132</t>
  </si>
  <si>
    <t xml:space="preserve">Baja circulacion y movilildad vehicular de la red en la zona urbana y  rural de la localidad de la virgen y turistica
</t>
  </si>
  <si>
    <t xml:space="preserve"> PARTICIPANDO SALVAMOS A LA LOCALIDAD</t>
  </si>
  <si>
    <t>Construcción de vías urbanas construidas para la operación del servicio público de 
transporte organizado</t>
  </si>
  <si>
    <t>Generación de Medidas Encaminadas a Recuperar el Espacio Público de la Localidad de la Virgen y Turística. Cartagena de Indias</t>
  </si>
  <si>
    <t xml:space="preserve">PROYECTÓ : DIXIE ARZUZA PARRA </t>
  </si>
  <si>
    <t>Para la vigencia 2022 no se asigno presupuesto para este programa según Acuerdo Local N° 002 de 2022. de Abril 27 de 2022.</t>
  </si>
  <si>
    <t>La matriz se presenta en base a la información del proyecto presentado a la Junta Administradora de la Localidad de la Virgen y Turistica. Lo anterior, teniendo en cuenta que a la fecha corte de presentación de la matriz, el proyecto según  Acuerdo Local N° 002 de 2022, de Abril 27 de 2022.</t>
  </si>
  <si>
    <t>3. implementará el servicio de extensión agropecuaria de las 60 mujeres productora</t>
  </si>
  <si>
    <t>1.Conformación	 de los 	equipos 	de 	trabajo, preparación logística.</t>
  </si>
  <si>
    <t>La matriz se presenta en base a la información del proyecto presentado a la Junta Administradora de la Localidad de la Virgen y Turistica. Lo anterior, teniendo en cuenta que a la fecha corte de presentación de la matriz, el proyecto  según  Acuerdo Local N° 002 de 2022, de Abril 27 de 2022.</t>
  </si>
  <si>
    <t xml:space="preserve">EJE TRANSVERSAL
LOCALIDAD DE LA VIRGEN Y TURISTICA
CON ATENCION Y GARANTIA DE DERECHOS A POBLACION DIFERENCIAL.
</t>
  </si>
  <si>
    <t>Desarrollo DE ACTIVIDADES QUE PERMITAN EL MEJORAMIENTO DE LOS PROCESOS ETNOEDUCATIVOS EN LA LOCALIDAD DE LA VIRGEN Y TURISTICA Cartagena de Indias</t>
  </si>
  <si>
    <t xml:space="preserve">Número de organizaciones de personas con discapacidad consolidadas en la libre asociación y acorde a la reglamentación normativa </t>
  </si>
  <si>
    <t>ND</t>
  </si>
  <si>
    <t>Consolidar 4 organizaciones de personas con discapacidad</t>
  </si>
  <si>
    <t>CONSOLIDACIÓN DE ORGANIZACIONES PARA PERSONAS EN CONDICIÓN DE DISCAPACIDAD EN LA LOCALIDAD DE LA VIRGEN Y TURÍSTICA CARTAGENA DE INDIAS</t>
  </si>
  <si>
    <t>Consolidar organizaciones de personas con discapacidad en el marco de la libre asociación, la representatividad y reglamentación normativa en la localidad de la Virgen y Turística del Distrito de Cartagena.</t>
  </si>
  <si>
    <t>3. Selección de las personas en condiciones de discapacidad que conformaran las organizaciones consolidadas.</t>
  </si>
  <si>
    <t>4. Consolidación de las organizaciones de personas en condiciones de discapacidad</t>
  </si>
  <si>
    <t>3. Campaña de difusión</t>
  </si>
  <si>
    <t>2.3.4103.1500.2021130010092</t>
  </si>
  <si>
    <t>Reducir 4%</t>
  </si>
  <si>
    <t>1.Conformación los equipos de  trabajo, preparación logística</t>
  </si>
  <si>
    <t>2. Desarrollo de estrategias</t>
  </si>
  <si>
    <t>AVANCE META PRODUCTO AL AÑO 2022</t>
  </si>
  <si>
    <t>AVANCE META PRODUCTO AL CUATRIENIO 2022</t>
  </si>
  <si>
    <t>Realización de caracterización de familias en el mes de feb en los barrios Fredonia, La Magdalena, Bostón, Ricaurte, La Puntilla, zonas rurales y urbanas, por parte del equipo social de la Alcladía de la Virgen y Turística.(Vigencia futura 2021).</t>
  </si>
  <si>
    <t>2.3.4502.1500.2021130010125</t>
  </si>
  <si>
    <t>2.3.4501.1000.2022130010006</t>
  </si>
  <si>
    <t>2.3.4104.0300.2022130010005</t>
  </si>
  <si>
    <t xml:space="preserve">EDGAR ARRIETA CARABALLO   ALCALDE ( E) LOCAL </t>
  </si>
  <si>
    <t>1. Organización de las estrategias, el desarrollo del contenido de la formación y la adquisición de los materiales. -  Determinación de Beneficiarios</t>
  </si>
  <si>
    <t>NP</t>
  </si>
  <si>
    <t>NA</t>
  </si>
  <si>
    <t>Realizar 4 campañas educativas en seguridad Vial</t>
  </si>
  <si>
    <t>REPORTE ACUMULADO META PRODUCTO AL CUATRIENIO</t>
  </si>
  <si>
    <t>OBESRVACIONES  AVANCE DE METAS PRODUCTOS ENERO A SEPT 30 DE 2022</t>
  </si>
  <si>
    <t>OBSERVACIONES EJECUCION 2021</t>
  </si>
  <si>
    <t>2020-2023</t>
  </si>
  <si>
    <t>FASES DE FORMULACIÓN</t>
  </si>
  <si>
    <t>Mesas de trabajo GEIS</t>
  </si>
  <si>
    <t>Mesas comunitarias</t>
  </si>
  <si>
    <t xml:space="preserve">Consolidación de información </t>
  </si>
  <si>
    <t>Elaboración documento</t>
  </si>
  <si>
    <t>Estudio y aprobación</t>
  </si>
  <si>
    <t>Socialización ante comité - Ajuste documento-aprobacion alcalde local</t>
  </si>
  <si>
    <t xml:space="preserve">Asistencia integral a la fauna domestica en condicion de calle de la localidad de la virgen y turistica de cartagena de indias se evidencia que se cumple con el objeto contractual, ha de anotarse que conforme a la meta del contratista era beneficiar a 437 animales (lo anterior se relaciona en el primer informe).  Se beneficiaron 685 animales, es decir, partiendo de la meta de la contratista se da valor agregado de 248 animales (adicionales), y aumentó debido a la demanda de las jornadas; esto se evidencia en la jornada de esterilización llevada a cabo entre el 05 de diciembre (socialización) y el 06 de diciembre en el barrio nuevo paraíso  en la que se relacionan 76 consentimientos informados, y se da cumplimiento al objeto contractual del componente asistencia integral a la fauna doméstica con los primeros 44 cupos de la jornada,. En el reporte o informe final del contratista relacionan 812 esterilizaciones, pero de acuerdo a los consentimientos informados se hallan solo 685.  A su vez conforme a las evidencias de los informes presentados por el contratista, se relacionan formulacion de campañas de adopcion y padrinazgos de animales callejeros, se soportan 4 adopciones y una politica publica de proteccion y bienestar animal. Se realizo una toma aleatoria de los consentimientos informados, a través de llamadas telefonicas para verificar que se hayan llevado a cabo las esterilizaciones; logrando asi verificar la informacion y confirmando esta muestra que si se llevaron a cabo. Las  jornadas de esterilizacion se llevaron a cabo en los siguientes zonas urbanas y rurales de la localidad virgen y turística: pozón sector 20 de enero,pozón sector corazón de jesús,bicentenario,sevilla,nuevo paraíso, boquilla, villa estrella, chiquinquirá ,13 de junio, bayunca, olaya sector ricaurte. Como soportes se evidencian consentimientos informados.
-fotografías de las jornadas de esterilización.
-actas de adopción
</t>
  </si>
  <si>
    <r>
      <t>1.</t>
    </r>
    <r>
      <rPr>
        <sz val="14"/>
        <rFont val="Arial"/>
        <family val="2"/>
      </rPr>
      <t xml:space="preserve"> conformación de los equipos de trabajo y organización de las actividades.</t>
    </r>
  </si>
  <si>
    <r>
      <t>3.</t>
    </r>
    <r>
      <rPr>
        <sz val="14"/>
        <rFont val="Arial"/>
        <family val="2"/>
      </rPr>
      <t xml:space="preserve"> Formación de beneficiarios y certificación</t>
    </r>
  </si>
  <si>
    <r>
      <rPr>
        <b/>
        <sz val="14"/>
        <rFont val="Calibri"/>
        <family val="2"/>
        <scheme val="minor"/>
      </rPr>
      <t>*</t>
    </r>
    <r>
      <rPr>
        <sz val="14"/>
        <rFont val="Calibri"/>
        <family val="2"/>
        <scheme val="minor"/>
      </rPr>
      <t>Se realizaron acciones para intervenir instituciones educativas desde el equipo psicosocial con el apoyo de la Unalde de la localidad. * Se realizó la revisión de los lineamientos del ministerio de educación nacional para realizar propuesta de salud sexual y reproductiva y presentarla a las instituciones educativas.*Se realizó las visitas a la Institución Educativa Nuestra señora del Carmen en la oficina de rectoría y psicoorientacion.* en una segunda visita a la Institución Educativa Nuestra señora del Carmen. *Se realizó reunión con el consejo de padres para acordar apoyo en la realización de escuela para padres. * realización de Informe de visitas a las instituciones educativas.</t>
    </r>
  </si>
  <si>
    <r>
      <t xml:space="preserve">1: Adecuación canchas en barrio </t>
    </r>
    <r>
      <rPr>
        <sz val="14"/>
        <color theme="1"/>
        <rFont val="Arial"/>
        <family val="2"/>
      </rPr>
      <t>La Candelaria.</t>
    </r>
  </si>
  <si>
    <r>
      <t xml:space="preserve">2: Adecuación canchas en </t>
    </r>
    <r>
      <rPr>
        <sz val="14"/>
        <color theme="1"/>
        <rFont val="Arial"/>
        <family val="2"/>
      </rPr>
      <t>sector Omaira Sánchez.</t>
    </r>
  </si>
  <si>
    <r>
      <t xml:space="preserve">4: Adecuación canchas en </t>
    </r>
    <r>
      <rPr>
        <sz val="14"/>
        <color theme="1"/>
        <rFont val="Arial"/>
        <family val="2"/>
      </rPr>
      <t>cra. 30-46.</t>
    </r>
  </si>
  <si>
    <r>
      <t xml:space="preserve">2. </t>
    </r>
    <r>
      <rPr>
        <sz val="14"/>
        <rFont val="Arial"/>
        <family val="2"/>
      </rPr>
      <t>- Realizar vinculación de personas a programas de formación de apoyo formales o informales en el marco de la campaña e Iniciar los procesos de formación para estas personas en el marco de la campaña “ARTE Y CULTURA CON FORMACION SOSTENIBLE EN NUESTRA LOCALIDAD” en la localidad de la Virgen y Turística.</t>
    </r>
  </si>
  <si>
    <r>
      <t xml:space="preserve">4- </t>
    </r>
    <r>
      <rPr>
        <sz val="14"/>
        <rFont val="Arial"/>
        <family val="2"/>
      </rPr>
      <t>Difusión de los resultados de la campaña y el evento a través de los medios masivos de comunicación y en medio de la comunidad.</t>
    </r>
  </si>
  <si>
    <t xml:space="preserve">Contratista, donde se evidencian cada uno de los 162 certificados. Se evidencian formatos de caracterización de vendedores estacionarios en (carpeta 1 folios 26 al 29) las entregas de tablets se evidencian a traves de fotografía y el desarrollo de la actividad y de entrega de tablet (carpeta 1 folio 30 al 34). Conforme al plan de acción del contrato relacionan 162 entregas de kit – tablets para que los vendedores estacionarios y ambulantes reciban capacitaciones y talleres a través de redes sociales. Lo anterior se relaciona o evidencia con registros fotográficos. El informe entregado por el contratista cuenta con evidencias fotográficas, registros y formatos de asistencia a las diversas actividades y talleres desarrollados. Anexos se encuentran también:
• Fichas de inscripción
• Fichas de caracterización
• Actas de compromisos
• Consentimientos informados
• Fotocopia de documento de identidad de los beneficiaros
A su vez conforme al objeto del contrato y  al reporte del contratista manifiestan que se desarrolló dentro del tiempo de duración que correspondía a dos (2) meses.
</t>
  </si>
  <si>
    <t>De acuerdo a la revisión física del contrato: samc-alvt-010-2021   contratista:  fundación para el progreso, bienestar social y desarrollo sostenible    objeto:  implementar y ejecutar los procesos de caracterización para la creacion de estrategias y acciones con el fin de garantizar el mantenimiento y sostenimiento del espacio publico; generación de medidas encaminadas a recuperar el espacio público; y asistencia integral a la fauna domestica en condicion de calle de la localidad de la virgen y turistica de cartagena de indias se evidencia que se cumple con el objeto contractual de acuerdo a la meta del contratista la cual era revitalizar 1000 m2 de zonas verdes, se cumplio con el objeto contraactual, teniendo en cuenta que se realizó revitalización de  de 1.602m2 zonas verdes, es decir, 602 m2 de valor agregado. El cumplimiento de la meta puede evidenciarse con los reportes del octavo operativo de limpieza y revitalizacion y espacio publico  desarrollada en el barrio 13 de junio los días 07 al 08 de diciembre de 2021, en la que se evidencia reporte de 1.168 m2 y espacio público.los operativos de revitalizacion de zonas verdes se llevaron a cabo en las siguientes zonas urbanas y rurales de la localidad virgen y turística: pozón sector 20 de enero,pozón sector corazón de jesús,bicentenario,sevilla,nuevo paraíso, boquilla, villa estrella, chiquinquirá ,13 de junio, bayunca y olaya sector ricaurte.como soportes cuentan con fotografias de las actividades ejecutadas</t>
  </si>
  <si>
    <t>Recuperar el espacio público; y asistencia integral a la fauna domestica en condicion de calle de la localidad de la virgen y turistica de cartagena de indias se evidencia que se cumple con el objeto contractual de acuerdo a la meta del contratista la cual era recuperar 6000 m2 de espacio 2 y se recuperó 6.724 m2, es decir, 724 m2 de valor agregado. El cumplimiento de esta se puede evidenciar con el reporte de la octava jornada de recuperacion de espacio publico desarrollada en el barrio 13 de junio los días 07 al 08 de diciembre de 2021, ya que al reporte de la presenteba un total de 6398m2 ( se halla en 2do informe- tomo 4). Se encuentra que se cumple con el 100%  y los operativos de recuperacion de espacio publico se llevaron a cabo en las siguientes zonas urbanas y rurales de la localidad virgen y turística: pozón sector 20 de enero,pozón sector corazón de jesús,bicentenario,sevilla,nuevo paraíso, boquilla, villa estrella, chiquinquirá ,13 de junio, bayunca y olaya sector ricaurte. Como soportes cuentan con fotografias de las actividades ejecutadas</t>
  </si>
  <si>
    <t>Proyecto viabilizado con solicitud de disponibilidad en tramite</t>
  </si>
  <si>
    <t xml:space="preserve">De acuerdo a la revision fisica del contrato: samc-alvt-001-2021   contratista: fundación para el progreso, bienestar social y desarrollo sostenible  objeto: contratar la caracterización y formacion de la población de la localidad de la virgen y turistica, e implementacion de estrategias para la reducción de la siniestralidad vial y la sostenibilidad del espacio publico. Se relaciona que se desarrollaron 4 campañas educativas sobre seguridad vial, espacio publico, conciencia vial y sinestralidad; se relaciona la sensibilizacion de 12.019 personas, en las que se anexan formatos o registros de las personas a las que se sensibilizo, asi como tambien encuestas de campaña y registros fotograficos. Sensibilización en seguridad y cultura vial ciudadana. Se llevo a cabo del 6 de noviembre al 17 de noviembre en semáforos de barrios de la localidad relacionados a continuación:
Semáforos: 
Castellana y mercado de bazurto
Ejecutivos y gaviotas
Cuartelillo de olaya y ara
María auxiliadora y alcibia
Glorieta de bazurto y buen pastor
El objeto del contrato se desarrolló dentro del tiempo de duración que correspondía a dos (2) meses
</t>
  </si>
  <si>
    <t>Realización de gestiones por campañas y operativos en recuperación del espacio publico, situado en Av. Pedro de Heredia sector urbanización Chipre y Éxito Cartagena, en el mes de marzo, por parte del equipo social de la Alcladía de la Virgen y Turística.   Se realizaron 3 jornadas de sensibilizacion para el uso adecuado del espacio publico , manejo de residuos solidos durante los meses de marzo, abril y mayo en los sectores chiquinquira y corredor vial del Pozon.                                                      Proyecto viabilizado con solicitud de disponibilidad presupuestaln AMC-SDP-04845-2022</t>
  </si>
  <si>
    <t>Para esta vigencia no se identifico proyecto relacionado con este programa</t>
  </si>
  <si>
    <t>Proyecto a la fecha con solicitud de tisponibilidad en tramite según codigo:AMC-SDP-04865-2022</t>
  </si>
  <si>
    <t>No tiene presupuesto asignado para la vigencia 2022</t>
  </si>
  <si>
    <t>Competencia de la secretaria de infraestructura.  Desde el fondo de desarrollo local, no se asigno  presupuesto  para la vigencia 2022</t>
  </si>
  <si>
    <t>Contrato: lp-alvt-001-2021           contratista: distribuciones genericos jn s.a.s     objeto: contratar la dotacion y/o suministro de elementos de bioseguridad en desarrollo programa preventivo que contribuya como medida de intervencion dirigida a modificar o disminuir las condiciones de riesgo actuales en especial los asociados a la emergencia sanitaria y atender mediante sensibilizacion de recomendaciones preventivas y de correcto uso de elementos entregados en la localidad de la virgen y turistica. De acuerdo a revisión de las carpetas fisicas en los soportes fisicos (registros de entrega) se evidencia que fueron entregados 13.644 kits los cuales contenian; alcohol, caja de 50 tapabocas y gel antibacterial, estos fueron entregados en los diferentes sectores del barrio olaya de la localidad. La entrega se realizo durante los meses septiembre y octubre de 2021.</t>
  </si>
  <si>
    <t>Este proyecto se encuentra en debate por la Junta Administradora Local para asignacion de presupuesto con recurso de incorporacion según decreto: 1538</t>
  </si>
  <si>
    <t>No se asigno presupuesto durante esta vigencia  para este proyecto</t>
  </si>
  <si>
    <t xml:space="preserve">La actualizacion del reporte de avance de metas productos a diciembre 30 de 2021, se establece de acuerdo con informe de ejecución del contrato mc-alvt-005-2021 colgado en la pagina secop ii - .
En el informe de ejecución se evidencian las actas de formación a 10 sectores de la localidad), y conformacion y dotacion de 10 comités barriales en prevencion y atencion de desastres.  
Los barrios beneficiados fueron: alcibia, fredonia, chapacua, olaya sector estela, palmeritas, villa estrella, portales de alicante, porvenir, pozon y olaya sector la puntilla.                                         
 en cada barrio se realizaron 02 jornadas de formacion con la participacion de 10 personas pertenecientes a cada barrio en especifico. Los soportes se evidencian en el informe de la siguiente manera: páginas  17 y 18 barrio alcibia, paginas 20 y 21 fredonia, paginas 23 y 24 chapacua, paginas 26 y 27 olaya sector estela, paginas 29 y 30  palmeritas, paginas 32 y 33 villa estrella, paginas 35 y 36 portales de alicante, paginas 38 y 39 porvenir, paginas 41 y 42 pozon, paginas 44 y 45 olaya sector la puntilla, soportes que aparecen  diligenciados y firmados por las 10 personas participantes  en cada jornada de capacitacion.  En las paginas 11-15 se encuentran los registros fotograficos de las jornadas realizadas.                                            
Además   se evidencia  la entrega de dotacion a cada comité barrial, entrega que se realizó en la segunda fecha de capacitacion para cada barrio beneficiado tal como aparece en el “formato acompañamiento comunitario mc-alvt-005-2021” el cual aparece firmado por el contratista y un lider comunitario, se especifica cada barrio asi: pagina 16: barrio alcibia; pagina 19: fredonia; pagina 22: chapacua; pagina 25: olaya sector estela; pagina 28: palmeritas; pagina 31: villa estrella; pagina 34: portales de alicante; pagina 37: porvenir; pagina 40: pozon; pagina 43: olaya sector la puntilla.  En el “formato acompañamiento comunitario mc-alvt-005-2021” se evidencia tambien  la entrega del plan comunitario para la gestion del riesgo de cada barrio beneficiado recibido por parte del lider comunitario de cada barrio.  Se soporta cada plan comunitario en el informe asi. Plan comunitario barrio palmeritas: paginas 117-149; portales de alicante: paginas 150-181; porvenir: paginas 182-214; pozón: paginas 215-247; villa estrella: paginas 248-279; alcibia: paginas 280-312; olaya sector villa estela: paginas 313-345; fredonia: paginas 346-377; chapacua: paginas 378-409; olaya sector la puntilla: paginas 410-442     
A continuacion se relaciona datos del enlace de publicación secop ii:
Contrato: mc-alvt-005-2021 – contratista: corpovida -enlace publicacion: https://community.secop.gov.co/public/tendering/opportunitydetail/index?noticeuid=co1.ntc.2361831&amp;isfrompublicarea=true&amp;ismodal=false
Se anexa archivo informe de ejecución como soporte.
</t>
  </si>
  <si>
    <t>Disponibilidad presupuestal en tramite según solicitud :AMC-SDP-04849-2022</t>
  </si>
  <si>
    <t>Disponibilidad en tramite según solicitud: AMC-SDP-04862-2022</t>
  </si>
  <si>
    <t>[5:13 p. m., 26/10/2022] +57 305 2972220: CONTRATO: CMA-ALVT-001-2021    CONTRATISTA:     FUNDACION AFRODESENDIENTE ESTA ES TU LUZ MARIA.                                                             OBJETO: COORDINACIÓN, EJECUCIÓN E IMPLEMENTACIÓN DEL PROYECTO SOCIAL DENOMINADO “GENERACIÓN DE INGRESOS, EMPRENDIMIENTO Y EMPRESARISMO EN LAS FAMILIAS EN POBREZA EXTREMA DE LA LOCALIDAD DE LA VIRGEN Y TURÍSTICA CARTAGENA DE INDIAS.
[5:14 p. m., 26/10/2022] +57 305 2972220: campaña se hizo por redes sociales de la presente página en Facebook en ATC noticias, no siendo un medio tan reconocido.
En la caja número dos se registraron 933 encuestas para tipo de servicios en la localidad virgen y turística alrededor del 22 de septiembre de 20 22. 
 Se evidencio en un conteo 83 actas de entrega de kit de Tablet qué hay una cédula sin acta y un acta estás sin cédula, ambos diferentes nombres.
Finalmente contando todas las cajas se reportó un total de (141) actas de entrega de tablet , (25) actas de entrega de carro de perro, (15) actas de entrega de horno de panadería y (20) actas de entrega de peluquería y el resto más de (76) actas de cajonera; cumpliendo con la expectativa de la entrega de unidades productivas y adicionales de agricultura, pero no se cumplió según lo verificado, con las entregas de tablets, pues sólo se evidenció 141 actas de entregas de tablet ;  se encontró consentimiento informado,  formatos de asistencia de registro de Personas de (292)  firmas,  las cuales SI contenían números telefónicos, por ende, se procedió aleatoriamente a escoger tres (3) personas para verificar  cumplimiento y participación en el proyecto;  se llamó a Sindyy Paola Arena con cédula de ciudadanía 11 43 38 7 19  con el celular 300-4571 28 88 del barrio el pozón, para que confirmara qué beneficios recibió y como calificó el proyecto manifestando: que le entregaron el carro de perro Y DEMAS,  manifestó que le pareció excelente proyecto PERO No le entregaron tablet y que su capacitación fue en un salón, ella sólo le entregaron el suéter ; luego se procedió a llamar a Sindyy Ochoa Guerrero con cédula de ciudadanía 1.143-3842 0 con número de celular 324-2064 0 94 y  manifestó que le entregaron carro de perro caliente, manifestó que el proyecto fue calificado como excelente pero que No le entregaron  tablet, manifestó que la capacitación fue en el salón Buenos Aires y por último se llamó a Vilma Ruiz con cédula de ciudadanía 45 49 69 31 con número de tel. 300-531-28855, contestó un señor y manifestó que le dieron para peluquería y calificó el proyecto de excelente se le preguntó por la entrega de tablas y no supo responder . 
( Esto se puede deber a entrega de  KIT que sólo está compuesta por camiseta tipo polo, agenda media carpeta posta dura, lapicero personalizado con imágenes del proyecto, Tula personalizada con imagen del proyecto) , mas sin embargo, en las especificaciones del proyecto a contratar es de (160) personas, las unidades productivas son cuatro, las cuales deben entrar todas las (160) personas de cada unidad, la unidades con Menor  beneficiarios fueron las de peluquería, panadería y comida rápida, por lo cual,  se le hizo la llamada porque ellos obligatoriamente entra en los 160 del proyecto la mayor unidad con adicionales es la cuarta que corresponde a agricultura , esta  se descarta entrega de tablet  por ser adicionales y con mayor número de beneficiarios. 
Se evidencio que las mismas trabajadoras de recolección de información del proyecto afrodescendientes son las mismas del proyecto funprobides en la presente localidad, no se tiene la certeza por favor verificar.</t>
  </si>
  <si>
    <t>Disponibilidad en tramite según solicitud: AMC-SDP-04846-2022</t>
  </si>
  <si>
    <t>LA ACTUALIZACION DEL REPORTE DE AVANCE DE METAS PRODUCTOS A DICIEMBRE 30 DE 2021, SE ESTABLECE DE ACUERDO CON INFORME DE AVANCE DE EJECUCIÓN DEL CONTRATO SAMC-ALVT-004-2021, PUBLICADO EN PLATAFORMA SECOP II; CONTRATISTA: FUNDACIÓN PARA EL DESARROLLO SOCIAL Y SOSTENIBLE DEL CARIBE;   OBJETO:  CONTRATAR LA IMPLEMENTACIÓN Y EJECUCIÓN DE LOS PROCESOS DE MEJORAMIENTO ETNOEDUCATIVOS Y POTENCIALIZACIÓN DE LA AUTONOMÍA ECONOMICA DE LA MUJERES DE LA LOCALIDAD DE LA VIRGEN Y TURISTICA DE CARTAGENA DE INDIAS 
DE ACUERDO CONEL AVANCE DEL PROYECTO DEL CONTRATO: SANC-ALVT - 004-2021 COLGADO EN EL SECOP, SE EVIDENCIA QUE CARACTERIZARON 47 INSTITUCIONES EDUCATIVAS, DE LAS CUALES ESCOGIERON 4 UBICADAS EN LA LOCALIDAD DE LA VIRGEN Y TURISTICA DE LA CIUDAD DE CARTAGENA. LAS INSTITUCIONES SON: INSTITUCIÓN EDUCATIVA SAN FELIPE NERI, INSTITUCIÓN EDUCATIVA ANTONIO NARIÑO, INSTITUCIÓN EDUCATIVA JORGE ARTEL Y LA INSTITUCIÓN EDUCATIVA OMAIRA SANCHEZ.
SE EVIDENCIAN CARTAS ENVIADAS A LOS RECTORES DE CADA INSTIRUCION EDUCATIVA, PARA LA SELECCION DE LOS DOCENTES A CAPACITAR. 
SE CAPACITARON DOS (2) DOCENTES POR CADA INSTITUCION EDUCATIVA, EN TOTAL 8 DOCENTES PARTICIPARON EN EL TALLER DE MANERA VIRTUAL LOS DIAS 16,17 Y 18 DE NOVIEMBRE DEL 2021.</t>
  </si>
  <si>
    <t>LA ACTUALIZACION DEL REPORTE DE AVANCE DE METAS PRODUCTOS A DICIEMBRE 30 DE 2021, SE ESTABLECE DE ACUERDO CON INFORME DEL CONTRATO: LP-ALVT-002-2021 INGRESADO EN LA PLATAFORMA DEL SECOP II, CUYO OBJETO ES: CONTRATAR LA IMPLEMENTACIÓN, DESARROLLO Y DOTACIÓN DE TEXTOS DE LA CATEDRA DE LA PAZ EN EL MARCO DEL DESARROLLO DEL PROYECTO DE FORTALECIMIENTO DE LA CAPACIDAD DE MANEJO Y RESOLUCIÓN DE CONFLICTOS DE LOS ESTUDIANTES DE LAS IEO DE LA LOCALIDAD DE LA VIRGEN Y TURÍSTICA DEL DISTRITO DE CARTAGENA DE INDIAS. 
EN EL INFORME SE EVIDENCIA QUE 16 INSTITUCIONES EDUCATIVAS DE LA LOCALIDAD 2 FUERON BENEFICIARIAS:
• I. E. CIUDAD DE TUNJA
• I. E. FOCO ROJO
• I. E. REPUBLICA DEL LIBANO
• I. E. NUESTRA SEÑORA DEL PERPETUO SOCORRO
• I. E. SAN FELIPE NERY
• I. E. FULGENCIO LEQUERICA VLEZ
• I. E. PEDRO DE HEREDIA/ ETNO EDUCATIVA PEDRO ROMERO
• I. E. LA BOQUILLA
• I. E. HIJOS DE MARIA
• I. E. NUESTRA SEÑORA DEL CARMEN
• I. E. CAMILO TORRES EL POZON
• I. E. LUIS CARLOS GALAN SARMIENTO
• I. E. FE Y ALEGRIA LAS AMERICAS
• I. E. MADRE GABRIELA
• I. E. CLEMENTE MANUEL ZABALA
• I. E. BAYUNCA
EN EL DESARROLLO DE LAS CAPACITACIONES REALIZADAS SE SOLICITO LA PRESENCIA DE 3 REPRESENTANTES POR CADA INSTITUCION, LOS CUALES FUERON DIVIDIDOS POR GRUPOS, LA DURACION DE LAS CAPACITACIONES FUE DE 4 DIAS (19, 20, 21 Y 22 DE OCTUBRE DE 2021). CONTANDO CON LA ASISTENCIA DE 23 DOCENTES LOS DIAS 19 Y 21 DE OCTUBRE, 20 ASISTENTES EL DIA 20 DE OCTUBRE Y 21 ASISTENTES EL 22 DE OCTUBRE DE 2021, ESTO SE PUEDE EVIDENCIAR DESDE LAS PAGINAS 101 A LA 108 DEL INFORME. 
LOS TEXTOS DE CATEDRA DE PAZ VAN DIRIGIDAS A GRADOS DESDE PREESCOLAR HASTA UNDECIMO GRADO DE CADA INSTITUCION BENEFICIADA, DESDE LA PAGINA 141 A LA 187 SE EVIDENCIA LA ENTREGA DE LOS TEXTOS A CADA INSTITUCION QUE TUVIERON ENTREGA EN LAS FECHAS DEL 3 AL 5 DE NOVIEMBRE DE 2021.  LOS COSTOS DEL CONTRATO LP-ALVT-002-2021 SE ENCUENTRAN ANEXADOS EN LA PAGINA 82 DONDE ESTA EL ACTA PARCIAL DE RECIBO 1, CON COSTOS DE $ 1.057.397.130 POR LOS TEXTOS DE CATEDRA DE LA PAZ DE LOS GRADOS TERCERO HASTA UNDECIMO, POSTERIORMENTE EN LAS PAGINAS 198 Y 199 HAY ANEXOS DE COSTOS DE LOS TEXTOS DE LOS GRADOS PREESCOLAR HASTA SEGUNDO POR $ 358.421.150 Y GASTOS DE LA GESTION OPERATIVA DEL PROYECTO POR $ 83.858.400.
A CONTINUACION SE RELACIONA DATOS DEL ENLACE DE PUBLICACIÓN SECOP II:
CONTRATO: LP-ALVT-002-2021 – CONTRATISTA: SUBLIME EDITORES SAS – OBEJTO: CONTRATAR LA IMPLEMENTACIÓN, DESARROLLO Y DOTACIÓN DE TEXTOS DE LA CATEDRA DE LA PAZ EN EL MARCO DEL DESARROLLO DEL PROYECTO DE FORTALECIMIENTO DE LA CAPACIDAD DE MANEJO Y RESOLUCIÓN DE CONFLICTOS DE LOS ESTUDIANTES DE LAS IEO DE LA LOCALIDAD DE LA VIRGEN Y TURÍSTICA DEL DISTRITO DE CARTAGENA DE INDIAS</t>
  </si>
  <si>
    <t>Disponibilidad presupuestal en tramite según solicitud: AMC-SDP-04867-2022</t>
  </si>
  <si>
    <t>CONTRATO: SAMC-ALVT-005-2021      CONTRATISTA: FUNDACIÓN ENCAUSA   OBJETO: MPLEMENTACIÓN DE ACCIONES SOCIALES QUE CONLLEVEN A LA ATENCIÓN INTEGRAL PARA NIÑOS, NIÑAS, ADOLESCENTES Y JÓVENES EN RIESGO DE VINCULARSE A ACCIONES DELICTIVAS, LA TRANSVERSALIDAD EN GESTIÓN DIFERENCIAL DE POBLACIONES VULNERABLES, POBLACIÓN NEGRA, AFROCOLOMBIANA Y RAIZAL Y AL IMPULSO DE PEQUEÑOS PRODUCTORES AGROPECUARIOS EN EL FOMENTO DE TECNOLOGÍA E INNOVACIÓN AGROPECUARIA.      N ESTE COMPONENTE 4 TRANSVERSAL GESTIÓN DIFERENCIAL DE POBLACIÓN VULNERABLE. DE ACUERDO A REVISION FISICA EN LA CAJA 3 CARPETA 3 SE ENCUENTRAN 30 CARACTERIZACIONES DE LA POBLACIÓN BENEFICIARIA CON CONDICION DE DISCAPACIDAD, ES DE ANOTAR QUE NO SE ENCUENTRAN LOS SOPORTES DE DOCUMENTO DE IDENTIDAD DE LOS BENEFICIARIOS.  EN ESTA CARPETA SE ENCUENTRAN LOS LISTADOS DE ASISTENCIA EN FUNDACION REI LOS DIAS 10, 13 Y 14 DE DICIEMBRE/2021, ASI COMO ALGUNOS DIBUJOS QUE REALIZARON LOS BENEFICIARIOS EN EL DESARROLLO DE LAS ACTIVIDADES.  EN LA CAJA 4 CARPETA 2 SE ENCUENTRAN LOS SOPORTES DE LAS ENTREGAS DE LOS 30 APOYOS DE REHABILITACION,  EN CAJA 3 CARPETA 3 SE ENCUENTRAN LISTADO DE ASISTENCIA A CLAUSURA REALIZADA EN FUNDACION REI EL 17 DE DICIEMBRE/2021 DONDE SE RELACIONAN 23 ASISTENTES A ESTA ACTIVIDAD.</t>
  </si>
  <si>
    <t>Disponibilidad presupuestal en tramite según solicitud: AMC-SDP-04847-2022. Se realizo la atencion a dos familias con mienbros en situacion de discapacidad, a traves de visitas domisciliarias con el fin de identificar situacion de vulnerabilidad.</t>
  </si>
  <si>
    <t>CONTRATO: SAMC-ALVT-002-2021   CONTRATISTA: FUNDACIÓN GEPS - GRUPO DE ESTUDIANTES PARA LA PROMOCIÓN EN SALUD    OBJETO:  EJECUTAR LAS ACTIVIDADES RELACIONADAS CON LA FORMACION DE ADOLESCENTES EN SALUD SEXUAL Y REPRODUCTIVA, EJERCICIO DE LIDERAZGO EN LAS MUJERES Y DESARROLLO DE ACCIONES PARA DISMINUIR LA VIOLENCIA CONTRA LA MUJER EN LA LOCALIDAD DE LA VIRGEN Y TURISTICA.    DE ACUERDO A LA REVISION DEL PROYECTO EJECUTADO CORRESPONDIENTE AL CONTRATO SAMC-ALVT-002-2021, SE EVIDENCIA QUE SE TRABAJARON CON LOS ADOLESCENTES DE LOS DIFERENTES SECTORES DEL BARRIO EL POZON Y OLAYA HERRERA LOS CUALES HACEN PARTE DE LA LOCALIDAD. EL RANGO DE EDAD DE ADOLESCENTES FUE  DE 14 A 19 AÑOS,Y CON  MUJERES DE 19 AÑOS EN ADELANTE CON  EL FIN DE MITIGAR LA VIOLENCIA CONTRA LA MUJER.  EN LAS EVIDENCIAS FISICAS SE SOPORTAN; CARTAS DE EJECUCION DEL PROYECTO EMITIDAS A LAS LIDERESAS DE LOS SECTORES, LISTADOS DE ASISTENCIAS DE LAS DISTINTAS ACTIVIDADES Y TALLERES FORMATIVOS DE EDUCACION SEXUAL, REGISTROS FOTOGRAFICOS, 981 CARACTERIZACIONES,  ACTAS DE ENTREGA DE MATERIAL TECNOLOGICO; 646 TABLETS (ADOLESCENTES) Y 200 USB (MUJERES) . ENTREGAS DE KIT DE PAPELERIA EL CUAL CONSTABA DE FOLLETOS INFORMATIVOS, LAPICES. LAS ACTIVIVDADES SE LLEVARON ACABO DESDE EL MES DE OCTUBRE HASTA DICIEMBRE DEL 2021.</t>
  </si>
  <si>
    <t>CONTRATO: SAMC-ALVT-016-2021  CONTRATISTA: FUNDACION IMAGINARIO COLECTIVO CARIBE   OBJETO: PRESTACIÓN DE SERVICIOS PARA LA EJECUCIÓN DE LOS PROGRAMAS INSTITUCIONALES RELACIONADOS CON LA IMPLEMENTACIÓN DE ESTILOS DE VIDA SALUDABLE, EL FOMENTO AL ARTE Y LA CULTURA, LA INTEGRACIÓN SOCIAL Y EVENTOS RECREATIVOS PARA LA COMUNIDAD DE LA LOCALIDAD DE LA VIRGEN Y TURÍSTICA EN CARTAGENA DE INDIAS.    Teniendo en cuenta la revision física del informe y soportes del contrato SAMC-ALVT-016-2021, en el primer punto: numero de participantes en los eventos o torneos de deporte social comunitario con inclusion, se realizaron la incscripcion de 244 participantes para los torneos de microfutbol y kickball.                              En el segundo punto: número de eventos o torneos de deporte social comunitario con inclusión realizados y/o apoyados, se realizo los dos torneos deportivos correspondientes de microfutbol y kickball cada uno.</t>
  </si>
  <si>
    <t>Certificado de Disponibilidad Presupuestal en tramite según solicitud: AMC-SDP-04855-2022</t>
  </si>
  <si>
    <t>CONTRATO: SAMC-ALVT-016-2021  CONTRATISTA: FUNDACION IMAGINARIO COLECTIVO CARIBE   OBJETO: PRESTACIÓN DE SERVICIOS PARA LA EJECUCIÓN DE LOS PROGRAMAS INSTITUCIONALES RELACIONADOS CON LA IMPLEMENTACIÓN DE ESTILOS DE VIDA SALUDABLE, EL FOMENTO AL ARTE Y LA CULTURA, LA INTEGRACIÓN SOCIAL Y EVENTOS RECREATIVOS PARA LA COMUNIDAD DE LA LOCALIDAD DE LA VIRGEN Y TURÍSTICA EN CARTAGENA DE INDIAS.    De acuerdo a revisión física del informe y soportes aportados por el contratista del contrato SAMC-ALVT-016-2021, En el tercer punto: número de eventos de hábitos y estilos de vida saludable de carácter local, realizados y apoyados, no es posible determinar el numero de beneficiarios debido a que durante la realizacion del evento no se tomo listado de asistencias, solo se puede evidenciar mediante material</t>
  </si>
  <si>
    <t>CONTRATO: SAMC-ALVT-016-2021  CONTRATISTA: FUNDACION IMAGINARIO COLECTIVO CARIBE   OBJETO: PRESTACIÓN DE SERVICIOS PARA LA EJECUCIÓN DE LOS PROGRAMAS INSTITUCIONALES RELACIONADOS CON LA IMPLEMENTACIÓN DE ESTILOS DE VIDA SALUDABLE, EL FOMENTO AL ARTE Y LA CULTURA, LA INTEGRACIÓN SOCIAL Y EVENTOS RECREATIVOS PARA LA COMUNIDAD DE LA LOCALIDAD DE LA VIRGEN Y TURÍSTICA EN CARTAGENA DE INDIAS.   De acuerdo a revisión física del informe y soportes del contrato SAMC-ALVT-016-2021 el cuarto punto: número de eventos de recreación de carácter local, realizados y/o apoyados, el numero de beneficiarios es de 96 personas esto se toma del listado de asistencia que tomaron en el evento de recreacion.</t>
  </si>
  <si>
    <t>Certificado de Disponibilidad Presupuestal en tramite según solicitud: AMC-SDP-04866-2022</t>
  </si>
  <si>
    <t>CONTRATO: SAMC-ALVT-016-2021  CONTRATISTA: FUNDACION IMAGINARIO COLECTIVO CARIBE   OBJETO: PRESTACIÓN DE SERVICIOS PARA LA EJECUCIÓN DE LOS PROGRAMAS INSTITUCIONALES RELACIONADOS CON LA IMPLEMENTACIÓN DE ESTILOS DE VIDA SALUDABLE, EL FOMENTO AL ARTE Y LA CULTURA, LA INTEGRACIÓN SOCIAL Y EVENTOS RECREATIVOS PARA LA COMUNIDAD DE LA LOCALIDAD DE LA VIRGEN Y TURÍSTICA EN CARTAGENA DE INDIAS.</t>
  </si>
  <si>
    <t>Certificado de Disponibilidad Presupuestal en tramite según solicitud: AMC-SDP-04854-2022</t>
  </si>
  <si>
    <t>Certificado de Disponibilidad Presupuestal en tramite según solicitud: AMC-SDP-04853-2022</t>
  </si>
  <si>
    <t>LA ACTUALIZACION DEL REPORTE DE AVANCE DE METAS PRODUCTOS A DICIEMBRE 30 DE 2021, SE ESTABLECE DE ACUERDO CON INFORME DE EJECUCIÓN DELCONTRATO: SAMC-ALVT-006-2021; CONTRATISTA: CORPORACION YENSHA; OBJETO:  CONTRATAR LA IMPLEMENTACIÓN Y EJECUCIÓN DE PROYECTO QUE CONLLEVE A LA ORGANIZACIÓN DE CENTROS DE EMPRENDIMIENTO Y GESTIÓN DE LA EMPLEABILIDAD Y A EL FORTALECIMIENTO DE LA ACTIVIDAD TURISTICA COMO MECANISMOS DE REACTIVACIÓN ECONOMICA EN LA LOCALIDAD DE LA VIRGEN Y TURISTICA DEL DISTRITO DE CARTAGENA. 
EN LA EJECUCIÓN DE LA ACTIVIDAD 3.1 CONVOCATORIA, INSCRIPCIÓN Y CARACTERIZACIÓN, PARA EL PROCESO DE CONVOCATORIA DE LOS EMPRENDEDORES DE LOS CORREGIMIENTOS DE BAYUNCA, BOQUILLA, FLOR DEL CAMPO, VILLA DE ARANJUEZ Y BICENTENARIO SE OBTUVIERON 110 POSTULACIONES PARA EMPRENDEDORES; POSTERIOR A ELLO Y LUEGO DE LA SOCIALIZACIÓN Y PROCESO DE INSCRIPCIÓN SE RELACIONA QUE SE ESCOGIERON 70 EMPRENDEDORES BENEFICIARIOS CUBIERTOS. LO ANTERIOR SE SOPORTA A TRAVÉS DE FOTOGRAFÍAS ADJUNTAS QUE SE SITÚAN EN LA PÁGINA 30 DEL MISMO DOCUMENTO.
ACORDE CON EL INFORME SE RELACIONA UN EQUIPO INTERDISCIPLINAR CONFORMADO POR UN ECONOMISTA, ADMINISTRADOR DE EMPRESAS, PSICÓLOGO, COMUNICADOR SOCIAL Y CON UN INGENIERO DE SISTEMAS PARA EL APOYO Y DESARROLLO DE LAS ACTIVIDADES Y MÓDULOS (PÁGINA 30).
LAS ACTIVIDADES DE CAPACITACIÓN CONSTARON DE 3 MÓDULOS, LAS CUALES SE DESARROLLARON CON UNA INTENSIDAD DE 40 HORAS DISTRIBUIDAS EN 8 DÍAS, EQUIVALENTES A 5 HORAS POR SESIÓN, ESTO REFERENTE AL GRUPO DE EMPRENDEDORES. SIENDO PARTICIPES DE ELLOS: 16 MANICURISTAS, 10 BARBEROS Y 44 ESTILISTAS; PARA UN TOTAL DE 70 EMPRENDEDORES DIVERSOS, DE LAS LOCALIDADES DE BAYUNCA, FLOR DEL CAMPO Y VILLA DE ARANJUEZ.
EL CRONOGRAMA EJECUTADO DE ACUERDO CON LA RELACIÓN DEL CONTRATISTA ABARCÓ 28 DÍAS DE CAPACITACIONES Y ACTIVIDADES DESARROLLADAS PARA EL GRUPO DE EMPRENDEDORES.
DE LAS ACTIVIDADES DESARROLLADAS Y RELACIONADAS EN EL INFORME DEL CONTRATISTA SE RELACIONA Y REGISTRA CRONOGRAMA DE ACTIVIDADES (PAGINA 12), A SU VEZ SE ANEXAN FOTOGRAFÍAS: (PÁGINA 28) INSCRIPCIÓN DE PARTICIPANTES, PÁGINA 30 A LA 34 CAPACITACIÓN Y PLANES DE NEGOCIO DEL GRUPO EMPRENDEDORES, ASÍ COMO TAMBIÉN LA RELACIÓN DE LOS DIFERENTES MÓDULOS.
-SE RELACIONA SOPORTES DE FOTOGRAFÍAS EN LAS (PÁGINAS 46 A LA 48) DEL DESARROLLO DE CAPACITACIÓN Y FORTALECIMIENTO CONSEJO LOCAL DE PLANEACIÓN Y JUNTAS DE ACCIÓN COMUNAL.
SE RELACIONA (PÁGINAS 49 A 51) JORNADA DINÁMICA DE ENTREGA DE ELEMENTOS PARA LOS NEGOCIOS DE CADA UNO DE LOS EMPRENDEDORES. 
A CONTINUACION SE RELACIONA DATOS DEL ENLACE DE PUBLICACIÓN SECOP II:
CONTRATO: SAMC-ALVT-006-2021– CONTRATISTA: CORPORACION YENSHA– OBJETO: CONTRATAR LA IMPLEMENTACIÓN Y EJECUCIÓN DE PROYECTO QUE CONLLEVE A LA ORGANIZACIÓN DE CENTROS DE EMPRENDIMIENTO Y GESTIÓN DE LA EMPLEABILIDAD Y A EL FORTALECIMIENTO DE LA ACTIVIDAD TURISTICA COMO MECANISMOS DE REACTIVACIÓN ECONOMICA EN LA LOCALIDAD DE LA VIRGEN Y TURISTICA DEL DISTRITO DE CARTAGENA.</t>
  </si>
  <si>
    <t>Capacitación a 5 grupos de 20 mujeres y 1 grupo de 25 mujeres en arte-oficio en coordinación con el SENA Y Certificado de Disponibilidad Presupuestal en tramite según solicitud: AMC-SDP-04848-2022</t>
  </si>
  <si>
    <t>CONTRATO:  MC-ALVT-003-2021    CONTRATISTA:  CONSTRUMEC S.A.S  OBJETO:  CONSTRUCCIÓN DE LA SALA DE ENSAYO Y GRABACIÓN MUSICIAL DE LA LOCALIDAD EN EL MARCO DEL PROYECTO DE INVERSIÓN CONSTRUCCIÓN Y MANTENIMIENTO DE LA INFRAESTRUCTURA CULTURAL DE LA LOCALIDAD DE LA VIRGEN Y TURÍSTICA DEL DISTRITO DE CARTAGENA DE INDIAS                                                                                              CONTRATO:  MC-ALVT-004-2021    CONTRATISTA:   FUNAP    OBJETO:  ADQUISICIÓN DE INSTRUMENTOS MUSICALES PARA LA DOTACIÓN DE LA SALA DE ENSAYO Y GRABACIÓN MUSICAL DE LA LOCALIDAD EN EL MARCO DEL PROYECTO DE INVERSIÓN CONSTRUCCIÓN Y MANTENIMIENTO DE LA INFRAESTRUCTURA CULTURAL DE LA LOCALIDAD DE LA VIRGEN Y TURÍSTICA DEL DISTRITO DE CARTAGENA DE INDIAS      DE ACUERDO A LA REVISION DEL CONTRATO:  MC-ALVT-004-2021    CONTRATISTA:   FUNAP    OBJETO:  ADQUISICIÓN DE INSTRUMENTOS MUSICALES PARA LA DOTACIÓN DE LA SALA DE ENSAYO Y GRABACIÓN MUSICAL DE LA LOCALIDAD EN EL MARCO DEL PROYECTO DE INVERSIÓN CONSTRUCCIÓN Y MANTENIMIENTO DE LA INFRAESTRUCTURA CULTURAL DE LA LOCALIDAD DE LA VIRGEN Y TURÍSTICA DEL DISTRITO DE CARTAGENA DE INDIAS, SE HALLA EN SECOP II CONTRATO,  ACTA DE INICIO, CERTIFICADO DE REGISTRO PRESUPUESTAL POR VALOR DE CINCUENTA Y CINCO MILLONES CIENTO SESENTA MIL SETECIENTOS CUATRO PESOS m/cte ($55.160.704), OFERTA TECNICA EN LA QUE SE RELACIONA LAS ESPECIFICACIONES (INSTRUMENTOS MUSICALES) REQUERIDOS POR LA ALCALDIA LOCAL TALES COMO:
•	CONGA DE 11” – 12” (CANTIDAD -1 Un)
•	BONGO NATURAL (CANTIDAD – 1 Un)
•	TIMBAL  14” – 15” PLATEADO (CANTIDAD – 1Un)
•	BATERIAS 5 PIEZAS NEGRA (CANTIDAD – 1Un)
•	BAJO 4C P BASS PJ LRL RCR (CANTIDAD – 1Un)
•	GUITARRA ELECTRICA LRL AZUL (CANTIDAD – 1Un)
•	PIANO S/ADAPTER (CANTIDAD – 1Un)
•	TROMPETA DORADA (CANTIDAD – 1Un)
•	TROMBON TENOR DORADO (CANTIDAD – 1Un)
•	SAXOFON ALTO DORADO (CANTIDAD – 1Un)
•	CLARINETE (CANTIDAD – 1Un)
•	MICROFONO VOCAL (CANTIDAD -18Un)
•	PLATILLO 16” (CANTIDAD – 2Un)
•	PLANTA BAJO V3 (CANTIDAD – 1Un)
•	STAND MICROFONO (CANTIDAD – 14Un)
•	TAMBORA DE CUMBIA (CANTIDAD – 1Un)
•	TAMBOR ALEGRE (CANTIDAD – 1Un)
•	GUACHE METALICO (CANTIDAD – 1Un)
•	ACORDEON NACARADO CON ESTUCHE (CANTIDAD – 1Un)
•	CAMPANA SALSERA GRANDE (CANTIDAD – 2Un)
•	GUIRO LINEA TROPICAL (CANTIDAD – 1Un)
•	CAJA VALLENATA POLICARBONATO (CANTIDAD – 1Un)
•	REDOBLANTE 14” NEGRO (CANTIDAD – 1Un)
•	MIXER 12 CANALES (CANTIDAD – 1Un).
A SU VEZ EN REVISION FISICA DEL INFORME DE ENTREGA SE RELACIONA LA ENTREGA DE LOS INSTRUMENTOS ANTES MENCIONADOS. EN DICHO INFORME SE HALLA COMPROBANTE DE INGRESO DE ELEMENTOS CON FECHA DE 30 DE NOVIEMBRE DE 2021 Y MANIFIESTAN TAMBIEN ENTREGA DE MEMORIA USB CON VIDEO EJECUTANDO LAS ACTIVIDADES DE DESEMBALAJE Y COMISIONAMIENTO DE INSTRUMENTOS</t>
  </si>
  <si>
    <t>Proyecto viabilizado con solicitud de disponibilidad en trámite</t>
  </si>
  <si>
    <t>LA ACTUALIZACION DEL REPORTE DE AVANCE DE METAS PRODUCTOS A DICIEMBRE 30 DE 2021, SE ESTABLECE DE ACUERDO CON INFORME DE AVANCE DEL CONTRATO: SAMC-ALVT-004-2021, COLGADO EN SECOP II; CONTRATISTA: FUNDACIÓN PARA EL DESARROLLO SOCIAL Y SOSTENIBLE DEL CARIBE   OBJETO:  CONTRATAR LA IMPLEMENTACIÓN Y EJECUCIÓN DE LOS PROCESOS DE MEJORAMIENTO ETNOEDUCATIVOS Y POTENCIALIZACIÓN DE LA AUTONOMÍA ECONOMICA DE LA MUJERES DE LA LOCALIDAD DE LA VIRGEN Y TURISTICA DE CARTAGENA DE INDIAS.
DE ACUERDO CON INFORME DE AVANCE DEL CONTRATO SAMC-ALVT- 004-2021, SE EVIDENCIA QUE LAS PERSONAS CAPACITADAS EN LOS 3 TALLERES EJECUTADOS POR LOS CONTRATISTAS, FUERON DIRIGIDOS A MUJERES MADRES CABEZA DE FAMILIA PERTENECIENTES A LA LOCALIDAD DE LA VIRGEN Y TURISTICA, QUIENES SE INSCRIBIERON POR MEDIO DE UN FORMULARIO EN LINEA, DE LAS CUALES SOLO SE TOMARON 60 PERSONAS, PARA COFORMAR 3 TALLERES CON 20 PERSONAS CADA UNO.
LOS TALLERES FUERON: TALLER DE DECORACION, TALLER DE COMIDAS RAPIDAS Y  TALLER DE BELLEZA. EN LA PAGINA 50 SE ENCUENTRA EVIDENCIA DE LA PUBLICIDAD EMITIDA POR DIFERENTES REDES SOCIALES PARA LA INCRIPCIONES A LOS DIFERENTES TALLERES.                                                                                         
LOS TALLERES SE REALIZABAN DE MANERA SIMULTANEA EN EL MES DE NOVIEMBRE ASI:   TALLER DE DECORACION Y ADORNOS NAVIDEÑOS: SE LLEVO ACABO LOS DIAS 5 DE NOVIEMBRE CON LA ASISTENCIA DE 15 MUJERES, 8 DE NOVIEMBRE, ASISTIERON 17, 9 DE NOVIEMBRE PARTICIPARON 19 MUJERES, 10 DE NOVIEMBRE 17 MUJERES Y EL 19 SE PRESENTARON 10 MUJERES. DESDE LA PAGINA 83 A LA 92 SE EVIDENCIAN LAS ACTAS DE LOS TALLERES REALIZADOS Y DESDE LA PAGINA 93 A LA 97 LAS MUESTRAS FOTOGRAFICAS. TALLER DE ALIMENTOS Y COMIDAS RAPIDAS: SE EVIDENCIA EN LAS ACTAS QUE INICIO EL DÍA 5 HASTA EL 23 DE NOVIEMBRE DE 2021, MANEJANDO DIFERENTES HORARIOS EN EL DÍA. LAS ACTAS SE ENCUENTRAN EN LAS PAGINAS 98 HASTA LA 109 Y LAS FOTOGRAFIAS EN LA 110 HASTA LA 114. TALLER DE PELUQUERIA Y BELLEZA: SE INICIO EL 8 Y FINALIZO EL 24 DE NOVIEMBRE DEL AÑO 2021. 
LAS ACTAS SE ENCUENTRAN REGISTRADAS DESDE LA PAGINA 115 A LA 123 Y LAS MUESTRAS FOTOGRAFICAS EN LA 124 A LA 131.  LOS SOPORTES QUE TIENE EL INFORME SON FOTOGRAFIAS Y ACTAS ELABORADAS POR EL CONTRATISTA, LAS CUALES NO LLEVAN FIRMAS DE LOS ASISTENTES.</t>
  </si>
  <si>
    <t>Certificado de Disponibilidad Presupuestal en tramite según solicitud: AMC-SDP-04860-2022</t>
  </si>
  <si>
    <t>CONTRATO: SAMC-ALVT-003-2021   CONTRATISTA: FUNDACION FUNDOPS   OBJETO: FORTALECIMIENTO DEL EMPRENDIMIENTO EN LOS PEQUEÑOS PRODUCTORES RURALES Y FORMACIÓN PARA LA GENERACION DE EMPLEO INCLUSIVO PARA LOS JOVENES DE LA LOCALIDAD DE LA VIRGEN Y TURISTICA CARTAGENA DE INDIAS. DE ACUERDO A LA REVISION DEL INFORME SE CONSTATO QUE SE REALIZARON ACTIVIDADES:CAPACITACIONES
DISEÑO DE LOGO Y PENDÓN DE CADA UNIDAD PRODUCTIVA, TABLETAS, SIMCARDS, MEMORIAS DE 32 GB, CAMISETAS Y ARTICULOS DE ACUERDO A CADA INICIATIVA DE NEGOCIOS (ARTICULOS DE PELUQUERIA, COCINA, ENTRE OTROS).</t>
  </si>
  <si>
    <t>Certificado de Disponibilidad Presupuestal en tramite según solicitud: AMC-SDP-04850-2022</t>
  </si>
  <si>
    <t>CONTRATO: SAMC-ALVT-005-2021    CONTRATISTA: FUNDACIÓN ENCAUSA      OBJETO: MPLEMENTACIÓN DE ACCIONES SOCIALES QUE CONLLEVEN A LA ATENCIÓN INTEGRAL PARA NIÑOS, NIÑAS, ADOLESCENTES Y JÓVENES EN RIESGO DE VINCULARSE A ACCIONES  DELICTIVAS, LA TRANSVERSALIDAD EN GESTIÓN DIFERENCIAL DE POBLACIONES VULNERABLES, POBLACIÓN NEGRA, AFROCOLOMBIANA Y  RAIZAL Y AL IMPULSO DE PEQUEÑOS PRODUCTORES AGROPECUARIOS EN EL FOMENTO DE TECNOLOGÍA E INNOVACIÓN AGROPECUARIA.  EN ESTE CONTRATO SE DESARROLLO EN EL COMPONENTE 1. CARTAGENA FOMENTA CIENCIA Y TECNOLOGÍA E INNOVACIÓN AGROPECUARIA, EN EL CUAL SE REALIZARON CAPACITACIONES A UN GRUPO DE BENEFICIARIOS EN EL BARRIO FLOR DEL CAMPO LOS DIAS 08, 09 Y 13 DE NOVIEMBRE/2021 CON UNA ASISTENCIA DE 29 PERSONAS CADA DIA, DE ACUERDO A LOS LISTADOS QUE SE ENCUENTRAN FISICAMENTE EN LA CAJA 3 CARPETA 2 FOLIOS 19-21 Y 25-30. A ESTOS BENEFICIARIOS SE LES HIZO ENTREGA DE KIT DE BIOSEGURIDAD, AGENDA Y LAPICERO LO CUAL SE EVIDENCIA EN LISTADO FIRMADOS CON CASILLAS DONDE SE AFIRMA HABERLOS  RECIBIDO, LO QUE SE ENCUENTRA EN LA CAJA 3 CARPETA 2, FOLIOS 22-24.  LOS INSUMOS AGROPECUARIOS.  EN LA CAJA 4 CARPETA 1 Y 2 SE ENCUENTRAN SOPORTADOS LA ENTREGA DE 193 INSUMOS AGROPECUARIOS QUE AL IGUAL QUE A ESTOS BENEFICIARIOS SE LES ENTREGO COMO PARTE DE OTRO COMPONENTE TRABAJADO EN EL CONTRATO Y DEL ADICIONAL DEL CONTRATO.</t>
  </si>
  <si>
    <t>Certificado de Disponibilidad Presupuestal en tramite según solicitud: AMC-SDP-04859-2022</t>
  </si>
  <si>
    <t>LA ACTUALIZACION DEL REPORTE DE AVANCE DE METAS PRODUCTOS A DICIEMBRE 30 DE 2021, SE ESTABLECE DE ACUERDO CON EL INFORME DE AVANCE DEL CONTRATO: SAMC-ALVT-006-2021, PUBLICADO EN LA PLATAFORMA SECOP II;  CONTRATISTA: CORPORACION YENSHA;   OBJETO:  CONTRATAR LA IMPLEMENTACIÓN Y EJECUCIÓN DE PROYECTO QUE CONLLEVE A LA ORGANIZACIÓN DE CENTROS DE EMPRENDIMIENTO Y GESTIÓN DE LA EMPLEABILIDAD Y A EL FORTALECIMIENTO DE LA ACTIVIDAD TURISTICA COMO MECANISMOS DE REACTIVACIÓN ECONOMICA EN LA LOCALIDAD DE LA VIRGEN Y TURISTICA DEL DISTRITO DE CARTAGENA. 
DE ACUERDO AL INFORME PRESENTADO POR EL CONTRATISTA Y CONFORME AL CRONOGRAMA DE ACTIVIDADES DEL INFORME FINAL CAPÍTULO III, EN LA EJECUCIÓN DE LA ACTIVIDAD 3.1 CONVOCATORIA, INSCRIPCIÓN Y CARACTERIZACIÓN, PARA EL PROCESO DE CONVOCATORIA DE LOS PRESTADORES DE SERVICIOS TURÍSTICOS  DEL  CORREGIMIENTO DE LA BOQUILLA Y BARRIO  BICENTENARIO SE OBTUVIERON 54 POSTULACIONES PARA PRESTADORES DE SERVICIOS TURÍSTICOS, POSTERIOR A ELLO Y LUEGO DE LA SOCIALIZACIÓN Y PROCESO DE INSCRIPCIÓN SE RELACIONA QUE SE ESCOGIERON 50 PRESTADORES DE SERVICIOS TURÍSTICOS BENEFICIARIOS CUBIERTOS. LO ANTERIOR SE SOPORTA A TRAVÉS DE FOTOGRAFÍAS ADJUNTAS QUE SE SITÚAN EN LA PÁGINA 30 DEL MISMO DOCUMENTO.
ACORDE CON EL REPORTE DEL INFORME SE RELACIONA QUE LAS HERRAMIENTAS METODOLÓGICAS UTILIZADAS ESTUVIERON PAUTADAS POR EL PROFESIONAL EN HOTELERÍA Y TURISMO, ESTO PARA EL APOYO Y DESARROLLO DE LAS ACTIVIDADES Y MÓDULOS (PÁGINA 30 Y 34).
EN BASE AL REPORTE, ESTAS ACTIVIDADES CONSTARON DE 3 MÓDULOS, LAS CUALES CONTARON CON UNA INTENSIDAD DE 40 HORAS DISTRIBUIDAS EN 8 DÍAS, EQUIVALENTES A 5 HORAS POR SESIÓN, ESTO PARA EL GRUPO DE PRESTADORES DE SERVICIOS TURÍSTICOS. SIENDO PARTICIPES DE ELLOS 7 TINTEROS, 15 ARTESANOS, 6 CARPEROS, 11 MASAJISTA Y 11 COCTELEROS; PARA UN TOTAL DE 50 PRESTADORES TURÍSTICOS.
EL CRONOGRAMA EJECUTADO ABARCÓ 32 DÍAS ENTRE CAPACITACIONES Y ACTIVIDADES PROGRAMADAS PARA EL GRUPO.
-DENTRO DE LA CLAUSURA E INFORME FINAL DEL PROYECTO NO SE RELACIONAN O SOPORTAN ACTAS DE ASISTENCIA.
DE LAS ACTIVIDADES DESARROLLADAS Y RELACIONADAS EN EL INFORME DEL CONTRATISTA SE RELACIONA Y REGISTRA CRONOGRAMA DE ACTIVIDADES (PAGINA 12-13), (PÁGINA 28) INSCRIPCIÓN DE PARTICIPANTES, PÁGINA 30 A LA 34 CAPACITACIÓN Y PLANES DE NEGOCIO DEL GRUPO DE PRESTADORES DE SERVICIOS TURÍSTICOS, ASÍ COMO TAMBIÉN LA RELACIÓN DE LOS DIFERENTES MÓDULOS.
SE RELACIONA LAS PÁGINAS (49 A 51) LA JORNADA DINÁMICA DE ENTREGA DE ELEMENTOS PARA LOS NEGOCIOS DE CADA UNO DE LOS PRESTADORES DE SERVICIOS TURÍSTICOS.</t>
  </si>
  <si>
    <t>CONTRATO: SAMC-ALVT-005-2021       CONTRATISTA: FUNDACIÓN ENCAUSA                                                                                                                                                                                   OBJETO: MPLEMENTACIÓN DE ACCIONES SOCIALES QUE CONLLEVEN A LA ATENCIÓN INTEGRAL PARA NIÑOS, NIÑAS, ADOLESCENTES Y JÓVENES EN RIESGO DE VINCULARSE A ACCIONES DELICTIVAS, LA TRANSVERSALIDAD EN GESTIÓN DIFERENCIAL DE POBLACIONES VULNERABLES, POBLACIÓN NEGRA, AFROCOLOMBIANA Y RAIZAL Y AL IMPULSO DE PEQUEÑOS PRODUCTORES AGROPECUARIOS EN EL FOMENTO DE TECNOLOGÍA E INNOVACIÓN AGROPECUARIA.       EN EL CONTRATO  SAMC-ALVT-005-2021 SE DESARROLLO COMO COMPONENTE 2 ASISTENCIA TÉCNICA A LOS NIÑOS, NIÑAS, ADOLESCENTES Y JÓVENES EN RIESGO..  EN ESTE COMPONENTE SE REALIZARON CAPACITACIONES EN LOS SECTORES ESTELA, PROGRESO Y PUNTILLA Y CORREGIMIENTO DE BAYUNCA.  DE ACUERDO A LAS EVIDENCIAS DE ASISTENCIA EN BAYUNCA SE REALIZARON 04 CAPACTITACIONES CON ASISTENCIA DE 30 PERSONAS EN 03 DE ESTAS (17, 19 Y 23 DE NOVIEMBRE) Y CON UNA ASISTENCIA DE 29 PERSONAS EL 25 DE NOVIEMBRE.  EL RESTANTE DE CAPACITACIONES PARA LOS TRES SECTORES DEL BARRIO OLAYA SE REALIZARON EN OLAYA PLAZA CON SOPORTES DE ASISTENCIA ASI: 16 DE NOVIEMBRE:49; 18 DE NOVIEMBRE: 70; 20 DE NOVIEMBRE: 73;22 DE NOVIEMBRE: 75 Y 24 DE NOVIEMBRE: 55, LO CUAL SE ENCUENTRA SOPORTADO EN LA CAJA 3 CARPETA 3 DEL INFORME GENERAL.  ES DE ANOTAR QUE PARA ESTE ITEM HAY DILIGENCIADOS 105 CARACTERIZACIONES DE BENEFICIARIOS Y QUE LA META SEÑALADA EN EL PROYECTO ERA DE 100.  ADEMÁS, SE PROYECTÓ LA ENTREGA DE TABLETAS PARA LOS BENEFICIARIOS Y HAY SOPORTADAS CON ACTA DE ENTREGA 163 TABLETAS.  EL EXCEDENTE PUEDE DEBERSE A EL ADICIONAL DEL CONTRATO QUE BENEFICIO A MAS PERSONAS DE DIFERENTES SECTORES DELA LOCALIDAD 2.</t>
  </si>
  <si>
    <t>* Reunión con secretaria del interior y el equipo psicosocial de la Alcaldía Local de La Virgen y Turística para dejar capacidad instalada del comité de atención a  jóvenes de especial atención constitucional en las comunidades. * Participación y asistencia a reunión con equipo psicosociales de instituciones educativas focalizadas en la localidad para compartir la ruta de atención a NNAJ. * Diligenciamiento de ficha de inscripción de jóvenes que participarán en campeonato de fútbol sala de acuerdo a acciones inter-institucionales acordada en el subcomité de jóvenes.  Proyecto viabilizado con solicitud de disponibilidad en trámite</t>
  </si>
  <si>
    <t>N/P</t>
  </si>
  <si>
    <t>NO SE IDENTIFICÓ PROCESO DE CONTRATACIÓN CUYO OBJETO SE RELACIONE A PROYECTO DE INVERSIÓN DEL PROGRAMA IMPLEMENTACION Y SOSTENIMIENTO DE HERRAMIENTAS TECNOLOGICAS PARA SEGURIDAD Y SOCORRO</t>
  </si>
  <si>
    <t>CONTRATO SAMC-ALVT-006-2021: CONTRATAR LA IMPLEMENTACIÓN Y EJECUCIÓN DE PROYECTO QUE CONLLEVE A LA ORGANIZACIÓN DE CENTROS DE EMPRENDIMIENTO Y GESTIÓN DE LA EMPLEABILIDAD Y A EL FORTALECIMIENTO DE LA ACTIVIDAD TURISTICA COMO MECANISMOS DE REACTIVACIÓN ECONOMICA EN LA LOCALIDAD DE LA VIRGEN Y TURISTICA DEL DISTRITO DE CARTAGENA – CONSEJO LOCAL DE PLANEACION - CLP CORPORACIÓN YENSHACONTRATO SAMC-ALVT-006-2021: CONTRATAR LA IMPLEMENTACIÓN Y EJECUCIÓN DE PROYECTO QUE CONLLEVE A LA CONTRATISTA: YENSHA.  LA INFORMACIÓN REVISADA CORRESPONDE A 05 AZ ENTREGADAS DE FORMA FISICA POR EL CONTRATISTA Y POR EL INFORME FINAL QUE SE ENCUENTRA EN SECOP II:  EN LA AZ 1 FOLIOS 02 Y 03 SE ENCUENTRAN ACTAS DE ENTREGA DE 20  CHALECOS TIPO PERIODISTA, 30  KITS DE PAPELERIA, 100 KITS DE BIOSEGURIDAD, 100 MEMORIAS USB 54 GB, 100 CAMISETAS TIPO POLO CON LOGOTIPO DE LA ALCALDIA LOCAL, 100 GORRAS DE MALLA CON LOGO DE LA ALCALDIA LOCAL, 01 COMPUTADOR PORTATIL;  ACTAS FIRMADAS POR PRESIDENTE Y VICEPRESIDENTE DE LA JUNTA DIRECTIVA CLP Y POR EL REPRESENTANTE LEGAL DE CORPORACIÓN YENSHA. EN AZ1 FOLIOS 05 A 13 CORRESPONDEN A 09 LISTADOS DE ASISTENCIA DEL CONSEJO LOCAL DE PLANEACIÓN - CLP QUE NO TIENEN DILIGENCIADO FECHA, COMPONENTE, ACTIVIDAD NI LUGAR.  EN LA AZ1 FOLIO 14 SE ENCUENTRA LISTADO EN QUE SE RELACIONA LA ACTIVIDAD: CAPACITACION Y ENTREGA DE GORRAS, CAMISETAS, CHALECOS, ESCARAPELAS, CARTILLAS, LIBRETAS, ESFEROS.  DICHO LISTADO FIRMADO POR 10 PERSONAS EN LOS QUE SE RELACIONA NOMBRE, DOCUMENTO, SECTOR, TELEFONO Y FIRMA. PERO EN EL LISTADO NO SE RELACIONA LA CANTIDAD DE LOS ELEMENTOS RECIBIDOS.  EN EL INFORME REVISADO EN SECOP II EN LAS PÁGINAS 46 A 48 SE MENCIONAN LAS CAPACITACIONES REALIZADAS EN EL MARCO DEL ADICIONAL DEL CONTRATO CON EL FORTALECIMIENTO DEL CONSEJO LOCAL DE PLANEACION Y LAS JUNTAS DE ACCION COMUNAL, SE RELACIONAN LOS MODULOS DESARROLLADOS Y HAY REGISTROS FOTOGRAFICOS DE LAS ACTIVIDADES REALIZADAS.</t>
  </si>
  <si>
    <t>Contratacion de personal para el fortalecimiento para el banco de proyectos de la localidad virgen y turistica.  Certificado de Disponibilidad Presupuestal en tramite según solicitud: AMC-SDP-04861-2022</t>
  </si>
  <si>
    <t>Se realizaron asesorías a 48 personas de organismos comunales sobre legislación comunal, realización de talleres de capacitación sobre el proceso de elección comunal a digantarios y comunidad en general de los sectores en JAC de sectores 11 de nov., La Quinta, Pozón sector Central, Républica de Venezuela, La Esperanza sector Navidad y puestos de pescadores, Rafael Nuñez, Fundación de Agro, participando también en las elecciones de ASOJAC de la localidad 2 en el mes de enero y capacitación y asesoría para la constitución de un comité de Veedurías Ciudadanas de acuerdo a la ley 850 del año 2002, a 6 personas del Barrio Olaya Herrera, sector 11 de Nov en el mes de Mayo.  *Asesoramiento a 30 personas de organismos comunales, sobre legislación comunal. Ley 2166 del 202.  *Talleres de capacitación sobre el proceso de elección comunal a Dignatarios y comunidad general de los sectores: Jac sector san Antonio, jac Ricaurte Ciénega de la virgen, Pozón sector Central, Republica de Venezuela, la Esperanza sector Navidad y puestos de pescadores, la Quinta, jac Rafael nuñez y a una Fundación de Afro. * Participación en las elecciones de asojac localidad 2. * Participanción en una reunión de coordinación con todas las entidades del Distrito tratando la situación del canal Ricaurte.</t>
  </si>
  <si>
    <t>CONTRATO SAMC-ALVT-006-2021: CONTRATAR LA IMPLEMENTACIÓN Y EJECUCIÓN DE PROYECTO QUE CONLLEVE A LA ORGANIZACIÓN DE CENTROS DE EMPRENDIMIENTO Y GESTIÓN DE LA EMPLEABILIDAD Y A EL FORTALECIMIENTO DE LA ACTIVIDAD TURISTICA COMO MECANISMOS DE REACTIVACIÓN ECONOMICA EN LA LOCALIDAD DE LA VIRGEN Y TURISTICA DEL DISTRITO DE CARTAGENA – CONSEJO LOCAL DE PLANEACION - CLP CORPORACIÓN YENSHA.  DESPUÉS DE REALIZADA LA REVISIÓN DE LAS EVIDENCIAS FISICAS DE 05 AZ ENTREGADAS POR EL CONTRATISTA, ADEMÁS DE LA REVISIÓN DE INFORME FINAL A FECHA DE DICIEMBRE DE 2021 ENCONTRADO EN SECOP II: EN LA  AZ1 FOLIO 16 ACTA DE ENTREGA DE ELEMENTOS PARA EL FORTALECIMIENTO DE LA JAC OLAYA SECTOR PUNTILLA, FOLIO 17 ENTREGA DE ELEMENTOS PARA FORTALECIMIENTO DE LA JAC LA CANDELARIA SECTOR OMAIRA SANCHEZ. EN EL FOLIO 18 SE UBICA ACTA DE ENTREGA QUE NO ESTA RELACIONADO EL SECTOR
EN EL FOLIO 19: ACTA DE ENTREGA DE ELEMENTOS PARA FORTALECIMIENTO DE LA JAC SECTOR ESTELA.FOLIO 20: ACTA DE ENTREGA DE ELEMENTOS PARA FORTALECIMEINTO DE LA JAC BOSTON.  NOTA: EN CADA UNA DE LAS ACTAS DE LA JAC SE RELACIONAN ENTREGA DE 10 KIT DE PAPELERIA, 50 KITS DE BIOSEGURIDAD, 50 MEMORIAS USB, 100 CAMISETAS TIPO POLO CON BORDADO DE LA ALCALDIA LOCAL, 100 GORRAS CON BORDADO DE LA ALCALDIA LOCAL, 01 COMPUTADO PORTATIL.   AZ 1 FOLIO 21 RELACIONA LISTADO DE ASISTENCIAS DE LA JAC LA CANDELARIA LAS CUALES SE UBICAN A PARTIR DEL FOLIO 22 HASTA EL 33 (LISTADOS NO TIENEN FECHA, LUGAR, ACTIVIDAD)APARECEN RELACIONADOS INFORMACION Y FIRMA DE LOS ASISTENTES. EN EL FOLIO 34 SE RELACIONA LISTADO DE ASISTENCIA JAC ALCIBIA: LOS LISTADOS SE UBICAN EN LOS FOLIOS  35 A 46 (LOS LISTADOS NO TIENEN DILIGENCIADO LUGAR, FECHA, ACTIVIDAD, COMPONENTE), SE RELACIONAN DATOS DE LOS PARTICIPACNTES CON SUS FIRMAS. EN EL FOLIO 47 SE MENCIONA LISTADOS DE ASISTENCIA DE JAC OLAYA SECTOR ESTELA.  LOS LISTADOS SE ENCUENTRAN EN LOS FOLIOS 48 AL 59 (LISTADOS SIN ACTIVIDAD, FECHA, COMPONENTE NI LUGAR).  LOS LISTADOS ESTAN DILIGENCIADOS Y FIRMADOS CON LOS DATOS DE LOS PARTICIPANTES AUNQUE SE OBSERVA QUE EN ALGUNOS LISTADOS SE DEJARON ESPACIOS EN LOS RENGLONES SIN DILIGENCIAR.FOLIO 60: SE MENCIONAN LISTADOS DE ASISTENCIA DE JAC BOSTON.  LISTADOS QUE SE ENCUENTRAN EN LOS FOLIOS 61 AL 78 (LISTADOS SIN ACTIVIDAD, FECHA, COMPONENTE NI LUGAR).  
FOLIO 73: SE MENCIONA LISTADOS DE ASISTENCIA DE JAC SECTOR PUNTILLA: LISTADOS QUE ES UBICAN EN LOS FOLIOS 74 AL 86. (LISTADOS SIN ACTIVIDAD, FECHA, COMPONENTE NI LUGAR).  
 EN EL INFORME FINAL REVISADO EN SECOP II EN LAS PÁGINAS 46 A 48 SE MENCIONAN LAS CAPACITACIONES REALIZADAS EN EL MARCO DEL ADICIONAL DEL CONTRATO CON EL FORTALECIMIENTO DEL CONSEJO LOCAL DE PLANEACION Y LAS JUNTAS DE ACCION COMUNAL, SE RELACIONAN LOS MODULOS DESARROLLADOS Y HAY REGISTROS FOTOGRAFICOS DE LAS ACTIVIDADES.  HAY SOPORTES DE ENTREGA DE 50 KITS DE PAPELERIA, 250 KIT DE BIOSEGURIDAD, 250 MEMORIAS USB, 500 CAMISETAS, 500 GORRAS Y 05 PORTATILES, LO ANTERIOR PORQUE APARECEN 05 ACTAS EN LOS QUE SE RELACIONA ENTREGA DE 10 KIT DE PAPELERIA, 50 KITS DE BIOSEGURIDAD, 50 MEMORIAS USB, 100 CAMISETAS TIPO POLO CON BORDADO DE LA ALCALDIA LOCAL, 100 GORRAS CON BORDADO DE LA ALCALDIA LOCAL, 01 COMPUTADOR PORTATIL.                                                                                            NOTA:SE ACLARA QUE EN LA COLUMNA DE BENEFICIARIOS CUBIERTOS SE INGRESAN LA CANTIDAD 05 CORRESPONDIENTE AL NÚMERO DE JUNTAS DE ACCIÓN COMUNAL QUE FUERON BENEFICIADAS: OLAYA SECTOR PUNTILLA, CANDELARIA SECTOR OMAIRA SANCHEZ, BOSTON Y ALCIBIA.</t>
  </si>
  <si>
    <t>Certificado de Disponibilidad Presupuestal en tramite según solicitud: AMC-SDP-04856-2022</t>
  </si>
  <si>
    <t>CONTRATO: SAMC-ALVT-005-2021         CONTRATISTA: FUNDACIÓN ENCAUSA     OBJETO: iMPLEMENTACIÓN DE ACCIONES SOCIALES QUE CONLLEVEN A LA ATENCIÓN INTEGRAL PARA NIÑOS, NIÑAS, ADOLESCENTES Y JÓVENES EN RIESGO DE VINCULARSE A ACCIONES DELICTIVAS, LA TRANSVERSALIDAD EN GESTIÓN DIFERENCIAL DE POBLACIONES VULNERABLES, POBLACIÓN NEGRA, AFROCOLOMBIANA Y RAIZAL Y AL IMPULSO DE PEQUEÑOS PRODUCTORES AGROPECUARIOS EN EL FOMENTO DE TECNOLOGÍA E INNOVACIÓN AGROPECUARIA</t>
  </si>
  <si>
    <t>Certificado de Disponibilidad Presupuestal en tramite según solicitud: AMC-SDP-04857-2022</t>
  </si>
  <si>
    <t>CONTRATO: SAMC-ALVT-002-2021   CONTRATISTA: FUNDACIÓN GEPS - GRUPO DE ESTUDIANTES PARA LA PROMOCIÓN EN SALUD    OBJETO:  EJECUTAR LAS ACTIVIDADES RELACIONADAS CON LA FORMACION DE ADOLESCENTES EN SALUD SEXUAL Y REPRODUCTIVA, EJERCICIO DE LIDERAZGO EN LAS MUJERES Y DESARROLLO DE ACCIONES PARA DISMINUIR LA VIOLENCIA CONTRA LA MUJER EN LA LOCALIDAD DE LA VIRGEN Y TURISTICA</t>
  </si>
  <si>
    <t>Capacitación en prevención de violencia mujeres en el mes marzo en el marco de la celebración del día de la mujer Y Proyecto viabilizado con solicitud de disponibilidad en trámite.</t>
  </si>
  <si>
    <t>Certificado de Disponibilidad Presupuestal en tramite según solicitud: AMC-SDP-04863-2022</t>
  </si>
  <si>
    <t>CONTRATO: SAMC-ALVT-015-2021   CONTRATISTA: PROEMPRENDER SOCIAL   OBJETO:  IMPLEMENTACIÓN DE LOS PROGRAMAS DE FORMACIÓN SOCIOPOLÍTICA PARA IMPULSAR LA PARTICIPACIÓN CIUDADANA DE LOS JÓVENES; Y LA CONSOLIDACIÓN DE ORGANIZACIONES PARA PERSONAS EN CONDICIÓN DE DISCAPACIDAD EN LA LOCALIDAD DE LA VIRGEN Y TURÍSTICA DE CARTAGENA DE INDIAS.</t>
  </si>
  <si>
    <t>Certificado de Disponibilidad Presupuestal en tramite según solicitud: AMC-SDP-04864-2022</t>
  </si>
  <si>
    <t>Coordinación interinstitucional con la Secretaría de Participación y Desarrollo Social para la ejecución del programa de discapacidad, por parte del equipo social de la Alcladía de la Virgen y Turística. / * Asistencia y participación en mesas de trabajo GEIS en comité local de discapacidad. * Participación y asistencia en mesas comunitarias rurales y urbanas realizadas para la construcción del plan estratégico de discapacidad. * Construcción del plan estratégico para personas en condición de discapacidad "Por una localidad incluyente". * Socialización ante el comité local de discapacidad para aprobación del plan estratégico Y Proyecto viabilizado con solicitud de disponibilidad en trámite.</t>
  </si>
  <si>
    <t>Gestión en la marcha de la diversidad sexual en coordinación con la Secretaría de Participación y  Mesa de diversidad sexual en territorio Y Certificado de Disponibilidad Presupuestal en tramite según solicitud: AMC-SDP-04858-2022.</t>
  </si>
  <si>
    <t>CONTRATO: SAMC-ALVT-013-2021    CONTRATISTA:  FUNDACIÓN FUNDOPS     OBJETO:  IMPLEMENTACIÓN Y EJECUCIÓN DE PROYECTO PARA EL FORTALECIMIENTO ORGANIZACIONAL EN ATENCIÓN A PERSONAS MAYORES EN CENTROS DE VIDA DE LA LOCALIDAD DE LA VIRGEN Y TURISTICA. El contrato tiene unos ÍTEMS, Descripciones técnicas, unidades cantidad y tiempo
estipulado para cada una de ellas, pero de todas estas, sólo se pudo evidenciar en la
página de SECOP II Certificado del personal contratado, que hace parte de uno de
los ITEMS, donde aparecen la certificación de profesionales que participaron en el
presente proyecto como: Odontólogo, Auxiliar de odontología, auxiliar de enfermería,
médico general, trabajadora social, psicólogo y coordinador de Proyectos. El resto de
los ítems no se evidencia, es decir la mayoría.
ITEMS, DESCRIPCION TECNICA, UNIDAD, CANTIDAD Y TIEMPO sin evidenciar:
1. Consultas
2. Operatorio dental
3. Periodoncia
4. Cirugía oral
5. Prótesis
6. Prevención
7. Materiales odontológicos
En la página del SECOP II, se puede resaltar la evidencia de estos documentos de
interés:
1. Informe preliminar de evaluación proceso selección abreviada de menor
cuantía SAMC-ALVT-0 13-20 21.
2. Informe de evaluación definitivo proceso de selección abreviada de menor
cuantía del presente proyecto.
3. Informe final, acta de recibo final quienes sustentaron que los servicios
prestados fueron según este informe, recibidos a satisfacción y con la
suscripción de esa acta, se determinó el cumplimiento total del contrato firmado
por Andy reales Arroyo y Orlando Villa Jiménez.
4. Se evidenció la resolución Nª 60 63 por medio de la cual, se ordenó la apertura
del proceso de selección abreviada de menor cuantía del presente proyecto. se
designó al comité evaluador y se dictan otras disposiciones.  
5. Se evidenció formato de disponibilidad presupuestal número 44 mediante
oficio-AMC-033 77.
6. Se evidenció el contrato con esta entidad.</t>
  </si>
  <si>
    <t>CONTRATO: SAMC-ALVT-018-2021  CONTRATISTA: ASOCOMP  OBJETO: IMPLEMENTACIÓN Y EJECUCIÓN DE PROYECTO PARA EL DESARROLLO DE ACCIONES AFIRMATIVAS PARA EL RECONOCIMIENTO DE LA DIVERSIDAD SEXUAL Y NUEVAS ENTIDADES DE GÉNERO, Y EL FORTALECIMIENTO CULTURAL, PATRIMONIO INMATERIAL Y FESTIVO DE CARÁCTER INCLUSIVO EN LA LOCALIDAD DE LA VIRGEN Y TURISTICA.</t>
  </si>
  <si>
    <t>Contrato: samc-alvt-008-2021  contratista: jose david diaz pastrana   objeto: implementar y ejecutar el proceso de desarrollo de medidas para mejorar la capacidad hidráulica de los canales pluviales de la localidad de la virgen y turistica de cartagena de indias. DE ACUERDO A LA REVISIÓN DEL INFORME FINAL DEL CONTRATISTA SE IDENTIFICARON LAS SIGUIENTES ACTIVIDADES REALIZADAS:- DESMONTE Y LIMPIEZA DEL CANAL DE LAS GAVIOTAS EN SU TOTALIDAD. 
- RECOGIDA DEL MATERIAL RESULTANTE MEDIANTE EL USO DE VOLCÓ CON CAPACIDAD DE 10M3. 
- PICAR 24M2 DEL MURO DEL CANAL EN AMBOS LADOS. 
- VACIADO CON CONCRETO DE 3000 PSI EN LOS 24M2 DE MURO. 
- RELLENO CON MATERIAL DE ZAHORRA Y TRITURADO EN EL FONDO DEL CANAL.</t>
  </si>
  <si>
    <t>N/A</t>
  </si>
  <si>
    <t>REPORTES DE METAS PRODUCTOS A MARZO 31 DE 2022</t>
  </si>
  <si>
    <t>REPORTES DE METAS PRODUCTOS A JUNIO 30 DE 2022</t>
  </si>
  <si>
    <t>REPORTES METAS PRODUCTOS A SEPTIEMBRE 30 DE 2022</t>
  </si>
  <si>
    <t>ACUMULADO METAS PRODUCTOS A SEPTIEMBRE 30 DE 2022</t>
  </si>
  <si>
    <t>AVANCE PILAR LOCALIDAD DE LA VIRGEN Y TURISTICA RESILENTE</t>
  </si>
  <si>
    <t>AVANCE PILAR UNA LOCALIDAD INCLUYENTE</t>
  </si>
  <si>
    <t>AVANCE PILAR LOCALIDAD CONTINGENTE</t>
  </si>
  <si>
    <t>AVANCE PILAR LOCALIDAD TRANSPARENTE</t>
  </si>
  <si>
    <t>AVANCE EJE TRANSVERSAL LOCALIDAD DE LA VIRGEN Y TURISTICA CON ATENCION Y GARANTIA DE DERECHOS A POBLACION DIFERENCIAL.</t>
  </si>
  <si>
    <t>AVANCE PLAN DE DESARROLLO LOCALIDAD DE LA VIRGEN Y TURISTICA A SEPTIEMBRE 30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</si>
</sst>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64" formatCode="_-&quot;$&quot;* #,##0.00_-;\-&quot;$&quot;* #,##0.00_-;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6"/>
      <name val="Calibri"/>
      <family val="2"/>
      <scheme val="minor"/>
    </font>
    <font>
      <b/>
      <sz val="14"/>
      <name val="Calibri"/>
      <family val="2"/>
      <scheme val="minor"/>
    </font>
    <font>
      <sz val="14"/>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sz val="14"/>
      <name val="Arial"/>
      <family val="2"/>
    </font>
    <font>
      <sz val="14"/>
      <color rgb="FFFF0000"/>
      <name val="Calibri"/>
      <family val="2"/>
      <scheme val="minor"/>
    </font>
    <font>
      <sz val="14"/>
      <color rgb="FF000000"/>
      <name val="Calibri"/>
      <family val="2"/>
      <scheme val="minor"/>
    </font>
    <font>
      <sz val="14"/>
      <color rgb="FF000000"/>
      <name val="Arial"/>
      <family val="2"/>
    </font>
    <font>
      <sz val="14"/>
      <color theme="1"/>
      <name val="Arial"/>
      <family val="2"/>
    </font>
    <font>
      <b/>
      <sz val="18"/>
      <color rgb="FFFF0000"/>
      <name val="Calibri"/>
      <family val="2"/>
      <scheme val="minor"/>
    </font>
    <font>
      <b/>
      <sz val="2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0" fontId="0" fillId="0" borderId="1" xfId="0" applyBorder="1" applyAlignment="1">
      <alignmen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3" fillId="0" borderId="10" xfId="0" applyFont="1" applyBorder="1" applyAlignment="1">
      <alignment horizontal="center" vertical="center" wrapText="1"/>
    </xf>
    <xf numFmtId="0" fontId="2" fillId="2" borderId="1" xfId="0" applyFont="1" applyFill="1" applyBorder="1"/>
    <xf numFmtId="0" fontId="4" fillId="0" borderId="0" xfId="0" applyFont="1" applyAlignment="1">
      <alignment vertical="center"/>
    </xf>
    <xf numFmtId="0" fontId="5" fillId="0" borderId="0" xfId="0" applyFont="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42" fontId="4" fillId="2" borderId="8"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13" xfId="0" applyFont="1" applyBorder="1" applyAlignment="1">
      <alignment horizontal="center" vertical="center" wrapText="1"/>
    </xf>
    <xf numFmtId="1" fontId="4" fillId="2" borderId="6"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0" xfId="0" applyFont="1" applyAlignment="1">
      <alignment vertical="center"/>
    </xf>
    <xf numFmtId="0" fontId="5" fillId="0" borderId="4" xfId="0" applyFont="1" applyBorder="1" applyAlignment="1">
      <alignment horizontal="center" vertical="center" wrapText="1"/>
    </xf>
    <xf numFmtId="41" fontId="5" fillId="3" borderId="4" xfId="1" applyFont="1" applyFill="1" applyBorder="1" applyAlignment="1">
      <alignment horizontal="center" vertical="center"/>
    </xf>
    <xf numFmtId="0" fontId="5" fillId="0" borderId="1" xfId="0" applyFont="1" applyBorder="1" applyAlignment="1">
      <alignment horizontal="center" vertical="center"/>
    </xf>
    <xf numFmtId="0" fontId="5"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9" fontId="5" fillId="3" borderId="1" xfId="2" applyFont="1" applyFill="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41" fontId="5" fillId="3" borderId="1" xfId="1" applyFont="1" applyFill="1" applyBorder="1" applyAlignment="1">
      <alignment horizontal="center" vertical="center"/>
    </xf>
    <xf numFmtId="41" fontId="6" fillId="3" borderId="1" xfId="1" applyFont="1" applyFill="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wrapText="1"/>
    </xf>
    <xf numFmtId="41" fontId="5" fillId="3" borderId="1" xfId="1" applyFont="1" applyFill="1" applyBorder="1" applyAlignment="1">
      <alignment horizontal="center" vertical="center" wrapText="1"/>
    </xf>
    <xf numFmtId="1" fontId="5" fillId="0" borderId="1" xfId="0" quotePrefix="1" applyNumberFormat="1" applyFont="1" applyBorder="1" applyAlignment="1">
      <alignment horizontal="center" vertical="center"/>
    </xf>
    <xf numFmtId="1" fontId="5" fillId="0" borderId="1" xfId="0" quotePrefix="1" applyNumberFormat="1" applyFont="1" applyBorder="1" applyAlignment="1">
      <alignment horizontal="center" vertical="center" wrapText="1"/>
    </xf>
    <xf numFmtId="1" fontId="6" fillId="0" borderId="1" xfId="0" quotePrefix="1" applyNumberFormat="1" applyFont="1" applyBorder="1" applyAlignment="1">
      <alignment horizontal="center" vertical="center"/>
    </xf>
    <xf numFmtId="1" fontId="5" fillId="3" borderId="1" xfId="0" quotePrefix="1" applyNumberFormat="1" applyFont="1" applyFill="1" applyBorder="1" applyAlignment="1">
      <alignment horizontal="center" vertical="center"/>
    </xf>
    <xf numFmtId="42" fontId="5" fillId="0" borderId="10" xfId="0" quotePrefix="1" applyNumberFormat="1" applyFont="1" applyBorder="1" applyAlignment="1">
      <alignment horizontal="center" vertical="center"/>
    </xf>
    <xf numFmtId="0" fontId="8" fillId="0" borderId="1" xfId="0" quotePrefix="1" applyFont="1" applyBorder="1" applyAlignment="1">
      <alignment horizontal="center" vertical="center"/>
    </xf>
    <xf numFmtId="1" fontId="5" fillId="0" borderId="15" xfId="0" quotePrefix="1" applyNumberFormat="1" applyFont="1" applyBorder="1" applyAlignment="1">
      <alignment horizontal="center" vertical="center" wrapText="1"/>
    </xf>
    <xf numFmtId="1" fontId="5" fillId="0" borderId="10" xfId="0" quotePrefix="1"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41" fontId="5" fillId="0" borderId="1" xfId="1" applyFont="1" applyFill="1" applyBorder="1" applyAlignment="1">
      <alignment horizontal="center" vertical="center"/>
    </xf>
    <xf numFmtId="12" fontId="5"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1" fontId="10" fillId="2" borderId="1" xfId="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2" borderId="1" xfId="0" applyFont="1" applyFill="1" applyBorder="1" applyAlignment="1">
      <alignment vertical="center"/>
    </xf>
    <xf numFmtId="0" fontId="8" fillId="3" borderId="1" xfId="0" applyFont="1" applyFill="1" applyBorder="1" applyAlignment="1">
      <alignment horizontal="center" vertical="distributed"/>
    </xf>
    <xf numFmtId="0" fontId="8" fillId="3" borderId="1" xfId="0" applyFont="1" applyFill="1" applyBorder="1" applyAlignment="1">
      <alignment vertical="distributed"/>
    </xf>
    <xf numFmtId="0" fontId="5" fillId="0" borderId="2" xfId="0" applyFont="1" applyBorder="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center" vertical="center" wrapText="1"/>
    </xf>
    <xf numFmtId="42" fontId="5" fillId="0" borderId="0" xfId="0" applyNumberFormat="1" applyFont="1" applyAlignment="1">
      <alignment horizontal="center" vertical="center"/>
    </xf>
    <xf numFmtId="0" fontId="8" fillId="0" borderId="0" xfId="0" applyFont="1" applyAlignment="1">
      <alignment horizontal="center" vertical="center"/>
    </xf>
    <xf numFmtId="1" fontId="5" fillId="0" borderId="0" xfId="0" applyNumberFormat="1" applyFont="1" applyAlignment="1">
      <alignment horizontal="center" vertical="center"/>
    </xf>
    <xf numFmtId="9" fontId="6" fillId="3" borderId="1" xfId="1" applyNumberFormat="1" applyFont="1" applyFill="1" applyBorder="1" applyAlignment="1">
      <alignment horizontal="center" vertical="center"/>
    </xf>
    <xf numFmtId="0" fontId="5" fillId="0" borderId="1" xfId="0" applyFont="1" applyBorder="1" applyAlignment="1">
      <alignment wrapText="1"/>
    </xf>
    <xf numFmtId="0" fontId="5" fillId="0" borderId="0" xfId="0" applyFont="1" applyAlignment="1">
      <alignment wrapText="1"/>
    </xf>
    <xf numFmtId="0" fontId="4" fillId="0" borderId="0" xfId="0" applyFont="1" applyAlignment="1">
      <alignment vertical="center" wrapText="1"/>
    </xf>
    <xf numFmtId="0" fontId="10" fillId="0" borderId="1" xfId="0" applyFont="1" applyBorder="1" applyAlignment="1">
      <alignment horizontal="center" vertical="center"/>
    </xf>
    <xf numFmtId="41" fontId="8" fillId="0" borderId="1" xfId="1" applyFont="1" applyFill="1" applyBorder="1" applyAlignment="1">
      <alignment horizontal="center" vertical="center"/>
    </xf>
    <xf numFmtId="0" fontId="8" fillId="0" borderId="1" xfId="0" applyFont="1" applyBorder="1" applyAlignment="1">
      <alignment horizontal="center" vertical="center"/>
    </xf>
    <xf numFmtId="0" fontId="5" fillId="0" borderId="3" xfId="0" quotePrefix="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1"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top" wrapText="1"/>
    </xf>
    <xf numFmtId="0" fontId="5" fillId="0" borderId="12" xfId="0" applyFont="1" applyBorder="1" applyAlignment="1">
      <alignment horizontal="center" vertical="center" wrapText="1"/>
    </xf>
    <xf numFmtId="42" fontId="5" fillId="0" borderId="10" xfId="1" applyNumberFormat="1" applyFont="1" applyFill="1" applyBorder="1" applyAlignment="1">
      <alignment horizontal="center" vertical="center"/>
    </xf>
    <xf numFmtId="1" fontId="5" fillId="0" borderId="4" xfId="0" applyNumberFormat="1" applyFont="1" applyBorder="1" applyAlignment="1">
      <alignment horizontal="center" vertical="center" wrapText="1"/>
    </xf>
    <xf numFmtId="1" fontId="5" fillId="0" borderId="2" xfId="0" applyNumberFormat="1" applyFont="1" applyBorder="1" applyAlignment="1">
      <alignment horizontal="center" vertical="center"/>
    </xf>
    <xf numFmtId="1" fontId="5" fillId="0" borderId="4" xfId="0" quotePrefix="1" applyNumberFormat="1" applyFont="1" applyBorder="1" applyAlignment="1">
      <alignment horizontal="center" vertical="center"/>
    </xf>
    <xf numFmtId="0" fontId="5" fillId="0" borderId="14" xfId="0" applyFont="1" applyBorder="1" applyAlignment="1">
      <alignment horizontal="center" vertical="center" wrapText="1"/>
    </xf>
    <xf numFmtId="42" fontId="5" fillId="0" borderId="9" xfId="1" applyNumberFormat="1" applyFont="1" applyFill="1" applyBorder="1" applyAlignment="1">
      <alignment horizontal="center" vertical="center"/>
    </xf>
    <xf numFmtId="1" fontId="5" fillId="0" borderId="4" xfId="0" quotePrefix="1" applyNumberFormat="1" applyFont="1" applyBorder="1" applyAlignment="1">
      <alignment horizontal="center" vertical="center" wrapText="1"/>
    </xf>
    <xf numFmtId="0" fontId="12" fillId="0" borderId="4" xfId="0" applyFont="1" applyBorder="1" applyAlignment="1">
      <alignment horizontal="center" vertical="center" wrapText="1"/>
    </xf>
    <xf numFmtId="1" fontId="5" fillId="0" borderId="14" xfId="0" quotePrefix="1" applyNumberFormat="1" applyFont="1" applyBorder="1" applyAlignment="1">
      <alignment horizontal="center" vertical="center" wrapText="1"/>
    </xf>
    <xf numFmtId="1" fontId="5" fillId="0" borderId="12" xfId="0" quotePrefix="1" applyNumberFormat="1" applyFont="1" applyBorder="1" applyAlignment="1">
      <alignment horizontal="center" vertical="center" wrapText="1"/>
    </xf>
    <xf numFmtId="1" fontId="5" fillId="3" borderId="4" xfId="0" quotePrefix="1" applyNumberFormat="1" applyFont="1" applyFill="1" applyBorder="1" applyAlignment="1">
      <alignment horizontal="center" vertical="center"/>
    </xf>
    <xf numFmtId="42" fontId="5" fillId="0" borderId="9" xfId="0" quotePrefix="1" applyNumberFormat="1" applyFont="1" applyBorder="1" applyAlignment="1">
      <alignment horizontal="center" vertical="center"/>
    </xf>
    <xf numFmtId="1" fontId="5" fillId="0" borderId="3" xfId="0" quotePrefix="1" applyNumberFormat="1" applyFont="1" applyBorder="1" applyAlignment="1">
      <alignment horizontal="center" vertical="center"/>
    </xf>
    <xf numFmtId="1" fontId="5" fillId="0" borderId="4" xfId="1"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0" borderId="0" xfId="0" applyFont="1" applyAlignment="1">
      <alignment vertical="center" wrapText="1"/>
    </xf>
    <xf numFmtId="0" fontId="5" fillId="0" borderId="1" xfId="0" applyFont="1" applyBorder="1" applyAlignment="1">
      <alignment vertical="center" wrapText="1"/>
    </xf>
    <xf numFmtId="41" fontId="5" fillId="3" borderId="1" xfId="0" applyNumberFormat="1" applyFont="1" applyFill="1" applyBorder="1" applyAlignment="1">
      <alignment horizontal="center" vertical="center"/>
    </xf>
    <xf numFmtId="9" fontId="14" fillId="3" borderId="3" xfId="2" applyFont="1" applyFill="1" applyBorder="1" applyAlignment="1">
      <alignment horizontal="center" vertical="center"/>
    </xf>
    <xf numFmtId="9" fontId="14" fillId="3" borderId="3" xfId="2" applyNumberFormat="1" applyFont="1" applyFill="1" applyBorder="1" applyAlignment="1">
      <alignment horizontal="center" vertical="center"/>
    </xf>
    <xf numFmtId="42" fontId="5" fillId="0" borderId="11" xfId="1" applyNumberFormat="1" applyFont="1" applyFill="1" applyBorder="1" applyAlignment="1">
      <alignment horizontal="center" vertical="center"/>
    </xf>
    <xf numFmtId="0" fontId="5" fillId="0" borderId="16" xfId="0" applyFont="1" applyBorder="1" applyAlignment="1">
      <alignment horizontal="center" vertical="center" wrapText="1"/>
    </xf>
    <xf numFmtId="9" fontId="14" fillId="3" borderId="1" xfId="0" applyNumberFormat="1" applyFont="1" applyFill="1" applyBorder="1" applyAlignment="1">
      <alignment horizontal="center" vertical="center"/>
    </xf>
    <xf numFmtId="9" fontId="15" fillId="3" borderId="1"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3" xfId="0" applyFont="1" applyBorder="1" applyAlignment="1">
      <alignment horizontal="center" vertical="center" wrapText="1"/>
    </xf>
    <xf numFmtId="0" fontId="5" fillId="3" borderId="1"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41" fontId="5" fillId="0" borderId="2" xfId="1" applyFont="1" applyFill="1" applyBorder="1" applyAlignment="1">
      <alignment horizontal="center" vertical="center"/>
    </xf>
    <xf numFmtId="41" fontId="5" fillId="0" borderId="3" xfId="1" applyFont="1" applyFill="1" applyBorder="1" applyAlignment="1">
      <alignment horizontal="center" vertical="center"/>
    </xf>
    <xf numFmtId="41" fontId="5" fillId="0" borderId="4" xfId="1" applyFont="1" applyFill="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41" fontId="5" fillId="0" borderId="1" xfId="1" applyFont="1" applyFill="1" applyBorder="1" applyAlignment="1">
      <alignment horizontal="center" vertical="center"/>
    </xf>
    <xf numFmtId="1" fontId="5" fillId="0" borderId="3" xfId="0" applyNumberFormat="1" applyFont="1" applyBorder="1" applyAlignment="1">
      <alignment horizontal="center" vertical="center"/>
    </xf>
    <xf numFmtId="12" fontId="5" fillId="0" borderId="2" xfId="0" applyNumberFormat="1" applyFont="1" applyBorder="1" applyAlignment="1">
      <alignment horizontal="center" vertical="center"/>
    </xf>
    <xf numFmtId="12" fontId="5" fillId="0" borderId="4" xfId="0" applyNumberFormat="1" applyFont="1" applyBorder="1" applyAlignment="1">
      <alignment horizontal="center" vertical="center"/>
    </xf>
    <xf numFmtId="0" fontId="5" fillId="0" borderId="2" xfId="0" quotePrefix="1" applyFont="1" applyBorder="1" applyAlignment="1">
      <alignment horizontal="center" vertical="center" wrapText="1"/>
    </xf>
    <xf numFmtId="1" fontId="5" fillId="0" borderId="2" xfId="0" quotePrefix="1" applyNumberFormat="1" applyFont="1" applyBorder="1" applyAlignment="1">
      <alignment horizontal="center" vertical="center"/>
    </xf>
    <xf numFmtId="9" fontId="5" fillId="3" borderId="2" xfId="2" applyFont="1" applyFill="1" applyBorder="1" applyAlignment="1">
      <alignment horizontal="center" vertical="center"/>
    </xf>
    <xf numFmtId="9" fontId="5" fillId="3" borderId="3" xfId="2" applyFont="1" applyFill="1" applyBorder="1" applyAlignment="1">
      <alignment horizontal="center" vertical="center"/>
    </xf>
    <xf numFmtId="9" fontId="5" fillId="3" borderId="4" xfId="2" applyFont="1" applyFill="1" applyBorder="1" applyAlignment="1">
      <alignment horizontal="center" vertical="center"/>
    </xf>
    <xf numFmtId="1" fontId="5" fillId="0" borderId="4" xfId="0" quotePrefix="1" applyNumberFormat="1" applyFont="1" applyBorder="1" applyAlignment="1">
      <alignment horizontal="center" vertical="center"/>
    </xf>
    <xf numFmtId="1" fontId="5" fillId="0" borderId="2" xfId="0" quotePrefix="1" applyNumberFormat="1" applyFont="1" applyBorder="1" applyAlignment="1">
      <alignment horizontal="center" vertical="center" wrapText="1"/>
    </xf>
    <xf numFmtId="1" fontId="5" fillId="0" borderId="4" xfId="0" quotePrefix="1" applyNumberFormat="1" applyFont="1" applyBorder="1" applyAlignment="1">
      <alignment horizontal="center" vertical="center" wrapText="1"/>
    </xf>
    <xf numFmtId="1" fontId="5" fillId="3" borderId="2" xfId="0" quotePrefix="1" applyNumberFormat="1" applyFont="1" applyFill="1" applyBorder="1" applyAlignment="1">
      <alignment horizontal="center" vertical="center"/>
    </xf>
    <xf numFmtId="1" fontId="5" fillId="3" borderId="4" xfId="0" quotePrefix="1" applyNumberFormat="1" applyFont="1" applyFill="1" applyBorder="1" applyAlignment="1">
      <alignment horizontal="center" vertical="center"/>
    </xf>
    <xf numFmtId="41" fontId="5" fillId="3" borderId="1" xfId="1" applyFont="1" applyFill="1" applyBorder="1" applyAlignment="1">
      <alignment horizontal="center" vertical="center"/>
    </xf>
    <xf numFmtId="1" fontId="5" fillId="0" borderId="3" xfId="0" quotePrefix="1"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2" fontId="5" fillId="0" borderId="10" xfId="1" applyNumberFormat="1" applyFont="1" applyFill="1" applyBorder="1" applyAlignment="1">
      <alignment horizontal="center" vertical="center"/>
    </xf>
    <xf numFmtId="42" fontId="5" fillId="0" borderId="2" xfId="1" applyNumberFormat="1" applyFont="1" applyFill="1" applyBorder="1" applyAlignment="1">
      <alignment horizontal="center" vertical="center"/>
    </xf>
    <xf numFmtId="42" fontId="5" fillId="0" borderId="3" xfId="1" applyNumberFormat="1" applyFont="1" applyFill="1" applyBorder="1" applyAlignment="1">
      <alignment horizontal="center" vertical="center"/>
    </xf>
    <xf numFmtId="42" fontId="5" fillId="0" borderId="4" xfId="1"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3" fontId="5" fillId="0" borderId="1"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8" fillId="0" borderId="1" xfId="0" quotePrefix="1" applyFont="1" applyBorder="1" applyAlignment="1">
      <alignment horizontal="center" vertical="center"/>
    </xf>
    <xf numFmtId="1" fontId="5" fillId="0" borderId="16" xfId="0" quotePrefix="1" applyNumberFormat="1" applyFont="1" applyBorder="1" applyAlignment="1">
      <alignment horizontal="center" vertical="center" wrapText="1"/>
    </xf>
    <xf numFmtId="1" fontId="5" fillId="0" borderId="17" xfId="0" quotePrefix="1" applyNumberFormat="1" applyFont="1" applyBorder="1" applyAlignment="1">
      <alignment horizontal="center" vertical="center" wrapText="1"/>
    </xf>
    <xf numFmtId="1" fontId="5" fillId="0" borderId="14" xfId="0" quotePrefix="1" applyNumberFormat="1" applyFont="1" applyBorder="1" applyAlignment="1">
      <alignment horizontal="center" vertical="center" wrapText="1"/>
    </xf>
    <xf numFmtId="42" fontId="5" fillId="0" borderId="11" xfId="0" quotePrefix="1" applyNumberFormat="1" applyFont="1" applyBorder="1" applyAlignment="1">
      <alignment horizontal="center" vertical="center"/>
    </xf>
    <xf numFmtId="42" fontId="5" fillId="0" borderId="12" xfId="0" quotePrefix="1" applyNumberFormat="1" applyFont="1" applyBorder="1" applyAlignment="1">
      <alignment horizontal="center" vertical="center"/>
    </xf>
    <xf numFmtId="42" fontId="5" fillId="0" borderId="9" xfId="0" quotePrefix="1"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 fontId="5"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41" fontId="8" fillId="0" borderId="2" xfId="1" applyFont="1" applyFill="1" applyBorder="1" applyAlignment="1">
      <alignment horizontal="center" vertical="center"/>
    </xf>
    <xf numFmtId="41" fontId="8" fillId="0" borderId="3" xfId="1" applyFont="1" applyFill="1" applyBorder="1" applyAlignment="1">
      <alignment horizontal="center" vertical="center"/>
    </xf>
    <xf numFmtId="41" fontId="8" fillId="0" borderId="4" xfId="1" applyFont="1" applyFill="1" applyBorder="1" applyAlignment="1">
      <alignment horizontal="center" vertical="center"/>
    </xf>
    <xf numFmtId="0" fontId="8" fillId="0" borderId="1" xfId="0" applyFont="1" applyBorder="1" applyAlignment="1">
      <alignment horizontal="center" vertical="center"/>
    </xf>
    <xf numFmtId="1" fontId="5" fillId="0" borderId="1" xfId="0" applyNumberFormat="1" applyFont="1" applyBorder="1" applyAlignment="1">
      <alignment horizontal="center" vertical="center" wrapText="1"/>
    </xf>
    <xf numFmtId="42" fontId="5" fillId="0" borderId="11" xfId="0" quotePrefix="1" applyNumberFormat="1" applyFont="1" applyBorder="1" applyAlignment="1">
      <alignment horizontal="center" vertical="center" wrapText="1"/>
    </xf>
    <xf numFmtId="42" fontId="8" fillId="0" borderId="12" xfId="0" applyNumberFormat="1" applyFont="1" applyBorder="1" applyAlignment="1">
      <alignment horizontal="center" vertical="center" wrapText="1"/>
    </xf>
    <xf numFmtId="42" fontId="8" fillId="0" borderId="9" xfId="0" applyNumberFormat="1" applyFont="1" applyBorder="1" applyAlignment="1">
      <alignment horizontal="center" vertical="center" wrapText="1"/>
    </xf>
    <xf numFmtId="0" fontId="5" fillId="0" borderId="11" xfId="0" quotePrefix="1" applyFont="1" applyBorder="1" applyAlignment="1">
      <alignment horizontal="center" vertical="center" wrapText="1"/>
    </xf>
    <xf numFmtId="42" fontId="5" fillId="0" borderId="11" xfId="1" quotePrefix="1" applyNumberFormat="1" applyFont="1" applyFill="1" applyBorder="1" applyAlignment="1">
      <alignment horizontal="center" vertical="center"/>
    </xf>
    <xf numFmtId="42" fontId="5" fillId="0" borderId="12" xfId="1" applyNumberFormat="1" applyFont="1" applyFill="1" applyBorder="1" applyAlignment="1">
      <alignment horizontal="center" vertical="center"/>
    </xf>
    <xf numFmtId="42" fontId="5" fillId="0" borderId="9" xfId="1" applyNumberFormat="1" applyFont="1" applyFill="1" applyBorder="1" applyAlignment="1">
      <alignment horizontal="center" vertical="center"/>
    </xf>
    <xf numFmtId="1" fontId="5" fillId="0" borderId="2" xfId="1" quotePrefix="1" applyNumberFormat="1" applyFont="1" applyFill="1" applyBorder="1" applyAlignment="1">
      <alignment horizontal="center" vertical="center" wrapText="1"/>
    </xf>
    <xf numFmtId="1" fontId="5" fillId="0" borderId="3" xfId="1" quotePrefix="1" applyNumberFormat="1" applyFont="1" applyFill="1" applyBorder="1" applyAlignment="1">
      <alignment horizontal="center" vertical="center" wrapText="1"/>
    </xf>
    <xf numFmtId="1" fontId="5" fillId="0" borderId="4" xfId="1" quotePrefix="1" applyNumberFormat="1" applyFont="1" applyFill="1" applyBorder="1" applyAlignment="1">
      <alignment horizontal="center" vertical="center" wrapText="1"/>
    </xf>
    <xf numFmtId="0" fontId="5" fillId="0" borderId="12" xfId="0" quotePrefix="1" applyFont="1" applyBorder="1" applyAlignment="1">
      <alignment horizontal="center" vertical="center" wrapText="1"/>
    </xf>
    <xf numFmtId="0" fontId="5" fillId="0" borderId="9" xfId="0" quotePrefix="1" applyFont="1" applyBorder="1" applyAlignment="1">
      <alignment horizontal="center" vertical="center" wrapText="1"/>
    </xf>
    <xf numFmtId="42" fontId="5" fillId="0" borderId="10" xfId="0" applyNumberFormat="1" applyFont="1" applyBorder="1" applyAlignment="1">
      <alignment horizontal="center" vertical="center"/>
    </xf>
    <xf numFmtId="164" fontId="5" fillId="0" borderId="11" xfId="0" quotePrefix="1" applyNumberFormat="1" applyFont="1" applyBorder="1" applyAlignment="1">
      <alignment horizontal="center" vertical="center" wrapText="1"/>
    </xf>
    <xf numFmtId="164" fontId="5" fillId="0" borderId="12" xfId="0" quotePrefix="1" applyNumberFormat="1" applyFont="1" applyBorder="1" applyAlignment="1">
      <alignment horizontal="center" vertical="center" wrapText="1"/>
    </xf>
    <xf numFmtId="164" fontId="5" fillId="0" borderId="9" xfId="0" quotePrefix="1" applyNumberFormat="1" applyFont="1" applyBorder="1" applyAlignment="1">
      <alignment horizontal="center" vertical="center" wrapText="1"/>
    </xf>
    <xf numFmtId="1" fontId="5" fillId="0" borderId="11" xfId="0" quotePrefix="1"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42" fontId="5" fillId="0" borderId="10" xfId="1" quotePrefix="1" applyNumberFormat="1" applyFont="1" applyFill="1" applyBorder="1" applyAlignment="1">
      <alignment horizontal="center" vertical="center"/>
    </xf>
    <xf numFmtId="1" fontId="5" fillId="3" borderId="4" xfId="0" quotePrefix="1"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xf>
    <xf numFmtId="1" fontId="5" fillId="0" borderId="12" xfId="0" quotePrefix="1" applyNumberFormat="1" applyFont="1" applyBorder="1" applyAlignment="1">
      <alignment horizontal="center" vertical="center" wrapText="1"/>
    </xf>
    <xf numFmtId="1" fontId="5" fillId="0" borderId="9" xfId="0" quotePrefix="1" applyNumberFormat="1" applyFont="1" applyBorder="1" applyAlignment="1">
      <alignment horizontal="center" vertical="center" wrapText="1"/>
    </xf>
    <xf numFmtId="0" fontId="8" fillId="3" borderId="1" xfId="0" applyFont="1" applyFill="1" applyBorder="1" applyAlignment="1">
      <alignment horizontal="left" vertical="distributed"/>
    </xf>
    <xf numFmtId="0" fontId="4" fillId="0" borderId="1" xfId="0" applyFont="1" applyBorder="1" applyAlignment="1">
      <alignment horizontal="center" vertical="center" wrapText="1"/>
    </xf>
    <xf numFmtId="12" fontId="5" fillId="0" borderId="1" xfId="0" applyNumberFormat="1" applyFont="1" applyBorder="1" applyAlignment="1">
      <alignment horizontal="center" vertical="center"/>
    </xf>
    <xf numFmtId="1" fontId="5" fillId="0" borderId="3" xfId="0" quotePrefix="1" applyNumberFormat="1" applyFont="1" applyBorder="1" applyAlignment="1">
      <alignment horizontal="center" vertical="center"/>
    </xf>
    <xf numFmtId="42" fontId="5" fillId="0" borderId="2" xfId="1" quotePrefix="1" applyNumberFormat="1" applyFont="1" applyFill="1" applyBorder="1" applyAlignment="1">
      <alignment horizontal="center" vertical="center"/>
    </xf>
    <xf numFmtId="42" fontId="5" fillId="0" borderId="3" xfId="1" quotePrefix="1" applyNumberFormat="1" applyFont="1" applyFill="1" applyBorder="1" applyAlignment="1">
      <alignment horizontal="center" vertical="center"/>
    </xf>
    <xf numFmtId="42" fontId="5" fillId="0" borderId="4" xfId="1" quotePrefix="1" applyNumberFormat="1" applyFont="1" applyFill="1" applyBorder="1" applyAlignment="1">
      <alignment horizontal="center" vertical="center"/>
    </xf>
    <xf numFmtId="0" fontId="4" fillId="0" borderId="1" xfId="0" applyFont="1" applyBorder="1" applyAlignment="1">
      <alignment horizontal="center" vertical="center"/>
    </xf>
    <xf numFmtId="1" fontId="5" fillId="3" borderId="3" xfId="0" quotePrefix="1" applyNumberFormat="1" applyFont="1" applyFill="1" applyBorder="1" applyAlignment="1">
      <alignment horizontal="center" vertical="center"/>
    </xf>
    <xf numFmtId="1" fontId="5" fillId="0" borderId="3" xfId="1" applyNumberFormat="1" applyFont="1" applyFill="1" applyBorder="1" applyAlignment="1">
      <alignment horizontal="center" vertical="center"/>
    </xf>
    <xf numFmtId="1" fontId="5" fillId="0" borderId="4" xfId="1"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2" fontId="5" fillId="0" borderId="10" xfId="0" applyNumberFormat="1" applyFont="1" applyBorder="1" applyAlignment="1">
      <alignment horizontal="center" vertical="center" wrapText="1"/>
    </xf>
    <xf numFmtId="42" fontId="5" fillId="0" borderId="9" xfId="0" applyNumberFormat="1" applyFont="1" applyBorder="1" applyAlignment="1">
      <alignment horizontal="center" vertical="center"/>
    </xf>
    <xf numFmtId="1" fontId="5" fillId="0" borderId="14" xfId="0" applyNumberFormat="1" applyFont="1" applyBorder="1" applyAlignment="1">
      <alignment horizontal="center" vertical="center" wrapText="1"/>
    </xf>
    <xf numFmtId="42" fontId="5" fillId="0" borderId="10" xfId="0" quotePrefix="1" applyNumberFormat="1" applyFont="1" applyBorder="1" applyAlignment="1">
      <alignment horizontal="center" vertical="center"/>
    </xf>
    <xf numFmtId="1" fontId="5" fillId="0" borderId="1" xfId="0" quotePrefix="1" applyNumberFormat="1" applyFont="1" applyBorder="1" applyAlignment="1">
      <alignment horizontal="center" vertical="center"/>
    </xf>
    <xf numFmtId="0" fontId="12" fillId="0" borderId="4" xfId="0" applyFont="1" applyBorder="1" applyAlignment="1">
      <alignment horizontal="center" vertical="center" wrapText="1"/>
    </xf>
    <xf numFmtId="42" fontId="5" fillId="0" borderId="11" xfId="1" applyNumberFormat="1" applyFont="1" applyFill="1" applyBorder="1" applyAlignment="1">
      <alignment horizontal="center" vertical="center" wrapText="1"/>
    </xf>
    <xf numFmtId="42" fontId="5" fillId="0" borderId="12" xfId="0" applyNumberFormat="1" applyFont="1" applyBorder="1" applyAlignment="1">
      <alignment horizontal="center" vertical="center" wrapText="1"/>
    </xf>
    <xf numFmtId="42" fontId="5" fillId="0" borderId="9" xfId="0" applyNumberFormat="1" applyFont="1" applyBorder="1" applyAlignment="1">
      <alignment horizontal="center" vertical="center" wrapText="1"/>
    </xf>
    <xf numFmtId="9" fontId="5" fillId="3" borderId="1" xfId="2" applyFont="1" applyFill="1" applyBorder="1" applyAlignment="1">
      <alignment horizontal="center" vertical="center"/>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1" fontId="5" fillId="3" borderId="7" xfId="0" applyNumberFormat="1" applyFont="1" applyFill="1" applyBorder="1" applyAlignment="1">
      <alignment horizontal="center" vertical="center" wrapText="1"/>
    </xf>
    <xf numFmtId="1" fontId="5" fillId="3" borderId="3" xfId="0" applyNumberFormat="1"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1" fontId="5" fillId="3" borderId="2" xfId="0" applyNumberFormat="1" applyFont="1" applyFill="1" applyBorder="1" applyAlignment="1">
      <alignment horizontal="center" vertical="center"/>
    </xf>
    <xf numFmtId="1" fontId="5" fillId="3" borderId="3" xfId="0" applyNumberFormat="1" applyFont="1" applyFill="1" applyBorder="1" applyAlignment="1">
      <alignment horizontal="center" vertical="center"/>
    </xf>
    <xf numFmtId="1" fontId="5" fillId="3" borderId="4" xfId="0" applyNumberFormat="1" applyFont="1" applyFill="1" applyBorder="1" applyAlignment="1">
      <alignment horizontal="center" vertical="center"/>
    </xf>
    <xf numFmtId="0" fontId="5" fillId="0" borderId="4" xfId="0" quotePrefix="1" applyFont="1" applyBorder="1" applyAlignment="1">
      <alignment horizontal="center" vertical="center" wrapText="1"/>
    </xf>
    <xf numFmtId="0" fontId="4"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9" fontId="5"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vertical="top" wrapText="1"/>
    </xf>
    <xf numFmtId="0" fontId="5" fillId="0" borderId="1" xfId="0" applyFont="1" applyBorder="1" applyAlignment="1">
      <alignment horizontal="center" wrapText="1"/>
    </xf>
    <xf numFmtId="0" fontId="4" fillId="0" borderId="0" xfId="0" applyFont="1" applyAlignment="1">
      <alignment horizontal="center" vertical="center"/>
    </xf>
    <xf numFmtId="9" fontId="6" fillId="0" borderId="1" xfId="2" applyFont="1" applyBorder="1" applyAlignment="1">
      <alignment horizontal="center" vertical="center"/>
    </xf>
    <xf numFmtId="9" fontId="6" fillId="3" borderId="2" xfId="2" applyFont="1" applyFill="1" applyBorder="1" applyAlignment="1">
      <alignment horizontal="center" vertical="center"/>
    </xf>
    <xf numFmtId="9" fontId="6" fillId="3" borderId="4" xfId="2"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2" xfId="2" applyFont="1" applyFill="1" applyBorder="1" applyAlignment="1">
      <alignment horizontal="center" vertical="center"/>
    </xf>
    <xf numFmtId="9" fontId="8" fillId="3" borderId="3" xfId="2" applyFont="1" applyFill="1" applyBorder="1" applyAlignment="1">
      <alignment horizontal="center" vertical="center"/>
    </xf>
    <xf numFmtId="9" fontId="8" fillId="3" borderId="4" xfId="2" applyFont="1" applyFill="1" applyBorder="1" applyAlignment="1">
      <alignment horizontal="center" vertical="center"/>
    </xf>
    <xf numFmtId="42" fontId="5" fillId="0" borderId="2" xfId="0" applyNumberFormat="1" applyFont="1" applyBorder="1" applyAlignment="1">
      <alignment horizontal="center" vertical="center"/>
    </xf>
    <xf numFmtId="42" fontId="5" fillId="0" borderId="3" xfId="0" applyNumberFormat="1" applyFont="1" applyBorder="1" applyAlignment="1">
      <alignment horizontal="center" vertical="center"/>
    </xf>
    <xf numFmtId="42" fontId="5" fillId="0" borderId="1" xfId="0" applyNumberFormat="1" applyFont="1" applyBorder="1" applyAlignment="1">
      <alignment horizontal="center" vertical="center"/>
    </xf>
    <xf numFmtId="0" fontId="14" fillId="0" borderId="1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xf>
    <xf numFmtId="1" fontId="5" fillId="3" borderId="2" xfId="0" applyNumberFormat="1" applyFont="1" applyFill="1" applyBorder="1" applyAlignment="1">
      <alignment horizontal="center" vertical="center" wrapText="1"/>
    </xf>
    <xf numFmtId="0" fontId="5" fillId="0" borderId="3"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Laudith" id="{7AF33ADE-80E8-4216-932E-3F49321829A8}" userId="Laudith" providerId="None"/>
  <person displayName="Luz Marlene Andrade Hong" id="{7283C1B3-EA77-46F8-B7CA-30ED138C4AB8}"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2" dT="2021-07-01T17:27:10.27" personId="{7283C1B3-EA77-46F8-B7CA-30ED138C4AB8}" id="{C5780EA4-4EE6-469F-958F-5D9F7A72704A}">
    <text>VERIFICAR CON REPORTE A DICIEMBRE 2020</text>
  </threadedComment>
  <threadedComment ref="H107" dT="2021-05-25T22:46:01.23" personId="{7AF33ADE-80E8-4216-932E-3F49321829A8}" id="{1F3C7834-F0BF-4221-A66F-F12396AEB606}">
    <text>No fue aprabado en el 2021</text>
  </threadedComment>
  <threadedComment ref="H111" dT="2021-05-25T22:46:27.27" personId="{7AF33ADE-80E8-4216-932E-3F49321829A8}" id="{280A3AA6-063F-4117-B899-3FC4571674AC}">
    <text>No fue aprobado en el 2021</text>
  </threadedComment>
  <threadedComment ref="H116" dT="2021-05-25T22:47:18.77" personId="{7AF33ADE-80E8-4216-932E-3F49321829A8}" id="{E4FA38CA-ED60-435F-A08B-5AF64B5BA720}">
    <text>No fue aprobado en el 2021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64"/>
  <sheetViews>
    <sheetView tabSelected="1" topLeftCell="A2" zoomScale="80" zoomScaleNormal="80" workbookViewId="0">
      <pane xSplit="3" ySplit="1" topLeftCell="AD160" activePane="bottomRight" state="frozen"/>
      <selection activeCell="A2" sqref="A2"/>
      <selection pane="topRight" activeCell="D2" sqref="D2"/>
      <selection pane="bottomLeft" activeCell="A3" sqref="A3"/>
      <selection pane="bottomRight" activeCell="AE162" sqref="AE162"/>
    </sheetView>
  </sheetViews>
  <sheetFormatPr baseColWidth="10" defaultColWidth="11.42578125" defaultRowHeight="18.75" x14ac:dyDescent="0.3"/>
  <cols>
    <col min="1" max="1" width="9" style="20" customWidth="1"/>
    <col min="2" max="2" width="9.85546875" style="20" customWidth="1"/>
    <col min="3" max="3" width="26.140625" style="56" customWidth="1"/>
    <col min="4" max="4" width="28.5703125" style="56" customWidth="1"/>
    <col min="5" max="5" width="23.85546875" style="56" customWidth="1"/>
    <col min="6" max="6" width="27.85546875" style="56" customWidth="1"/>
    <col min="7" max="7" width="20.28515625" style="56" customWidth="1"/>
    <col min="8" max="8" width="30.42578125" style="56" customWidth="1"/>
    <col min="9" max="9" width="29" style="57" customWidth="1"/>
    <col min="10" max="10" width="21.140625" style="57" customWidth="1"/>
    <col min="11" max="11" width="19.85546875" style="57" customWidth="1"/>
    <col min="12" max="12" width="18.7109375" style="57" customWidth="1"/>
    <col min="13" max="13" width="20.85546875" style="57" customWidth="1"/>
    <col min="14" max="14" width="24.7109375" style="57" customWidth="1"/>
    <col min="15" max="15" width="28.85546875" style="57" customWidth="1"/>
    <col min="16" max="16" width="33.140625" style="57" customWidth="1"/>
    <col min="17" max="17" width="34" style="56" customWidth="1"/>
    <col min="18" max="18" width="21.85546875" style="56" customWidth="1"/>
    <col min="19" max="19" width="24.85546875" style="58" customWidth="1"/>
    <col min="20" max="20" width="34.42578125" style="58" customWidth="1"/>
    <col min="21" max="21" width="20.85546875" style="56" customWidth="1"/>
    <col min="22" max="22" width="20" style="56" customWidth="1"/>
    <col min="23" max="23" width="20.140625" style="56" customWidth="1"/>
    <col min="24" max="24" width="22.85546875" style="58" customWidth="1"/>
    <col min="25" max="25" width="26.85546875" style="56" customWidth="1"/>
    <col min="26" max="26" width="23.42578125" style="56" customWidth="1"/>
    <col min="27" max="27" width="30.85546875" style="56" customWidth="1"/>
    <col min="28" max="28" width="19.85546875" style="56" customWidth="1"/>
    <col min="29" max="29" width="28.140625" style="59" customWidth="1"/>
    <col min="30" max="30" width="29" style="60" customWidth="1"/>
    <col min="31" max="31" width="31.42578125" style="56" customWidth="1"/>
    <col min="32" max="32" width="38.85546875" style="61" customWidth="1"/>
    <col min="33" max="33" width="37" style="56" customWidth="1"/>
    <col min="34" max="34" width="30.42578125" style="64" customWidth="1"/>
    <col min="35" max="35" width="41.5703125" style="93" customWidth="1"/>
    <col min="36" max="16384" width="11.42578125" style="8"/>
  </cols>
  <sheetData>
    <row r="1" spans="1:35" ht="37.5" hidden="1" customHeight="1" thickBot="1" x14ac:dyDescent="0.35">
      <c r="A1" s="246" t="s">
        <v>479</v>
      </c>
      <c r="B1" s="246"/>
      <c r="C1" s="246"/>
      <c r="D1" s="246"/>
      <c r="E1" s="246"/>
      <c r="F1" s="246"/>
      <c r="G1" s="246"/>
      <c r="H1" s="246"/>
      <c r="I1" s="246"/>
      <c r="J1" s="246"/>
      <c r="K1" s="246"/>
      <c r="L1" s="246"/>
      <c r="M1" s="246"/>
      <c r="N1" s="246"/>
      <c r="O1" s="7"/>
      <c r="P1" s="7"/>
      <c r="Q1" s="7"/>
      <c r="R1" s="7"/>
      <c r="S1" s="7"/>
      <c r="T1" s="7"/>
      <c r="U1" s="7"/>
      <c r="V1" s="7"/>
      <c r="W1" s="7"/>
      <c r="X1" s="7"/>
      <c r="Y1" s="7"/>
      <c r="Z1" s="7"/>
      <c r="AA1" s="7"/>
      <c r="AB1" s="7"/>
      <c r="AC1" s="7"/>
      <c r="AD1" s="7"/>
      <c r="AE1" s="7"/>
      <c r="AF1" s="7"/>
      <c r="AG1" s="7"/>
      <c r="AH1" s="65"/>
    </row>
    <row r="2" spans="1:35" s="20" customFormat="1" ht="124.35" customHeight="1" thickBot="1" x14ac:dyDescent="0.3">
      <c r="A2" s="9" t="s">
        <v>0</v>
      </c>
      <c r="B2" s="10" t="s">
        <v>1</v>
      </c>
      <c r="C2" s="10" t="s">
        <v>3</v>
      </c>
      <c r="D2" s="10" t="s">
        <v>4</v>
      </c>
      <c r="E2" s="10" t="s">
        <v>2</v>
      </c>
      <c r="F2" s="10" t="s">
        <v>5</v>
      </c>
      <c r="G2" s="10" t="s">
        <v>6</v>
      </c>
      <c r="H2" s="11" t="s">
        <v>398</v>
      </c>
      <c r="I2" s="14" t="s">
        <v>399</v>
      </c>
      <c r="J2" s="91" t="s">
        <v>595</v>
      </c>
      <c r="K2" s="91" t="s">
        <v>596</v>
      </c>
      <c r="L2" s="91" t="s">
        <v>597</v>
      </c>
      <c r="M2" s="13" t="s">
        <v>598</v>
      </c>
      <c r="N2" s="13" t="s">
        <v>510</v>
      </c>
      <c r="O2" s="13" t="s">
        <v>499</v>
      </c>
      <c r="P2" s="13" t="s">
        <v>500</v>
      </c>
      <c r="Q2" s="14" t="s">
        <v>7</v>
      </c>
      <c r="R2" s="14" t="s">
        <v>8</v>
      </c>
      <c r="S2" s="10" t="s">
        <v>9</v>
      </c>
      <c r="T2" s="10" t="s">
        <v>10</v>
      </c>
      <c r="U2" s="10" t="s">
        <v>400</v>
      </c>
      <c r="V2" s="10" t="s">
        <v>17</v>
      </c>
      <c r="W2" s="10" t="s">
        <v>18</v>
      </c>
      <c r="X2" s="10" t="s">
        <v>11</v>
      </c>
      <c r="Y2" s="14" t="s">
        <v>19</v>
      </c>
      <c r="Z2" s="14" t="s">
        <v>20</v>
      </c>
      <c r="AA2" s="10" t="s">
        <v>12</v>
      </c>
      <c r="AB2" s="10" t="s">
        <v>13</v>
      </c>
      <c r="AC2" s="15" t="s">
        <v>14</v>
      </c>
      <c r="AD2" s="16" t="s">
        <v>394</v>
      </c>
      <c r="AE2" s="17" t="s">
        <v>15</v>
      </c>
      <c r="AF2" s="18" t="s">
        <v>16</v>
      </c>
      <c r="AG2" s="19" t="s">
        <v>21</v>
      </c>
      <c r="AH2" s="19" t="s">
        <v>512</v>
      </c>
      <c r="AI2" s="12" t="s">
        <v>511</v>
      </c>
    </row>
    <row r="3" spans="1:35" ht="145.5" customHeight="1" x14ac:dyDescent="0.3">
      <c r="A3" s="213" t="s">
        <v>22</v>
      </c>
      <c r="B3" s="235" t="s">
        <v>23</v>
      </c>
      <c r="C3" s="213" t="s">
        <v>29</v>
      </c>
      <c r="D3" s="21" t="s">
        <v>24</v>
      </c>
      <c r="E3" s="21" t="s">
        <v>25</v>
      </c>
      <c r="F3" s="21" t="s">
        <v>26</v>
      </c>
      <c r="G3" s="22">
        <v>5000</v>
      </c>
      <c r="H3" s="23">
        <v>600</v>
      </c>
      <c r="I3" s="24">
        <v>685</v>
      </c>
      <c r="J3" s="25">
        <v>0</v>
      </c>
      <c r="K3" s="25">
        <v>0</v>
      </c>
      <c r="L3" s="26">
        <v>0</v>
      </c>
      <c r="M3" s="25">
        <f>+J3+K3+L3</f>
        <v>0</v>
      </c>
      <c r="N3" s="25">
        <f>+I3+M3</f>
        <v>685</v>
      </c>
      <c r="O3" s="27">
        <f>+M3/H3</f>
        <v>0</v>
      </c>
      <c r="P3" s="27">
        <f>+N3/G3</f>
        <v>0.13700000000000001</v>
      </c>
      <c r="Q3" s="225" t="s">
        <v>403</v>
      </c>
      <c r="R3" s="227">
        <v>2021130010060</v>
      </c>
      <c r="S3" s="108" t="s">
        <v>340</v>
      </c>
      <c r="T3" s="21" t="s">
        <v>341</v>
      </c>
      <c r="U3" s="28">
        <v>1</v>
      </c>
      <c r="V3" s="226">
        <v>90</v>
      </c>
      <c r="W3" s="113">
        <v>0</v>
      </c>
      <c r="X3" s="108" t="s">
        <v>27</v>
      </c>
      <c r="Y3" s="225">
        <v>600</v>
      </c>
      <c r="Z3" s="113">
        <v>0</v>
      </c>
      <c r="AA3" s="108" t="s">
        <v>505</v>
      </c>
      <c r="AB3" s="108" t="s">
        <v>28</v>
      </c>
      <c r="AC3" s="182">
        <v>100000000</v>
      </c>
      <c r="AD3" s="174">
        <v>0</v>
      </c>
      <c r="AE3" s="166" t="s">
        <v>401</v>
      </c>
      <c r="AF3" s="124" t="s">
        <v>445</v>
      </c>
      <c r="AG3" s="224" t="s">
        <v>484</v>
      </c>
      <c r="AH3" s="245" t="s">
        <v>521</v>
      </c>
      <c r="AI3" s="109" t="s">
        <v>533</v>
      </c>
    </row>
    <row r="4" spans="1:35" ht="109.5" customHeight="1" x14ac:dyDescent="0.3">
      <c r="A4" s="201"/>
      <c r="B4" s="212"/>
      <c r="C4" s="201"/>
      <c r="D4" s="109" t="s">
        <v>30</v>
      </c>
      <c r="E4" s="109" t="s">
        <v>31</v>
      </c>
      <c r="F4" s="109" t="s">
        <v>32</v>
      </c>
      <c r="G4" s="144">
        <v>4</v>
      </c>
      <c r="H4" s="144">
        <v>1</v>
      </c>
      <c r="I4" s="118">
        <v>1</v>
      </c>
      <c r="J4" s="114">
        <v>0</v>
      </c>
      <c r="K4" s="114">
        <v>0</v>
      </c>
      <c r="L4" s="238">
        <v>0</v>
      </c>
      <c r="M4" s="114">
        <f>SUM(J4:L5)</f>
        <v>0</v>
      </c>
      <c r="N4" s="114">
        <f>+I4+M4</f>
        <v>1</v>
      </c>
      <c r="O4" s="136">
        <f>+M4/H4</f>
        <v>0</v>
      </c>
      <c r="P4" s="237">
        <f>+N4/G4</f>
        <v>0.25</v>
      </c>
      <c r="Q4" s="117"/>
      <c r="R4" s="228"/>
      <c r="S4" s="109"/>
      <c r="T4" s="29" t="s">
        <v>342</v>
      </c>
      <c r="U4" s="23">
        <v>1</v>
      </c>
      <c r="V4" s="112"/>
      <c r="W4" s="110"/>
      <c r="X4" s="109"/>
      <c r="Y4" s="117"/>
      <c r="Z4" s="110"/>
      <c r="AA4" s="109"/>
      <c r="AB4" s="109"/>
      <c r="AC4" s="149"/>
      <c r="AD4" s="174"/>
      <c r="AE4" s="167"/>
      <c r="AF4" s="168"/>
      <c r="AG4" s="120"/>
      <c r="AH4" s="245"/>
      <c r="AI4" s="109"/>
    </row>
    <row r="5" spans="1:35" ht="98.1" customHeight="1" x14ac:dyDescent="0.3">
      <c r="A5" s="201"/>
      <c r="B5" s="212"/>
      <c r="C5" s="201"/>
      <c r="D5" s="109"/>
      <c r="E5" s="109"/>
      <c r="F5" s="109"/>
      <c r="G5" s="144"/>
      <c r="H5" s="144"/>
      <c r="I5" s="118"/>
      <c r="J5" s="116"/>
      <c r="K5" s="116"/>
      <c r="L5" s="239"/>
      <c r="M5" s="116"/>
      <c r="N5" s="116"/>
      <c r="O5" s="138"/>
      <c r="P5" s="116"/>
      <c r="Q5" s="117"/>
      <c r="R5" s="228"/>
      <c r="S5" s="109"/>
      <c r="T5" s="29" t="s">
        <v>343</v>
      </c>
      <c r="U5" s="23">
        <v>600</v>
      </c>
      <c r="V5" s="112"/>
      <c r="W5" s="110"/>
      <c r="X5" s="109"/>
      <c r="Y5" s="117"/>
      <c r="Z5" s="110"/>
      <c r="AA5" s="109"/>
      <c r="AB5" s="109"/>
      <c r="AC5" s="149"/>
      <c r="AD5" s="174"/>
      <c r="AE5" s="167"/>
      <c r="AF5" s="168"/>
      <c r="AG5" s="120"/>
      <c r="AH5" s="245"/>
      <c r="AI5" s="109"/>
    </row>
    <row r="6" spans="1:35" ht="119.25" customHeight="1" thickBot="1" x14ac:dyDescent="0.35">
      <c r="A6" s="201"/>
      <c r="B6" s="212"/>
      <c r="C6" s="201"/>
      <c r="D6" s="29" t="s">
        <v>33</v>
      </c>
      <c r="E6" s="29" t="s">
        <v>25</v>
      </c>
      <c r="F6" s="29" t="s">
        <v>34</v>
      </c>
      <c r="G6" s="30">
        <v>1</v>
      </c>
      <c r="H6" s="31" t="s">
        <v>507</v>
      </c>
      <c r="I6" s="31" t="s">
        <v>507</v>
      </c>
      <c r="J6" s="31" t="s">
        <v>508</v>
      </c>
      <c r="K6" s="31" t="s">
        <v>508</v>
      </c>
      <c r="L6" s="31" t="s">
        <v>508</v>
      </c>
      <c r="M6" s="31" t="s">
        <v>508</v>
      </c>
      <c r="N6" s="31" t="s">
        <v>508</v>
      </c>
      <c r="O6" s="31" t="s">
        <v>508</v>
      </c>
      <c r="P6" s="62" t="s">
        <v>594</v>
      </c>
      <c r="Q6" s="108"/>
      <c r="R6" s="229"/>
      <c r="S6" s="109"/>
      <c r="T6" s="29" t="s">
        <v>344</v>
      </c>
      <c r="U6" s="23">
        <v>1</v>
      </c>
      <c r="V6" s="113"/>
      <c r="W6" s="110"/>
      <c r="X6" s="109"/>
      <c r="Y6" s="108"/>
      <c r="Z6" s="110"/>
      <c r="AA6" s="109"/>
      <c r="AB6" s="109"/>
      <c r="AC6" s="149"/>
      <c r="AD6" s="174"/>
      <c r="AE6" s="167"/>
      <c r="AF6" s="168"/>
      <c r="AG6" s="121"/>
      <c r="AH6" s="245"/>
      <c r="AI6" s="109"/>
    </row>
    <row r="7" spans="1:35" ht="54.75" customHeight="1" x14ac:dyDescent="0.3">
      <c r="A7" s="201"/>
      <c r="B7" s="212"/>
      <c r="C7" s="201" t="s">
        <v>35</v>
      </c>
      <c r="D7" s="109" t="s">
        <v>36</v>
      </c>
      <c r="E7" s="109" t="s">
        <v>25</v>
      </c>
      <c r="F7" s="236" t="s">
        <v>37</v>
      </c>
      <c r="G7" s="144">
        <v>4</v>
      </c>
      <c r="H7" s="105">
        <v>1</v>
      </c>
      <c r="I7" s="230">
        <v>1</v>
      </c>
      <c r="J7" s="118">
        <v>0</v>
      </c>
      <c r="K7" s="230">
        <v>1</v>
      </c>
      <c r="L7" s="118">
        <v>0</v>
      </c>
      <c r="M7" s="230">
        <f>+J7+K7+L7</f>
        <v>1</v>
      </c>
      <c r="N7" s="118">
        <f>+I7+M7</f>
        <v>2</v>
      </c>
      <c r="O7" s="223">
        <f>+M7/H7</f>
        <v>1</v>
      </c>
      <c r="P7" s="223">
        <f>+(I7+N7)/G7</f>
        <v>0.75</v>
      </c>
      <c r="Q7" s="107" t="s">
        <v>404</v>
      </c>
      <c r="R7" s="231">
        <v>2021130010052</v>
      </c>
      <c r="S7" s="109" t="s">
        <v>233</v>
      </c>
      <c r="T7" s="29" t="s">
        <v>522</v>
      </c>
      <c r="U7" s="23">
        <v>1</v>
      </c>
      <c r="V7" s="111">
        <v>90</v>
      </c>
      <c r="W7" s="111">
        <v>0</v>
      </c>
      <c r="X7" s="109" t="s">
        <v>27</v>
      </c>
      <c r="Y7" s="110">
        <v>200</v>
      </c>
      <c r="Z7" s="110">
        <v>0</v>
      </c>
      <c r="AA7" s="108" t="s">
        <v>505</v>
      </c>
      <c r="AB7" s="109" t="s">
        <v>28</v>
      </c>
      <c r="AC7" s="214">
        <v>200000000</v>
      </c>
      <c r="AD7" s="174">
        <v>0</v>
      </c>
      <c r="AE7" s="166" t="s">
        <v>401</v>
      </c>
      <c r="AF7" s="124" t="s">
        <v>447</v>
      </c>
      <c r="AG7" s="224" t="s">
        <v>481</v>
      </c>
      <c r="AH7" s="102" t="s">
        <v>530</v>
      </c>
      <c r="AI7" s="103" t="s">
        <v>533</v>
      </c>
    </row>
    <row r="8" spans="1:35" ht="90" customHeight="1" x14ac:dyDescent="0.3">
      <c r="A8" s="201"/>
      <c r="B8" s="212"/>
      <c r="C8" s="201"/>
      <c r="D8" s="109"/>
      <c r="E8" s="109"/>
      <c r="F8" s="236"/>
      <c r="G8" s="144"/>
      <c r="H8" s="105"/>
      <c r="I8" s="230"/>
      <c r="J8" s="118">
        <v>0</v>
      </c>
      <c r="K8" s="230">
        <v>0</v>
      </c>
      <c r="L8" s="118">
        <v>0</v>
      </c>
      <c r="M8" s="230"/>
      <c r="N8" s="118"/>
      <c r="O8" s="223"/>
      <c r="P8" s="223"/>
      <c r="Q8" s="117"/>
      <c r="R8" s="232"/>
      <c r="S8" s="109"/>
      <c r="T8" s="29" t="s">
        <v>234</v>
      </c>
      <c r="U8" s="23">
        <v>1</v>
      </c>
      <c r="V8" s="112"/>
      <c r="W8" s="112"/>
      <c r="X8" s="109"/>
      <c r="Y8" s="110"/>
      <c r="Z8" s="110"/>
      <c r="AA8" s="109"/>
      <c r="AB8" s="109"/>
      <c r="AC8" s="214"/>
      <c r="AD8" s="174"/>
      <c r="AE8" s="167"/>
      <c r="AF8" s="168"/>
      <c r="AG8" s="120"/>
      <c r="AH8" s="102"/>
      <c r="AI8" s="104"/>
    </row>
    <row r="9" spans="1:35" ht="37.5" customHeight="1" x14ac:dyDescent="0.3">
      <c r="A9" s="201"/>
      <c r="B9" s="212"/>
      <c r="C9" s="201"/>
      <c r="D9" s="109" t="s">
        <v>38</v>
      </c>
      <c r="E9" s="109" t="s">
        <v>25</v>
      </c>
      <c r="F9" s="109" t="s">
        <v>39</v>
      </c>
      <c r="G9" s="144">
        <v>1</v>
      </c>
      <c r="H9" s="110">
        <v>1</v>
      </c>
      <c r="I9" s="118">
        <v>1</v>
      </c>
      <c r="J9" s="238">
        <v>1</v>
      </c>
      <c r="K9" s="114">
        <v>0</v>
      </c>
      <c r="L9" s="114">
        <v>0</v>
      </c>
      <c r="M9" s="114">
        <f>SUM(J9:L10)</f>
        <v>1</v>
      </c>
      <c r="N9" s="114">
        <f>+I9+M9</f>
        <v>2</v>
      </c>
      <c r="O9" s="136">
        <f>+M9/H9</f>
        <v>1</v>
      </c>
      <c r="P9" s="136">
        <v>1</v>
      </c>
      <c r="Q9" s="117"/>
      <c r="R9" s="232"/>
      <c r="S9" s="109"/>
      <c r="T9" s="29" t="s">
        <v>523</v>
      </c>
      <c r="U9" s="23">
        <v>200</v>
      </c>
      <c r="V9" s="112"/>
      <c r="W9" s="112"/>
      <c r="X9" s="109"/>
      <c r="Y9" s="110"/>
      <c r="Z9" s="110"/>
      <c r="AA9" s="109"/>
      <c r="AB9" s="109"/>
      <c r="AC9" s="214"/>
      <c r="AD9" s="174"/>
      <c r="AE9" s="167"/>
      <c r="AF9" s="168"/>
      <c r="AG9" s="120"/>
      <c r="AH9" s="102"/>
      <c r="AI9" s="103"/>
    </row>
    <row r="10" spans="1:35" ht="87.6" customHeight="1" thickBot="1" x14ac:dyDescent="0.35">
      <c r="A10" s="201"/>
      <c r="B10" s="212"/>
      <c r="C10" s="201"/>
      <c r="D10" s="109"/>
      <c r="E10" s="109"/>
      <c r="F10" s="109"/>
      <c r="G10" s="144"/>
      <c r="H10" s="110"/>
      <c r="I10" s="118"/>
      <c r="J10" s="239"/>
      <c r="K10" s="116"/>
      <c r="L10" s="116"/>
      <c r="M10" s="116"/>
      <c r="N10" s="116"/>
      <c r="O10" s="138"/>
      <c r="P10" s="138"/>
      <c r="Q10" s="108"/>
      <c r="R10" s="233"/>
      <c r="S10" s="109"/>
      <c r="T10" s="29" t="s">
        <v>235</v>
      </c>
      <c r="U10" s="23">
        <v>1</v>
      </c>
      <c r="V10" s="113"/>
      <c r="W10" s="113"/>
      <c r="X10" s="109"/>
      <c r="Y10" s="110"/>
      <c r="Z10" s="110"/>
      <c r="AA10" s="109"/>
      <c r="AB10" s="109"/>
      <c r="AC10" s="214"/>
      <c r="AD10" s="174"/>
      <c r="AE10" s="167"/>
      <c r="AF10" s="168"/>
      <c r="AG10" s="121"/>
      <c r="AH10" s="102"/>
      <c r="AI10" s="104"/>
    </row>
    <row r="11" spans="1:35" ht="90.75" customHeight="1" x14ac:dyDescent="0.3">
      <c r="A11" s="201"/>
      <c r="B11" s="212"/>
      <c r="C11" s="201" t="s">
        <v>40</v>
      </c>
      <c r="D11" s="109" t="s">
        <v>41</v>
      </c>
      <c r="E11" s="109" t="s">
        <v>25</v>
      </c>
      <c r="F11" s="109" t="s">
        <v>42</v>
      </c>
      <c r="G11" s="144">
        <v>3000</v>
      </c>
      <c r="H11" s="110">
        <v>500</v>
      </c>
      <c r="I11" s="118">
        <v>1602</v>
      </c>
      <c r="J11" s="114">
        <v>0</v>
      </c>
      <c r="K11" s="114">
        <v>0</v>
      </c>
      <c r="L11" s="114">
        <v>0</v>
      </c>
      <c r="M11" s="114">
        <f>SUM(J11:L12)</f>
        <v>0</v>
      </c>
      <c r="N11" s="114">
        <f>+I11+M11</f>
        <v>1602</v>
      </c>
      <c r="O11" s="136">
        <f>+M11/H11</f>
        <v>0</v>
      </c>
      <c r="P11" s="136">
        <f>+N11/G11</f>
        <v>0.53400000000000003</v>
      </c>
      <c r="Q11" s="107" t="s">
        <v>266</v>
      </c>
      <c r="R11" s="231">
        <v>2021130010091</v>
      </c>
      <c r="S11" s="109" t="s">
        <v>267</v>
      </c>
      <c r="T11" s="29" t="s">
        <v>268</v>
      </c>
      <c r="U11" s="23">
        <v>1</v>
      </c>
      <c r="V11" s="111">
        <v>90</v>
      </c>
      <c r="W11" s="111">
        <v>0</v>
      </c>
      <c r="X11" s="109" t="s">
        <v>27</v>
      </c>
      <c r="Y11" s="110">
        <v>500</v>
      </c>
      <c r="Z11" s="110">
        <v>0</v>
      </c>
      <c r="AA11" s="108" t="s">
        <v>505</v>
      </c>
      <c r="AB11" s="109" t="s">
        <v>28</v>
      </c>
      <c r="AC11" s="149">
        <v>200000000</v>
      </c>
      <c r="AD11" s="174">
        <v>0</v>
      </c>
      <c r="AE11" s="166" t="s">
        <v>401</v>
      </c>
      <c r="AF11" s="124" t="s">
        <v>446</v>
      </c>
      <c r="AG11" s="224" t="s">
        <v>481</v>
      </c>
      <c r="AH11" s="244" t="s">
        <v>531</v>
      </c>
      <c r="AI11" s="109" t="s">
        <v>535</v>
      </c>
    </row>
    <row r="12" spans="1:35" ht="64.5" customHeight="1" x14ac:dyDescent="0.3">
      <c r="A12" s="201"/>
      <c r="B12" s="212"/>
      <c r="C12" s="201"/>
      <c r="D12" s="109"/>
      <c r="E12" s="109"/>
      <c r="F12" s="109"/>
      <c r="G12" s="144"/>
      <c r="H12" s="110"/>
      <c r="I12" s="118"/>
      <c r="J12" s="116"/>
      <c r="K12" s="116"/>
      <c r="L12" s="116"/>
      <c r="M12" s="116"/>
      <c r="N12" s="116"/>
      <c r="O12" s="138"/>
      <c r="P12" s="138"/>
      <c r="Q12" s="117"/>
      <c r="R12" s="232"/>
      <c r="S12" s="109"/>
      <c r="T12" s="29" t="s">
        <v>269</v>
      </c>
      <c r="U12" s="23">
        <v>1</v>
      </c>
      <c r="V12" s="112"/>
      <c r="W12" s="112"/>
      <c r="X12" s="109"/>
      <c r="Y12" s="110"/>
      <c r="Z12" s="110"/>
      <c r="AA12" s="109"/>
      <c r="AB12" s="109"/>
      <c r="AC12" s="149"/>
      <c r="AD12" s="174"/>
      <c r="AE12" s="167"/>
      <c r="AF12" s="168"/>
      <c r="AG12" s="120"/>
      <c r="AH12" s="244"/>
      <c r="AI12" s="109"/>
    </row>
    <row r="13" spans="1:35" ht="133.5" customHeight="1" x14ac:dyDescent="0.3">
      <c r="A13" s="201"/>
      <c r="B13" s="212"/>
      <c r="C13" s="201"/>
      <c r="D13" s="29" t="s">
        <v>43</v>
      </c>
      <c r="E13" s="29" t="s">
        <v>31</v>
      </c>
      <c r="F13" s="32" t="s">
        <v>44</v>
      </c>
      <c r="G13" s="30">
        <v>3</v>
      </c>
      <c r="H13" s="23">
        <v>1</v>
      </c>
      <c r="I13" s="25">
        <v>1</v>
      </c>
      <c r="J13" s="25">
        <v>0</v>
      </c>
      <c r="K13" s="25">
        <v>0</v>
      </c>
      <c r="L13" s="25">
        <v>0</v>
      </c>
      <c r="M13" s="25">
        <f>SUM(J13:L13)</f>
        <v>0</v>
      </c>
      <c r="N13" s="25">
        <f>+I13</f>
        <v>1</v>
      </c>
      <c r="O13" s="27">
        <f>+M13/H13</f>
        <v>0</v>
      </c>
      <c r="P13" s="27">
        <f>+N13/G13</f>
        <v>0.33333333333333331</v>
      </c>
      <c r="Q13" s="117"/>
      <c r="R13" s="232"/>
      <c r="S13" s="109"/>
      <c r="T13" s="29" t="s">
        <v>270</v>
      </c>
      <c r="U13" s="23">
        <v>500</v>
      </c>
      <c r="V13" s="112"/>
      <c r="W13" s="112"/>
      <c r="X13" s="109"/>
      <c r="Y13" s="110"/>
      <c r="Z13" s="110"/>
      <c r="AA13" s="109"/>
      <c r="AB13" s="109"/>
      <c r="AC13" s="149"/>
      <c r="AD13" s="174"/>
      <c r="AE13" s="167"/>
      <c r="AF13" s="168"/>
      <c r="AG13" s="120"/>
      <c r="AH13" s="244"/>
      <c r="AI13" s="109"/>
    </row>
    <row r="14" spans="1:35" ht="126.75" customHeight="1" x14ac:dyDescent="0.3">
      <c r="A14" s="201"/>
      <c r="B14" s="212"/>
      <c r="C14" s="201"/>
      <c r="D14" s="29" t="s">
        <v>45</v>
      </c>
      <c r="E14" s="29" t="s">
        <v>25</v>
      </c>
      <c r="F14" s="32" t="s">
        <v>46</v>
      </c>
      <c r="G14" s="30">
        <v>40</v>
      </c>
      <c r="H14" s="23">
        <v>10</v>
      </c>
      <c r="I14" s="25">
        <v>10</v>
      </c>
      <c r="J14" s="25">
        <v>0</v>
      </c>
      <c r="K14" s="25">
        <v>0</v>
      </c>
      <c r="L14" s="25">
        <v>0</v>
      </c>
      <c r="M14" s="25">
        <f>SUM(J14:L14)</f>
        <v>0</v>
      </c>
      <c r="N14" s="25">
        <f>+I14</f>
        <v>10</v>
      </c>
      <c r="O14" s="27">
        <f>+M14/H14</f>
        <v>0</v>
      </c>
      <c r="P14" s="27">
        <f>+N14/G14</f>
        <v>0.25</v>
      </c>
      <c r="Q14" s="108"/>
      <c r="R14" s="233"/>
      <c r="S14" s="109"/>
      <c r="T14" s="29" t="s">
        <v>271</v>
      </c>
      <c r="U14" s="23">
        <v>1</v>
      </c>
      <c r="V14" s="113"/>
      <c r="W14" s="113"/>
      <c r="X14" s="109"/>
      <c r="Y14" s="110"/>
      <c r="Z14" s="110"/>
      <c r="AA14" s="109"/>
      <c r="AB14" s="109"/>
      <c r="AC14" s="149"/>
      <c r="AD14" s="174"/>
      <c r="AE14" s="167"/>
      <c r="AF14" s="168"/>
      <c r="AG14" s="121"/>
      <c r="AH14" s="244"/>
      <c r="AI14" s="109"/>
    </row>
    <row r="15" spans="1:35" ht="57.75" customHeight="1" x14ac:dyDescent="0.3">
      <c r="A15" s="201"/>
      <c r="B15" s="212"/>
      <c r="C15" s="201" t="s">
        <v>47</v>
      </c>
      <c r="D15" s="109" t="s">
        <v>48</v>
      </c>
      <c r="E15" s="109" t="s">
        <v>49</v>
      </c>
      <c r="F15" s="109" t="s">
        <v>50</v>
      </c>
      <c r="G15" s="144">
        <v>5000</v>
      </c>
      <c r="H15" s="105" t="s">
        <v>507</v>
      </c>
      <c r="I15" s="230">
        <v>6724</v>
      </c>
      <c r="J15" s="114" t="s">
        <v>508</v>
      </c>
      <c r="K15" s="114" t="s">
        <v>508</v>
      </c>
      <c r="L15" s="114" t="s">
        <v>508</v>
      </c>
      <c r="M15" s="114" t="s">
        <v>508</v>
      </c>
      <c r="N15" s="114">
        <f>+I15</f>
        <v>6724</v>
      </c>
      <c r="O15" s="136" t="s">
        <v>508</v>
      </c>
      <c r="P15" s="136">
        <v>1</v>
      </c>
      <c r="Q15" s="107" t="s">
        <v>478</v>
      </c>
      <c r="R15" s="231">
        <v>2021130010113</v>
      </c>
      <c r="S15" s="109" t="s">
        <v>337</v>
      </c>
      <c r="T15" s="29" t="s">
        <v>263</v>
      </c>
      <c r="U15" s="23">
        <v>1</v>
      </c>
      <c r="V15" s="111">
        <v>90</v>
      </c>
      <c r="W15" s="110">
        <v>0</v>
      </c>
      <c r="X15" s="109" t="s">
        <v>27</v>
      </c>
      <c r="Y15" s="110">
        <v>1200</v>
      </c>
      <c r="Z15" s="110">
        <v>0</v>
      </c>
      <c r="AA15" s="107" t="s">
        <v>505</v>
      </c>
      <c r="AB15" s="109" t="s">
        <v>28</v>
      </c>
      <c r="AC15" s="149">
        <v>200000000</v>
      </c>
      <c r="AD15" s="174">
        <v>0</v>
      </c>
      <c r="AE15" s="167" t="s">
        <v>401</v>
      </c>
      <c r="AF15" s="175" t="s">
        <v>448</v>
      </c>
      <c r="AG15" s="119" t="s">
        <v>481</v>
      </c>
      <c r="AH15" s="244" t="s">
        <v>532</v>
      </c>
      <c r="AI15" s="109"/>
    </row>
    <row r="16" spans="1:35" ht="57.75" customHeight="1" x14ac:dyDescent="0.3">
      <c r="A16" s="201"/>
      <c r="B16" s="212"/>
      <c r="C16" s="201"/>
      <c r="D16" s="109"/>
      <c r="E16" s="109"/>
      <c r="F16" s="109"/>
      <c r="G16" s="144"/>
      <c r="H16" s="105"/>
      <c r="I16" s="230"/>
      <c r="J16" s="115"/>
      <c r="K16" s="115"/>
      <c r="L16" s="115"/>
      <c r="M16" s="115"/>
      <c r="N16" s="115"/>
      <c r="O16" s="137"/>
      <c r="P16" s="137"/>
      <c r="Q16" s="117"/>
      <c r="R16" s="232"/>
      <c r="S16" s="109"/>
      <c r="T16" s="29" t="s">
        <v>338</v>
      </c>
      <c r="U16" s="23">
        <v>1</v>
      </c>
      <c r="V16" s="112"/>
      <c r="W16" s="110"/>
      <c r="X16" s="109"/>
      <c r="Y16" s="110"/>
      <c r="Z16" s="110"/>
      <c r="AA16" s="117"/>
      <c r="AB16" s="109"/>
      <c r="AC16" s="149"/>
      <c r="AD16" s="174"/>
      <c r="AE16" s="167"/>
      <c r="AF16" s="175"/>
      <c r="AG16" s="120"/>
      <c r="AH16" s="244"/>
      <c r="AI16" s="109"/>
    </row>
    <row r="17" spans="1:35" ht="84.6" customHeight="1" x14ac:dyDescent="0.3">
      <c r="A17" s="201"/>
      <c r="B17" s="212"/>
      <c r="C17" s="201"/>
      <c r="D17" s="109"/>
      <c r="E17" s="109"/>
      <c r="F17" s="109"/>
      <c r="G17" s="144"/>
      <c r="H17" s="105"/>
      <c r="I17" s="230"/>
      <c r="J17" s="116"/>
      <c r="K17" s="116"/>
      <c r="L17" s="116"/>
      <c r="M17" s="116"/>
      <c r="N17" s="116"/>
      <c r="O17" s="138"/>
      <c r="P17" s="138"/>
      <c r="Q17" s="108"/>
      <c r="R17" s="233"/>
      <c r="S17" s="109"/>
      <c r="T17" s="29" t="s">
        <v>339</v>
      </c>
      <c r="U17" s="23">
        <v>1200</v>
      </c>
      <c r="V17" s="113"/>
      <c r="W17" s="110"/>
      <c r="X17" s="109"/>
      <c r="Y17" s="110"/>
      <c r="Z17" s="110"/>
      <c r="AA17" s="108"/>
      <c r="AB17" s="109"/>
      <c r="AC17" s="149"/>
      <c r="AD17" s="174"/>
      <c r="AE17" s="167"/>
      <c r="AF17" s="175"/>
      <c r="AG17" s="121"/>
      <c r="AH17" s="244"/>
      <c r="AI17" s="109"/>
    </row>
    <row r="18" spans="1:35" ht="51.75" customHeight="1" x14ac:dyDescent="0.3">
      <c r="A18" s="201"/>
      <c r="B18" s="212"/>
      <c r="C18" s="201" t="s">
        <v>51</v>
      </c>
      <c r="D18" s="109" t="s">
        <v>52</v>
      </c>
      <c r="E18" s="109" t="s">
        <v>25</v>
      </c>
      <c r="F18" s="109" t="s">
        <v>509</v>
      </c>
      <c r="G18" s="144">
        <v>4</v>
      </c>
      <c r="H18" s="105" t="s">
        <v>507</v>
      </c>
      <c r="I18" s="118">
        <v>4</v>
      </c>
      <c r="J18" s="114" t="s">
        <v>508</v>
      </c>
      <c r="K18" s="114" t="s">
        <v>508</v>
      </c>
      <c r="L18" s="114" t="s">
        <v>508</v>
      </c>
      <c r="M18" s="114" t="s">
        <v>508</v>
      </c>
      <c r="N18" s="114">
        <f>+I18</f>
        <v>4</v>
      </c>
      <c r="O18" s="136" t="s">
        <v>508</v>
      </c>
      <c r="P18" s="136">
        <f>+N18/G18</f>
        <v>1</v>
      </c>
      <c r="Q18" s="107" t="s">
        <v>288</v>
      </c>
      <c r="R18" s="128">
        <v>2021130010101</v>
      </c>
      <c r="S18" s="109" t="s">
        <v>289</v>
      </c>
      <c r="T18" s="29" t="s">
        <v>263</v>
      </c>
      <c r="U18" s="33" t="s">
        <v>507</v>
      </c>
      <c r="V18" s="111">
        <v>0</v>
      </c>
      <c r="W18" s="110">
        <v>0</v>
      </c>
      <c r="X18" s="109" t="s">
        <v>27</v>
      </c>
      <c r="Y18" s="110">
        <v>0</v>
      </c>
      <c r="Z18" s="110">
        <v>0</v>
      </c>
      <c r="AA18" s="107" t="s">
        <v>505</v>
      </c>
      <c r="AB18" s="109" t="s">
        <v>28</v>
      </c>
      <c r="AC18" s="149">
        <v>0</v>
      </c>
      <c r="AD18" s="174">
        <v>0</v>
      </c>
      <c r="AE18" s="166" t="s">
        <v>401</v>
      </c>
      <c r="AF18" s="124" t="s">
        <v>575</v>
      </c>
      <c r="AG18" s="119" t="s">
        <v>480</v>
      </c>
      <c r="AH18" s="241" t="s">
        <v>534</v>
      </c>
      <c r="AI18" s="109"/>
    </row>
    <row r="19" spans="1:35" ht="51.75" customHeight="1" x14ac:dyDescent="0.3">
      <c r="A19" s="201"/>
      <c r="B19" s="212"/>
      <c r="C19" s="201"/>
      <c r="D19" s="109"/>
      <c r="E19" s="109"/>
      <c r="F19" s="109"/>
      <c r="G19" s="144"/>
      <c r="H19" s="105"/>
      <c r="I19" s="118"/>
      <c r="J19" s="115"/>
      <c r="K19" s="115"/>
      <c r="L19" s="115"/>
      <c r="M19" s="115"/>
      <c r="N19" s="115"/>
      <c r="O19" s="137"/>
      <c r="P19" s="137"/>
      <c r="Q19" s="117"/>
      <c r="R19" s="131"/>
      <c r="S19" s="109"/>
      <c r="T19" s="29" t="s">
        <v>290</v>
      </c>
      <c r="U19" s="33" t="s">
        <v>507</v>
      </c>
      <c r="V19" s="112"/>
      <c r="W19" s="110"/>
      <c r="X19" s="109"/>
      <c r="Y19" s="110"/>
      <c r="Z19" s="110"/>
      <c r="AA19" s="117"/>
      <c r="AB19" s="109"/>
      <c r="AC19" s="149"/>
      <c r="AD19" s="174"/>
      <c r="AE19" s="167"/>
      <c r="AF19" s="168"/>
      <c r="AG19" s="120"/>
      <c r="AH19" s="242"/>
      <c r="AI19" s="109"/>
    </row>
    <row r="20" spans="1:35" ht="51.75" customHeight="1" x14ac:dyDescent="0.3">
      <c r="A20" s="201"/>
      <c r="B20" s="212"/>
      <c r="C20" s="201"/>
      <c r="D20" s="109"/>
      <c r="E20" s="109"/>
      <c r="F20" s="109"/>
      <c r="G20" s="144"/>
      <c r="H20" s="105"/>
      <c r="I20" s="118"/>
      <c r="J20" s="115"/>
      <c r="K20" s="115"/>
      <c r="L20" s="115"/>
      <c r="M20" s="115"/>
      <c r="N20" s="115"/>
      <c r="O20" s="137"/>
      <c r="P20" s="137"/>
      <c r="Q20" s="117"/>
      <c r="R20" s="131"/>
      <c r="S20" s="109"/>
      <c r="T20" s="29" t="s">
        <v>291</v>
      </c>
      <c r="U20" s="33" t="s">
        <v>507</v>
      </c>
      <c r="V20" s="112"/>
      <c r="W20" s="110"/>
      <c r="X20" s="109"/>
      <c r="Y20" s="110"/>
      <c r="Z20" s="110"/>
      <c r="AA20" s="117"/>
      <c r="AB20" s="109"/>
      <c r="AC20" s="149"/>
      <c r="AD20" s="174"/>
      <c r="AE20" s="167"/>
      <c r="AF20" s="168"/>
      <c r="AG20" s="120"/>
      <c r="AH20" s="242"/>
      <c r="AI20" s="109"/>
    </row>
    <row r="21" spans="1:35" ht="57" customHeight="1" x14ac:dyDescent="0.3">
      <c r="A21" s="201"/>
      <c r="B21" s="213"/>
      <c r="C21" s="201"/>
      <c r="D21" s="109"/>
      <c r="E21" s="109"/>
      <c r="F21" s="109"/>
      <c r="G21" s="144"/>
      <c r="H21" s="105"/>
      <c r="I21" s="118"/>
      <c r="J21" s="116"/>
      <c r="K21" s="116"/>
      <c r="L21" s="116"/>
      <c r="M21" s="116"/>
      <c r="N21" s="116"/>
      <c r="O21" s="138"/>
      <c r="P21" s="138"/>
      <c r="Q21" s="108"/>
      <c r="R21" s="129"/>
      <c r="S21" s="109"/>
      <c r="T21" s="29" t="s">
        <v>292</v>
      </c>
      <c r="U21" s="33" t="s">
        <v>507</v>
      </c>
      <c r="V21" s="113"/>
      <c r="W21" s="110"/>
      <c r="X21" s="109"/>
      <c r="Y21" s="110"/>
      <c r="Z21" s="110"/>
      <c r="AA21" s="108"/>
      <c r="AB21" s="109"/>
      <c r="AC21" s="149"/>
      <c r="AD21" s="174"/>
      <c r="AE21" s="167"/>
      <c r="AF21" s="168"/>
      <c r="AG21" s="121"/>
      <c r="AH21" s="243"/>
      <c r="AI21" s="109"/>
    </row>
    <row r="22" spans="1:35" ht="111.75" customHeight="1" x14ac:dyDescent="0.3">
      <c r="A22" s="201"/>
      <c r="B22" s="211" t="s">
        <v>62</v>
      </c>
      <c r="C22" s="34" t="s">
        <v>53</v>
      </c>
      <c r="D22" s="29" t="s">
        <v>54</v>
      </c>
      <c r="E22" s="29" t="s">
        <v>55</v>
      </c>
      <c r="F22" s="29" t="s">
        <v>56</v>
      </c>
      <c r="G22" s="35">
        <f>4000-2272</f>
        <v>1728</v>
      </c>
      <c r="H22" s="92" t="s">
        <v>507</v>
      </c>
      <c r="I22" s="92">
        <v>0</v>
      </c>
      <c r="J22" s="92" t="s">
        <v>508</v>
      </c>
      <c r="K22" s="92" t="s">
        <v>508</v>
      </c>
      <c r="L22" s="92" t="s">
        <v>508</v>
      </c>
      <c r="M22" s="25" t="s">
        <v>508</v>
      </c>
      <c r="N22" s="25">
        <f>+I22</f>
        <v>0</v>
      </c>
      <c r="O22" s="27" t="s">
        <v>508</v>
      </c>
      <c r="P22" s="27">
        <v>0</v>
      </c>
      <c r="Q22" s="29" t="s">
        <v>402</v>
      </c>
      <c r="R22" s="36">
        <v>2022130010002</v>
      </c>
      <c r="S22" s="37" t="s">
        <v>475</v>
      </c>
      <c r="T22" s="37" t="s">
        <v>477</v>
      </c>
      <c r="U22" s="38" t="str">
        <f>+H22</f>
        <v>NP</v>
      </c>
      <c r="V22" s="36">
        <v>90</v>
      </c>
      <c r="W22" s="36">
        <v>0</v>
      </c>
      <c r="X22" s="37" t="s">
        <v>27</v>
      </c>
      <c r="Y22" s="39">
        <v>301701</v>
      </c>
      <c r="Z22" s="36">
        <v>0</v>
      </c>
      <c r="AA22" s="37" t="s">
        <v>505</v>
      </c>
      <c r="AB22" s="36" t="s">
        <v>28</v>
      </c>
      <c r="AC22" s="40">
        <v>1000000000</v>
      </c>
      <c r="AD22" s="41">
        <v>0</v>
      </c>
      <c r="AE22" s="42" t="s">
        <v>401</v>
      </c>
      <c r="AF22" s="36" t="s">
        <v>449</v>
      </c>
      <c r="AG22" s="43" t="s">
        <v>481</v>
      </c>
      <c r="AH22" s="63" t="s">
        <v>536</v>
      </c>
      <c r="AI22" s="94" t="s">
        <v>537</v>
      </c>
    </row>
    <row r="23" spans="1:35" ht="86.25" customHeight="1" x14ac:dyDescent="0.3">
      <c r="A23" s="201"/>
      <c r="B23" s="212"/>
      <c r="C23" s="201" t="s">
        <v>57</v>
      </c>
      <c r="D23" s="109" t="s">
        <v>58</v>
      </c>
      <c r="E23" s="109" t="s">
        <v>25</v>
      </c>
      <c r="F23" s="102" t="s">
        <v>59</v>
      </c>
      <c r="G23" s="144">
        <v>120212</v>
      </c>
      <c r="H23" s="105" t="s">
        <v>507</v>
      </c>
      <c r="I23" s="240">
        <v>0</v>
      </c>
      <c r="J23" s="105" t="s">
        <v>508</v>
      </c>
      <c r="K23" s="105" t="s">
        <v>508</v>
      </c>
      <c r="L23" s="105" t="s">
        <v>508</v>
      </c>
      <c r="M23" s="105" t="s">
        <v>508</v>
      </c>
      <c r="N23" s="105">
        <v>0</v>
      </c>
      <c r="O23" s="247" t="s">
        <v>508</v>
      </c>
      <c r="P23" s="248">
        <v>0</v>
      </c>
      <c r="Q23" s="107" t="s">
        <v>282</v>
      </c>
      <c r="R23" s="128">
        <v>2021130010100</v>
      </c>
      <c r="S23" s="109" t="s">
        <v>283</v>
      </c>
      <c r="T23" s="29" t="s">
        <v>284</v>
      </c>
      <c r="U23" s="23">
        <v>0</v>
      </c>
      <c r="V23" s="111">
        <v>0</v>
      </c>
      <c r="W23" s="110">
        <v>0</v>
      </c>
      <c r="X23" s="109" t="s">
        <v>27</v>
      </c>
      <c r="Y23" s="111">
        <v>0</v>
      </c>
      <c r="Z23" s="110">
        <v>0</v>
      </c>
      <c r="AA23" s="108" t="s">
        <v>505</v>
      </c>
      <c r="AB23" s="109" t="s">
        <v>28</v>
      </c>
      <c r="AC23" s="149">
        <v>0</v>
      </c>
      <c r="AD23" s="174">
        <v>0</v>
      </c>
      <c r="AE23" s="166" t="s">
        <v>401</v>
      </c>
      <c r="AF23" s="124" t="s">
        <v>507</v>
      </c>
      <c r="AG23" s="119" t="s">
        <v>480</v>
      </c>
      <c r="AH23" s="244" t="s">
        <v>593</v>
      </c>
      <c r="AI23" s="109" t="s">
        <v>539</v>
      </c>
    </row>
    <row r="24" spans="1:35" ht="75.75" customHeight="1" x14ac:dyDescent="0.3">
      <c r="A24" s="201"/>
      <c r="B24" s="212"/>
      <c r="C24" s="201"/>
      <c r="D24" s="109"/>
      <c r="E24" s="109"/>
      <c r="F24" s="102"/>
      <c r="G24" s="144"/>
      <c r="H24" s="105"/>
      <c r="I24" s="240"/>
      <c r="J24" s="105"/>
      <c r="K24" s="105"/>
      <c r="L24" s="105"/>
      <c r="M24" s="105"/>
      <c r="N24" s="105"/>
      <c r="O24" s="247"/>
      <c r="P24" s="249"/>
      <c r="Q24" s="117"/>
      <c r="R24" s="131"/>
      <c r="S24" s="109"/>
      <c r="T24" s="29" t="s">
        <v>285</v>
      </c>
      <c r="U24" s="23">
        <v>0</v>
      </c>
      <c r="V24" s="112"/>
      <c r="W24" s="110"/>
      <c r="X24" s="109"/>
      <c r="Y24" s="112"/>
      <c r="Z24" s="110"/>
      <c r="AA24" s="109"/>
      <c r="AB24" s="109"/>
      <c r="AC24" s="149"/>
      <c r="AD24" s="174"/>
      <c r="AE24" s="167"/>
      <c r="AF24" s="168"/>
      <c r="AG24" s="120"/>
      <c r="AH24" s="244"/>
      <c r="AI24" s="109"/>
    </row>
    <row r="25" spans="1:35" ht="56.25" customHeight="1" x14ac:dyDescent="0.3">
      <c r="A25" s="201"/>
      <c r="B25" s="212"/>
      <c r="C25" s="201"/>
      <c r="D25" s="109" t="s">
        <v>60</v>
      </c>
      <c r="E25" s="109" t="s">
        <v>25</v>
      </c>
      <c r="F25" s="109" t="s">
        <v>61</v>
      </c>
      <c r="G25" s="144">
        <v>400</v>
      </c>
      <c r="H25" s="106" t="s">
        <v>507</v>
      </c>
      <c r="I25" s="106">
        <v>0</v>
      </c>
      <c r="J25" s="105" t="s">
        <v>508</v>
      </c>
      <c r="K25" s="105" t="s">
        <v>508</v>
      </c>
      <c r="L25" s="105" t="s">
        <v>508</v>
      </c>
      <c r="M25" s="105" t="s">
        <v>508</v>
      </c>
      <c r="N25" s="114">
        <v>0</v>
      </c>
      <c r="O25" s="136" t="s">
        <v>508</v>
      </c>
      <c r="P25" s="136">
        <v>0</v>
      </c>
      <c r="Q25" s="117"/>
      <c r="R25" s="131"/>
      <c r="S25" s="109"/>
      <c r="T25" s="29" t="s">
        <v>286</v>
      </c>
      <c r="U25" s="23">
        <v>0</v>
      </c>
      <c r="V25" s="112"/>
      <c r="W25" s="110"/>
      <c r="X25" s="109"/>
      <c r="Y25" s="112"/>
      <c r="Z25" s="110"/>
      <c r="AA25" s="109"/>
      <c r="AB25" s="109"/>
      <c r="AC25" s="149"/>
      <c r="AD25" s="174"/>
      <c r="AE25" s="167"/>
      <c r="AF25" s="168"/>
      <c r="AG25" s="120"/>
      <c r="AH25" s="244"/>
      <c r="AI25" s="109"/>
    </row>
    <row r="26" spans="1:35" ht="93" customHeight="1" x14ac:dyDescent="0.3">
      <c r="A26" s="201"/>
      <c r="B26" s="212"/>
      <c r="C26" s="201"/>
      <c r="D26" s="109"/>
      <c r="E26" s="109"/>
      <c r="F26" s="109"/>
      <c r="G26" s="144"/>
      <c r="H26" s="106"/>
      <c r="I26" s="106"/>
      <c r="J26" s="105"/>
      <c r="K26" s="105"/>
      <c r="L26" s="105"/>
      <c r="M26" s="105"/>
      <c r="N26" s="116"/>
      <c r="O26" s="138"/>
      <c r="P26" s="138"/>
      <c r="Q26" s="108"/>
      <c r="R26" s="129"/>
      <c r="S26" s="109"/>
      <c r="T26" s="29" t="s">
        <v>287</v>
      </c>
      <c r="U26" s="23">
        <v>0</v>
      </c>
      <c r="V26" s="113"/>
      <c r="W26" s="110"/>
      <c r="X26" s="109"/>
      <c r="Y26" s="113"/>
      <c r="Z26" s="110"/>
      <c r="AA26" s="109"/>
      <c r="AB26" s="109"/>
      <c r="AC26" s="149"/>
      <c r="AD26" s="174"/>
      <c r="AE26" s="167"/>
      <c r="AF26" s="168"/>
      <c r="AG26" s="121"/>
      <c r="AH26" s="244"/>
      <c r="AI26" s="109"/>
    </row>
    <row r="27" spans="1:35" ht="55.5" customHeight="1" x14ac:dyDescent="0.3">
      <c r="A27" s="201"/>
      <c r="B27" s="212"/>
      <c r="C27" s="201" t="s">
        <v>63</v>
      </c>
      <c r="D27" s="29" t="s">
        <v>64</v>
      </c>
      <c r="E27" s="29" t="s">
        <v>65</v>
      </c>
      <c r="F27" s="29" t="s">
        <v>66</v>
      </c>
      <c r="G27" s="30">
        <v>300</v>
      </c>
      <c r="H27" s="44" t="s">
        <v>507</v>
      </c>
      <c r="I27" s="45">
        <v>13644</v>
      </c>
      <c r="J27" s="44" t="s">
        <v>508</v>
      </c>
      <c r="K27" s="44" t="s">
        <v>508</v>
      </c>
      <c r="L27" s="44" t="s">
        <v>508</v>
      </c>
      <c r="M27" s="44" t="s">
        <v>508</v>
      </c>
      <c r="N27" s="25">
        <f>+I27</f>
        <v>13644</v>
      </c>
      <c r="O27" s="27" t="s">
        <v>508</v>
      </c>
      <c r="P27" s="27">
        <v>1</v>
      </c>
      <c r="Q27" s="107" t="s">
        <v>405</v>
      </c>
      <c r="R27" s="128">
        <v>2021130010061</v>
      </c>
      <c r="S27" s="109" t="s">
        <v>260</v>
      </c>
      <c r="T27" s="29" t="s">
        <v>395</v>
      </c>
      <c r="U27" s="110">
        <v>0</v>
      </c>
      <c r="V27" s="111">
        <v>0</v>
      </c>
      <c r="W27" s="110">
        <v>0</v>
      </c>
      <c r="X27" s="109" t="s">
        <v>27</v>
      </c>
      <c r="Y27" s="156">
        <v>0</v>
      </c>
      <c r="Z27" s="110">
        <v>0</v>
      </c>
      <c r="AA27" s="109" t="s">
        <v>505</v>
      </c>
      <c r="AB27" s="109" t="s">
        <v>28</v>
      </c>
      <c r="AC27" s="149">
        <v>0</v>
      </c>
      <c r="AD27" s="174">
        <v>0</v>
      </c>
      <c r="AE27" s="167" t="s">
        <v>401</v>
      </c>
      <c r="AF27" s="168" t="s">
        <v>507</v>
      </c>
      <c r="AG27" s="119" t="s">
        <v>480</v>
      </c>
      <c r="AH27" s="245" t="s">
        <v>540</v>
      </c>
      <c r="AI27" s="109" t="s">
        <v>538</v>
      </c>
    </row>
    <row r="28" spans="1:35" ht="55.5" customHeight="1" x14ac:dyDescent="0.3">
      <c r="A28" s="201"/>
      <c r="B28" s="212"/>
      <c r="C28" s="201"/>
      <c r="D28" s="29" t="s">
        <v>67</v>
      </c>
      <c r="E28" s="29" t="s">
        <v>25</v>
      </c>
      <c r="F28" s="29" t="s">
        <v>68</v>
      </c>
      <c r="G28" s="30">
        <v>1</v>
      </c>
      <c r="H28" s="50" t="s">
        <v>507</v>
      </c>
      <c r="I28" s="68" t="s">
        <v>508</v>
      </c>
      <c r="J28" s="68" t="s">
        <v>508</v>
      </c>
      <c r="K28" s="68" t="s">
        <v>508</v>
      </c>
      <c r="L28" s="68" t="s">
        <v>508</v>
      </c>
      <c r="M28" s="68" t="s">
        <v>508</v>
      </c>
      <c r="N28" s="25" t="s">
        <v>508</v>
      </c>
      <c r="O28" s="27" t="s">
        <v>508</v>
      </c>
      <c r="P28" s="27" t="s">
        <v>594</v>
      </c>
      <c r="Q28" s="117"/>
      <c r="R28" s="131"/>
      <c r="S28" s="109"/>
      <c r="T28" s="29" t="s">
        <v>396</v>
      </c>
      <c r="U28" s="110"/>
      <c r="V28" s="112"/>
      <c r="W28" s="110"/>
      <c r="X28" s="109"/>
      <c r="Y28" s="110"/>
      <c r="Z28" s="110"/>
      <c r="AA28" s="109"/>
      <c r="AB28" s="109"/>
      <c r="AC28" s="149"/>
      <c r="AD28" s="174"/>
      <c r="AE28" s="167"/>
      <c r="AF28" s="168"/>
      <c r="AG28" s="120"/>
      <c r="AH28" s="245"/>
      <c r="AI28" s="109"/>
    </row>
    <row r="29" spans="1:35" ht="68.25" customHeight="1" x14ac:dyDescent="0.3">
      <c r="A29" s="201"/>
      <c r="B29" s="212"/>
      <c r="C29" s="201"/>
      <c r="D29" s="29" t="s">
        <v>69</v>
      </c>
      <c r="E29" s="29" t="s">
        <v>25</v>
      </c>
      <c r="F29" s="29" t="s">
        <v>70</v>
      </c>
      <c r="G29" s="30">
        <v>400</v>
      </c>
      <c r="H29" s="50" t="s">
        <v>507</v>
      </c>
      <c r="I29" s="68" t="s">
        <v>507</v>
      </c>
      <c r="J29" s="68" t="s">
        <v>594</v>
      </c>
      <c r="K29" s="68" t="s">
        <v>594</v>
      </c>
      <c r="L29" s="68" t="s">
        <v>594</v>
      </c>
      <c r="M29" s="68" t="s">
        <v>508</v>
      </c>
      <c r="N29" s="25" t="s">
        <v>508</v>
      </c>
      <c r="O29" s="27" t="s">
        <v>508</v>
      </c>
      <c r="P29" s="27" t="s">
        <v>594</v>
      </c>
      <c r="Q29" s="108"/>
      <c r="R29" s="129"/>
      <c r="S29" s="109"/>
      <c r="T29" s="29" t="s">
        <v>397</v>
      </c>
      <c r="U29" s="110"/>
      <c r="V29" s="113"/>
      <c r="W29" s="110"/>
      <c r="X29" s="109"/>
      <c r="Y29" s="110"/>
      <c r="Z29" s="110"/>
      <c r="AA29" s="109"/>
      <c r="AB29" s="109"/>
      <c r="AC29" s="149"/>
      <c r="AD29" s="174"/>
      <c r="AE29" s="167"/>
      <c r="AF29" s="168"/>
      <c r="AG29" s="121"/>
      <c r="AH29" s="245"/>
      <c r="AI29" s="109"/>
    </row>
    <row r="30" spans="1:35" ht="152.25" customHeight="1" x14ac:dyDescent="0.3">
      <c r="A30" s="201"/>
      <c r="B30" s="212"/>
      <c r="C30" s="201" t="s">
        <v>71</v>
      </c>
      <c r="D30" s="109" t="s">
        <v>72</v>
      </c>
      <c r="E30" s="109" t="s">
        <v>25</v>
      </c>
      <c r="F30" s="109" t="s">
        <v>73</v>
      </c>
      <c r="G30" s="130">
        <v>30</v>
      </c>
      <c r="H30" s="110">
        <v>10</v>
      </c>
      <c r="I30" s="118">
        <v>10</v>
      </c>
      <c r="J30" s="114">
        <v>0</v>
      </c>
      <c r="K30" s="114">
        <v>0</v>
      </c>
      <c r="L30" s="114">
        <v>0</v>
      </c>
      <c r="M30" s="114">
        <f>SUM(J30:L32)</f>
        <v>0</v>
      </c>
      <c r="N30" s="114">
        <f>+I30+M30</f>
        <v>10</v>
      </c>
      <c r="O30" s="136">
        <f>+M30/H30</f>
        <v>0</v>
      </c>
      <c r="P30" s="136">
        <f>+N30/G30</f>
        <v>0.33333333333333331</v>
      </c>
      <c r="Q30" s="107" t="s">
        <v>272</v>
      </c>
      <c r="R30" s="128">
        <v>2021130010098</v>
      </c>
      <c r="S30" s="109" t="s">
        <v>273</v>
      </c>
      <c r="T30" s="29" t="s">
        <v>274</v>
      </c>
      <c r="U30" s="23">
        <v>3</v>
      </c>
      <c r="V30" s="111">
        <v>90</v>
      </c>
      <c r="W30" s="110">
        <v>0</v>
      </c>
      <c r="X30" s="109" t="s">
        <v>27</v>
      </c>
      <c r="Y30" s="110">
        <v>200</v>
      </c>
      <c r="Z30" s="110">
        <v>0</v>
      </c>
      <c r="AA30" s="109" t="s">
        <v>505</v>
      </c>
      <c r="AB30" s="109" t="s">
        <v>28</v>
      </c>
      <c r="AC30" s="220">
        <v>200000000</v>
      </c>
      <c r="AD30" s="174">
        <v>0</v>
      </c>
      <c r="AE30" s="167" t="s">
        <v>401</v>
      </c>
      <c r="AF30" s="175" t="s">
        <v>450</v>
      </c>
      <c r="AG30" s="119" t="s">
        <v>481</v>
      </c>
      <c r="AH30" s="241" t="s">
        <v>543</v>
      </c>
      <c r="AI30" s="109" t="s">
        <v>544</v>
      </c>
    </row>
    <row r="31" spans="1:35" ht="89.25" customHeight="1" x14ac:dyDescent="0.3">
      <c r="A31" s="201"/>
      <c r="B31" s="212"/>
      <c r="C31" s="201"/>
      <c r="D31" s="109"/>
      <c r="E31" s="109"/>
      <c r="F31" s="109"/>
      <c r="G31" s="130"/>
      <c r="H31" s="110"/>
      <c r="I31" s="118"/>
      <c r="J31" s="115"/>
      <c r="K31" s="115"/>
      <c r="L31" s="115"/>
      <c r="M31" s="115"/>
      <c r="N31" s="115"/>
      <c r="O31" s="137"/>
      <c r="P31" s="137"/>
      <c r="Q31" s="117"/>
      <c r="R31" s="131"/>
      <c r="S31" s="109"/>
      <c r="T31" s="29" t="s">
        <v>275</v>
      </c>
      <c r="U31" s="23">
        <v>10</v>
      </c>
      <c r="V31" s="112"/>
      <c r="W31" s="110"/>
      <c r="X31" s="109"/>
      <c r="Y31" s="110"/>
      <c r="Z31" s="110"/>
      <c r="AA31" s="109"/>
      <c r="AB31" s="109"/>
      <c r="AC31" s="221"/>
      <c r="AD31" s="174"/>
      <c r="AE31" s="167"/>
      <c r="AF31" s="168"/>
      <c r="AG31" s="120"/>
      <c r="AH31" s="242"/>
      <c r="AI31" s="109"/>
    </row>
    <row r="32" spans="1:35" ht="90.75" customHeight="1" x14ac:dyDescent="0.3">
      <c r="A32" s="201"/>
      <c r="B32" s="213"/>
      <c r="C32" s="201"/>
      <c r="D32" s="109"/>
      <c r="E32" s="109"/>
      <c r="F32" s="109"/>
      <c r="G32" s="130"/>
      <c r="H32" s="110"/>
      <c r="I32" s="118"/>
      <c r="J32" s="116"/>
      <c r="K32" s="116"/>
      <c r="L32" s="116"/>
      <c r="M32" s="116"/>
      <c r="N32" s="116"/>
      <c r="O32" s="138"/>
      <c r="P32" s="138"/>
      <c r="Q32" s="108"/>
      <c r="R32" s="129"/>
      <c r="S32" s="109"/>
      <c r="T32" s="29" t="s">
        <v>276</v>
      </c>
      <c r="U32" s="23">
        <v>1</v>
      </c>
      <c r="V32" s="113"/>
      <c r="W32" s="110"/>
      <c r="X32" s="109"/>
      <c r="Y32" s="110"/>
      <c r="Z32" s="110"/>
      <c r="AA32" s="109"/>
      <c r="AB32" s="109"/>
      <c r="AC32" s="222"/>
      <c r="AD32" s="174"/>
      <c r="AE32" s="167"/>
      <c r="AF32" s="168"/>
      <c r="AG32" s="121"/>
      <c r="AH32" s="243"/>
      <c r="AI32" s="109"/>
    </row>
    <row r="33" spans="1:35" ht="84.75" customHeight="1" x14ac:dyDescent="0.3">
      <c r="A33" s="201"/>
      <c r="B33" s="201" t="s">
        <v>74</v>
      </c>
      <c r="C33" s="201" t="s">
        <v>75</v>
      </c>
      <c r="D33" s="107" t="s">
        <v>407</v>
      </c>
      <c r="E33" s="107" t="s">
        <v>25</v>
      </c>
      <c r="F33" s="157" t="s">
        <v>575</v>
      </c>
      <c r="G33" s="157" t="s">
        <v>575</v>
      </c>
      <c r="H33" s="114" t="s">
        <v>507</v>
      </c>
      <c r="I33" s="114" t="s">
        <v>594</v>
      </c>
      <c r="J33" s="114" t="s">
        <v>594</v>
      </c>
      <c r="K33" s="114" t="s">
        <v>594</v>
      </c>
      <c r="L33" s="114" t="s">
        <v>594</v>
      </c>
      <c r="M33" s="114" t="s">
        <v>508</v>
      </c>
      <c r="N33" s="114" t="s">
        <v>508</v>
      </c>
      <c r="O33" s="136" t="s">
        <v>508</v>
      </c>
      <c r="P33" s="136" t="s">
        <v>594</v>
      </c>
      <c r="Q33" s="134" t="s">
        <v>406</v>
      </c>
      <c r="R33" s="135">
        <v>2022130010009</v>
      </c>
      <c r="S33" s="140" t="s">
        <v>408</v>
      </c>
      <c r="T33" s="169" t="s">
        <v>409</v>
      </c>
      <c r="U33" s="135">
        <v>0</v>
      </c>
      <c r="V33" s="135">
        <v>0</v>
      </c>
      <c r="W33" s="135">
        <v>0</v>
      </c>
      <c r="X33" s="140" t="s">
        <v>27</v>
      </c>
      <c r="Y33" s="142">
        <v>0</v>
      </c>
      <c r="Z33" s="135">
        <v>0</v>
      </c>
      <c r="AA33" s="140" t="s">
        <v>505</v>
      </c>
      <c r="AB33" s="135" t="s">
        <v>28</v>
      </c>
      <c r="AC33" s="163">
        <v>0</v>
      </c>
      <c r="AD33" s="159">
        <v>0</v>
      </c>
      <c r="AE33" s="160" t="s">
        <v>401</v>
      </c>
      <c r="AF33" s="135" t="s">
        <v>488</v>
      </c>
      <c r="AG33" s="192" t="s">
        <v>480</v>
      </c>
      <c r="AH33" s="244" t="s">
        <v>542</v>
      </c>
      <c r="AI33" s="109" t="s">
        <v>541</v>
      </c>
    </row>
    <row r="34" spans="1:35" ht="46.7" customHeight="1" x14ac:dyDescent="0.3">
      <c r="A34" s="201"/>
      <c r="B34" s="201"/>
      <c r="C34" s="201"/>
      <c r="D34" s="108"/>
      <c r="E34" s="108"/>
      <c r="F34" s="158"/>
      <c r="G34" s="158"/>
      <c r="H34" s="116"/>
      <c r="I34" s="116"/>
      <c r="J34" s="116"/>
      <c r="K34" s="116"/>
      <c r="L34" s="116"/>
      <c r="M34" s="116"/>
      <c r="N34" s="116"/>
      <c r="O34" s="138"/>
      <c r="P34" s="138"/>
      <c r="Q34" s="234"/>
      <c r="R34" s="139"/>
      <c r="S34" s="141"/>
      <c r="T34" s="219"/>
      <c r="U34" s="139"/>
      <c r="V34" s="139"/>
      <c r="W34" s="139"/>
      <c r="X34" s="141"/>
      <c r="Y34" s="143"/>
      <c r="Z34" s="139"/>
      <c r="AA34" s="141"/>
      <c r="AB34" s="139"/>
      <c r="AC34" s="165"/>
      <c r="AD34" s="159"/>
      <c r="AE34" s="162"/>
      <c r="AF34" s="139"/>
      <c r="AG34" s="199"/>
      <c r="AH34" s="244"/>
      <c r="AI34" s="109"/>
    </row>
    <row r="35" spans="1:35" ht="46.7" customHeight="1" x14ac:dyDescent="0.3">
      <c r="A35" s="34"/>
      <c r="B35" s="261" t="s">
        <v>599</v>
      </c>
      <c r="C35" s="262"/>
      <c r="D35" s="262"/>
      <c r="E35" s="262"/>
      <c r="F35" s="262"/>
      <c r="G35" s="262"/>
      <c r="H35" s="262"/>
      <c r="I35" s="262"/>
      <c r="J35" s="262"/>
      <c r="K35" s="262"/>
      <c r="L35" s="262"/>
      <c r="M35" s="262"/>
      <c r="N35" s="263"/>
      <c r="O35" s="96">
        <f>AVERAGE(O3:O34)</f>
        <v>0.25</v>
      </c>
      <c r="P35" s="96">
        <f>AVERAGE(P3:P34)</f>
        <v>0.47054761904761905</v>
      </c>
      <c r="Q35" s="69"/>
      <c r="R35" s="89"/>
      <c r="S35" s="83"/>
      <c r="T35" s="84"/>
      <c r="U35" s="80"/>
      <c r="V35" s="89"/>
      <c r="W35" s="80"/>
      <c r="X35" s="83"/>
      <c r="Y35" s="87"/>
      <c r="Z35" s="80"/>
      <c r="AA35" s="83"/>
      <c r="AB35" s="80"/>
      <c r="AC35" s="88"/>
      <c r="AD35" s="41"/>
      <c r="AE35" s="85"/>
      <c r="AF35" s="80"/>
      <c r="AG35" s="86"/>
      <c r="AH35" s="75"/>
      <c r="AI35" s="29"/>
    </row>
    <row r="36" spans="1:35" ht="56.25" customHeight="1" x14ac:dyDescent="0.3">
      <c r="A36" s="201" t="s">
        <v>76</v>
      </c>
      <c r="B36" s="201" t="s">
        <v>77</v>
      </c>
      <c r="C36" s="201" t="s">
        <v>78</v>
      </c>
      <c r="D36" s="109" t="s">
        <v>126</v>
      </c>
      <c r="E36" s="109" t="s">
        <v>25</v>
      </c>
      <c r="F36" s="109" t="s">
        <v>184</v>
      </c>
      <c r="G36" s="130">
        <v>600</v>
      </c>
      <c r="H36" s="110" t="s">
        <v>507</v>
      </c>
      <c r="I36" s="118" t="s">
        <v>575</v>
      </c>
      <c r="J36" s="114" t="s">
        <v>594</v>
      </c>
      <c r="K36" s="114" t="s">
        <v>594</v>
      </c>
      <c r="L36" s="114" t="s">
        <v>594</v>
      </c>
      <c r="M36" s="114" t="s">
        <v>508</v>
      </c>
      <c r="N36" s="114" t="s">
        <v>508</v>
      </c>
      <c r="O36" s="136" t="s">
        <v>508</v>
      </c>
      <c r="P36" s="136" t="s">
        <v>594</v>
      </c>
      <c r="Q36" s="107" t="s">
        <v>277</v>
      </c>
      <c r="R36" s="128">
        <v>2021130010099</v>
      </c>
      <c r="S36" s="109" t="s">
        <v>278</v>
      </c>
      <c r="T36" s="29" t="s">
        <v>279</v>
      </c>
      <c r="U36" s="23">
        <v>0</v>
      </c>
      <c r="V36" s="111">
        <v>0</v>
      </c>
      <c r="W36" s="110">
        <v>0</v>
      </c>
      <c r="X36" s="109" t="s">
        <v>27</v>
      </c>
      <c r="Y36" s="110">
        <v>0</v>
      </c>
      <c r="Z36" s="110">
        <v>0</v>
      </c>
      <c r="AA36" s="109" t="s">
        <v>505</v>
      </c>
      <c r="AB36" s="109" t="s">
        <v>28</v>
      </c>
      <c r="AC36" s="149">
        <v>0</v>
      </c>
      <c r="AD36" s="174">
        <v>0</v>
      </c>
      <c r="AE36" s="167" t="s">
        <v>401</v>
      </c>
      <c r="AF36" s="175" t="s">
        <v>488</v>
      </c>
      <c r="AG36" s="119" t="s">
        <v>480</v>
      </c>
      <c r="AH36" s="109" t="s">
        <v>501</v>
      </c>
      <c r="AI36" s="109" t="s">
        <v>538</v>
      </c>
    </row>
    <row r="37" spans="1:35" ht="60" customHeight="1" x14ac:dyDescent="0.3">
      <c r="A37" s="201"/>
      <c r="B37" s="201"/>
      <c r="C37" s="201"/>
      <c r="D37" s="109"/>
      <c r="E37" s="109"/>
      <c r="F37" s="109"/>
      <c r="G37" s="130"/>
      <c r="H37" s="110"/>
      <c r="I37" s="118"/>
      <c r="J37" s="115"/>
      <c r="K37" s="115"/>
      <c r="L37" s="115"/>
      <c r="M37" s="115"/>
      <c r="N37" s="115"/>
      <c r="O37" s="137"/>
      <c r="P37" s="137"/>
      <c r="Q37" s="117"/>
      <c r="R37" s="131"/>
      <c r="S37" s="109"/>
      <c r="T37" s="29" t="s">
        <v>280</v>
      </c>
      <c r="U37" s="23">
        <v>0</v>
      </c>
      <c r="V37" s="112"/>
      <c r="W37" s="110"/>
      <c r="X37" s="109"/>
      <c r="Y37" s="110"/>
      <c r="Z37" s="110"/>
      <c r="AA37" s="109"/>
      <c r="AB37" s="109"/>
      <c r="AC37" s="149"/>
      <c r="AD37" s="174"/>
      <c r="AE37" s="167"/>
      <c r="AF37" s="168"/>
      <c r="AG37" s="120"/>
      <c r="AH37" s="109"/>
      <c r="AI37" s="109"/>
    </row>
    <row r="38" spans="1:35" ht="63" customHeight="1" x14ac:dyDescent="0.3">
      <c r="A38" s="201"/>
      <c r="B38" s="201"/>
      <c r="C38" s="201"/>
      <c r="D38" s="109"/>
      <c r="E38" s="109"/>
      <c r="F38" s="109"/>
      <c r="G38" s="130"/>
      <c r="H38" s="110"/>
      <c r="I38" s="118"/>
      <c r="J38" s="116"/>
      <c r="K38" s="116"/>
      <c r="L38" s="116"/>
      <c r="M38" s="116"/>
      <c r="N38" s="116"/>
      <c r="O38" s="138"/>
      <c r="P38" s="138"/>
      <c r="Q38" s="108"/>
      <c r="R38" s="129"/>
      <c r="S38" s="109"/>
      <c r="T38" s="29" t="s">
        <v>281</v>
      </c>
      <c r="U38" s="23">
        <v>0</v>
      </c>
      <c r="V38" s="113"/>
      <c r="W38" s="110"/>
      <c r="X38" s="109"/>
      <c r="Y38" s="110"/>
      <c r="Z38" s="110"/>
      <c r="AA38" s="109"/>
      <c r="AB38" s="109"/>
      <c r="AC38" s="149"/>
      <c r="AD38" s="174"/>
      <c r="AE38" s="167"/>
      <c r="AF38" s="168"/>
      <c r="AG38" s="121"/>
      <c r="AH38" s="109"/>
      <c r="AI38" s="109"/>
    </row>
    <row r="39" spans="1:35" ht="99" customHeight="1" x14ac:dyDescent="0.3">
      <c r="A39" s="201"/>
      <c r="B39" s="201"/>
      <c r="C39" s="201" t="s">
        <v>79</v>
      </c>
      <c r="D39" s="109" t="s">
        <v>127</v>
      </c>
      <c r="E39" s="109" t="s">
        <v>25</v>
      </c>
      <c r="F39" s="109" t="s">
        <v>185</v>
      </c>
      <c r="G39" s="130">
        <v>500</v>
      </c>
      <c r="H39" s="110">
        <v>160</v>
      </c>
      <c r="I39" s="118">
        <v>160</v>
      </c>
      <c r="J39" s="114">
        <v>0</v>
      </c>
      <c r="K39" s="114">
        <v>0</v>
      </c>
      <c r="L39" s="114">
        <v>0</v>
      </c>
      <c r="M39" s="114">
        <f>SUM(J39:L40)</f>
        <v>0</v>
      </c>
      <c r="N39" s="114">
        <f>+I39+M39</f>
        <v>160</v>
      </c>
      <c r="O39" s="136">
        <f>+M39/H39</f>
        <v>0</v>
      </c>
      <c r="P39" s="136">
        <f>+N39/G39</f>
        <v>0.32</v>
      </c>
      <c r="Q39" s="107" t="s">
        <v>410</v>
      </c>
      <c r="R39" s="128">
        <v>2021130010056</v>
      </c>
      <c r="S39" s="109" t="s">
        <v>246</v>
      </c>
      <c r="T39" s="29" t="s">
        <v>251</v>
      </c>
      <c r="U39" s="23">
        <v>2</v>
      </c>
      <c r="V39" s="111">
        <v>90</v>
      </c>
      <c r="W39" s="111">
        <v>0</v>
      </c>
      <c r="X39" s="109" t="s">
        <v>27</v>
      </c>
      <c r="Y39" s="110">
        <v>160</v>
      </c>
      <c r="Z39" s="110">
        <v>0</v>
      </c>
      <c r="AA39" s="109" t="s">
        <v>505</v>
      </c>
      <c r="AB39" s="109" t="s">
        <v>28</v>
      </c>
      <c r="AC39" s="188">
        <v>1000000000</v>
      </c>
      <c r="AD39" s="174">
        <v>0</v>
      </c>
      <c r="AE39" s="167" t="s">
        <v>401</v>
      </c>
      <c r="AF39" s="168" t="s">
        <v>451</v>
      </c>
      <c r="AG39" s="119" t="s">
        <v>481</v>
      </c>
      <c r="AH39" s="245" t="s">
        <v>546</v>
      </c>
      <c r="AI39" s="109" t="s">
        <v>545</v>
      </c>
    </row>
    <row r="40" spans="1:35" ht="30.75" customHeight="1" x14ac:dyDescent="0.3">
      <c r="A40" s="201"/>
      <c r="B40" s="201"/>
      <c r="C40" s="201"/>
      <c r="D40" s="109"/>
      <c r="E40" s="109"/>
      <c r="F40" s="109"/>
      <c r="G40" s="130"/>
      <c r="H40" s="110"/>
      <c r="I40" s="118"/>
      <c r="J40" s="116"/>
      <c r="K40" s="116"/>
      <c r="L40" s="116"/>
      <c r="M40" s="116"/>
      <c r="N40" s="116"/>
      <c r="O40" s="138"/>
      <c r="P40" s="138"/>
      <c r="Q40" s="117"/>
      <c r="R40" s="131"/>
      <c r="S40" s="109"/>
      <c r="T40" s="29" t="s">
        <v>247</v>
      </c>
      <c r="U40" s="23">
        <v>1</v>
      </c>
      <c r="V40" s="112"/>
      <c r="W40" s="112"/>
      <c r="X40" s="109"/>
      <c r="Y40" s="110"/>
      <c r="Z40" s="110"/>
      <c r="AA40" s="109"/>
      <c r="AB40" s="109"/>
      <c r="AC40" s="188"/>
      <c r="AD40" s="174"/>
      <c r="AE40" s="167"/>
      <c r="AF40" s="168"/>
      <c r="AG40" s="120"/>
      <c r="AH40" s="245"/>
      <c r="AI40" s="109"/>
    </row>
    <row r="41" spans="1:35" ht="36.75" customHeight="1" x14ac:dyDescent="0.3">
      <c r="A41" s="201"/>
      <c r="B41" s="201"/>
      <c r="C41" s="201"/>
      <c r="D41" s="109" t="s">
        <v>128</v>
      </c>
      <c r="E41" s="109" t="s">
        <v>171</v>
      </c>
      <c r="F41" s="109" t="s">
        <v>186</v>
      </c>
      <c r="G41" s="130">
        <v>200</v>
      </c>
      <c r="H41" s="112">
        <v>40</v>
      </c>
      <c r="I41" s="118">
        <v>160</v>
      </c>
      <c r="J41" s="114">
        <v>0</v>
      </c>
      <c r="K41" s="114">
        <v>0</v>
      </c>
      <c r="L41" s="114">
        <v>0</v>
      </c>
      <c r="M41" s="114">
        <f>SUM(J41:L43)</f>
        <v>0</v>
      </c>
      <c r="N41" s="114">
        <f>+I41+M41</f>
        <v>160</v>
      </c>
      <c r="O41" s="136">
        <f>+M41/H41</f>
        <v>0</v>
      </c>
      <c r="P41" s="136">
        <f>+N41/G41</f>
        <v>0.8</v>
      </c>
      <c r="Q41" s="117"/>
      <c r="R41" s="131"/>
      <c r="S41" s="109"/>
      <c r="T41" s="29" t="s">
        <v>248</v>
      </c>
      <c r="U41" s="23">
        <v>160</v>
      </c>
      <c r="V41" s="112"/>
      <c r="W41" s="112"/>
      <c r="X41" s="109"/>
      <c r="Y41" s="110"/>
      <c r="Z41" s="110"/>
      <c r="AA41" s="109"/>
      <c r="AB41" s="109"/>
      <c r="AC41" s="188"/>
      <c r="AD41" s="174"/>
      <c r="AE41" s="167"/>
      <c r="AF41" s="168"/>
      <c r="AG41" s="120"/>
      <c r="AH41" s="245"/>
      <c r="AI41" s="109"/>
    </row>
    <row r="42" spans="1:35" ht="53.25" customHeight="1" x14ac:dyDescent="0.3">
      <c r="A42" s="201"/>
      <c r="B42" s="201"/>
      <c r="C42" s="201"/>
      <c r="D42" s="109"/>
      <c r="E42" s="109"/>
      <c r="F42" s="109"/>
      <c r="G42" s="130"/>
      <c r="H42" s="112"/>
      <c r="I42" s="118"/>
      <c r="J42" s="115"/>
      <c r="K42" s="115"/>
      <c r="L42" s="115"/>
      <c r="M42" s="115"/>
      <c r="N42" s="115"/>
      <c r="O42" s="137"/>
      <c r="P42" s="137"/>
      <c r="Q42" s="117"/>
      <c r="R42" s="131"/>
      <c r="S42" s="109"/>
      <c r="T42" s="29" t="s">
        <v>249</v>
      </c>
      <c r="U42" s="23">
        <v>160</v>
      </c>
      <c r="V42" s="112"/>
      <c r="W42" s="112"/>
      <c r="X42" s="109"/>
      <c r="Y42" s="110"/>
      <c r="Z42" s="110"/>
      <c r="AA42" s="109"/>
      <c r="AB42" s="109"/>
      <c r="AC42" s="188"/>
      <c r="AD42" s="174"/>
      <c r="AE42" s="167"/>
      <c r="AF42" s="168"/>
      <c r="AG42" s="120"/>
      <c r="AH42" s="245"/>
      <c r="AI42" s="109"/>
    </row>
    <row r="43" spans="1:35" ht="48.75" customHeight="1" x14ac:dyDescent="0.3">
      <c r="A43" s="201"/>
      <c r="B43" s="201"/>
      <c r="C43" s="201"/>
      <c r="D43" s="109"/>
      <c r="E43" s="109"/>
      <c r="F43" s="109"/>
      <c r="G43" s="130"/>
      <c r="H43" s="113"/>
      <c r="I43" s="118"/>
      <c r="J43" s="116"/>
      <c r="K43" s="116"/>
      <c r="L43" s="116"/>
      <c r="M43" s="116"/>
      <c r="N43" s="116"/>
      <c r="O43" s="138"/>
      <c r="P43" s="138"/>
      <c r="Q43" s="108"/>
      <c r="R43" s="129"/>
      <c r="S43" s="109"/>
      <c r="T43" s="29" t="s">
        <v>250</v>
      </c>
      <c r="U43" s="23">
        <v>1</v>
      </c>
      <c r="V43" s="113"/>
      <c r="W43" s="113"/>
      <c r="X43" s="109"/>
      <c r="Y43" s="110"/>
      <c r="Z43" s="110"/>
      <c r="AA43" s="109"/>
      <c r="AB43" s="109"/>
      <c r="AC43" s="188"/>
      <c r="AD43" s="174"/>
      <c r="AE43" s="167"/>
      <c r="AF43" s="168"/>
      <c r="AG43" s="121"/>
      <c r="AH43" s="245"/>
      <c r="AI43" s="109"/>
    </row>
    <row r="44" spans="1:35" ht="86.25" customHeight="1" x14ac:dyDescent="0.3">
      <c r="A44" s="201"/>
      <c r="B44" s="201"/>
      <c r="C44" s="201" t="s">
        <v>80</v>
      </c>
      <c r="D44" s="29" t="s">
        <v>129</v>
      </c>
      <c r="E44" s="29" t="s">
        <v>25</v>
      </c>
      <c r="F44" s="29" t="s">
        <v>187</v>
      </c>
      <c r="G44" s="46">
        <v>500</v>
      </c>
      <c r="H44" s="47">
        <v>237</v>
      </c>
      <c r="I44" s="25">
        <v>0</v>
      </c>
      <c r="J44" s="25">
        <v>0</v>
      </c>
      <c r="K44" s="25">
        <v>0</v>
      </c>
      <c r="L44" s="25">
        <v>0</v>
      </c>
      <c r="M44" s="25">
        <f>SUM(J44:L44)</f>
        <v>0</v>
      </c>
      <c r="N44" s="25">
        <f>+I44+M44</f>
        <v>0</v>
      </c>
      <c r="O44" s="27">
        <f>+M44/H44</f>
        <v>0</v>
      </c>
      <c r="P44" s="27">
        <f>+N44/G44</f>
        <v>0</v>
      </c>
      <c r="Q44" s="107" t="s">
        <v>236</v>
      </c>
      <c r="R44" s="128">
        <v>2021130010059</v>
      </c>
      <c r="S44" s="109" t="s">
        <v>237</v>
      </c>
      <c r="T44" s="48" t="s">
        <v>506</v>
      </c>
      <c r="U44" s="23">
        <v>1</v>
      </c>
      <c r="V44" s="111">
        <v>90</v>
      </c>
      <c r="W44" s="111">
        <v>0</v>
      </c>
      <c r="X44" s="109" t="s">
        <v>27</v>
      </c>
      <c r="Y44" s="110">
        <v>1199</v>
      </c>
      <c r="Z44" s="110">
        <v>0</v>
      </c>
      <c r="AA44" s="109" t="s">
        <v>505</v>
      </c>
      <c r="AB44" s="156" t="s">
        <v>28</v>
      </c>
      <c r="AC44" s="217">
        <v>800000000</v>
      </c>
      <c r="AD44" s="159">
        <v>0</v>
      </c>
      <c r="AE44" s="167" t="s">
        <v>401</v>
      </c>
      <c r="AF44" s="218" t="s">
        <v>452</v>
      </c>
      <c r="AG44" s="119" t="s">
        <v>481</v>
      </c>
      <c r="AH44" s="245"/>
      <c r="AI44" s="109" t="s">
        <v>547</v>
      </c>
    </row>
    <row r="45" spans="1:35" ht="86.25" customHeight="1" x14ac:dyDescent="0.3">
      <c r="A45" s="201"/>
      <c r="B45" s="201"/>
      <c r="C45" s="201"/>
      <c r="D45" s="109" t="s">
        <v>130</v>
      </c>
      <c r="E45" s="109" t="s">
        <v>25</v>
      </c>
      <c r="F45" s="109" t="s">
        <v>188</v>
      </c>
      <c r="G45" s="130">
        <v>800</v>
      </c>
      <c r="H45" s="132">
        <v>480</v>
      </c>
      <c r="I45" s="118">
        <v>0</v>
      </c>
      <c r="J45" s="114">
        <v>0</v>
      </c>
      <c r="K45" s="114">
        <v>0</v>
      </c>
      <c r="L45" s="114">
        <v>0</v>
      </c>
      <c r="M45" s="114">
        <f>+J45+K45+L45</f>
        <v>0</v>
      </c>
      <c r="N45" s="114">
        <f>+I45+M45</f>
        <v>0</v>
      </c>
      <c r="O45" s="136">
        <f>+M45/H45</f>
        <v>0</v>
      </c>
      <c r="P45" s="136">
        <f>+N45/G45</f>
        <v>0</v>
      </c>
      <c r="Q45" s="117"/>
      <c r="R45" s="131"/>
      <c r="S45" s="109"/>
      <c r="T45" s="48" t="s">
        <v>238</v>
      </c>
      <c r="U45" s="23">
        <v>1199</v>
      </c>
      <c r="V45" s="112"/>
      <c r="W45" s="112"/>
      <c r="X45" s="109"/>
      <c r="Y45" s="110"/>
      <c r="Z45" s="110"/>
      <c r="AA45" s="109"/>
      <c r="AB45" s="110"/>
      <c r="AC45" s="188"/>
      <c r="AD45" s="174"/>
      <c r="AE45" s="167"/>
      <c r="AF45" s="168"/>
      <c r="AG45" s="120"/>
      <c r="AH45" s="245"/>
      <c r="AI45" s="109"/>
    </row>
    <row r="46" spans="1:35" ht="52.5" customHeight="1" x14ac:dyDescent="0.3">
      <c r="A46" s="201"/>
      <c r="B46" s="201"/>
      <c r="C46" s="201"/>
      <c r="D46" s="109"/>
      <c r="E46" s="109"/>
      <c r="F46" s="109"/>
      <c r="G46" s="130"/>
      <c r="H46" s="133"/>
      <c r="I46" s="118"/>
      <c r="J46" s="116"/>
      <c r="K46" s="116"/>
      <c r="L46" s="116"/>
      <c r="M46" s="116"/>
      <c r="N46" s="116"/>
      <c r="O46" s="138"/>
      <c r="P46" s="138"/>
      <c r="Q46" s="108"/>
      <c r="R46" s="129"/>
      <c r="S46" s="109"/>
      <c r="T46" s="48" t="s">
        <v>239</v>
      </c>
      <c r="U46" s="23">
        <v>1</v>
      </c>
      <c r="V46" s="113"/>
      <c r="W46" s="113"/>
      <c r="X46" s="109"/>
      <c r="Y46" s="110"/>
      <c r="Z46" s="110"/>
      <c r="AA46" s="109"/>
      <c r="AB46" s="110"/>
      <c r="AC46" s="188"/>
      <c r="AD46" s="174"/>
      <c r="AE46" s="167"/>
      <c r="AF46" s="168"/>
      <c r="AG46" s="121"/>
      <c r="AH46" s="245"/>
      <c r="AI46" s="109"/>
    </row>
    <row r="47" spans="1:35" ht="158.44999999999999" customHeight="1" x14ac:dyDescent="0.3">
      <c r="A47" s="201"/>
      <c r="B47" s="201" t="s">
        <v>81</v>
      </c>
      <c r="C47" s="201" t="s">
        <v>82</v>
      </c>
      <c r="D47" s="29" t="s">
        <v>131</v>
      </c>
      <c r="E47" s="29" t="s">
        <v>25</v>
      </c>
      <c r="F47" s="29" t="s">
        <v>189</v>
      </c>
      <c r="G47" s="67">
        <v>4</v>
      </c>
      <c r="H47" s="67" t="s">
        <v>507</v>
      </c>
      <c r="I47" s="67" t="s">
        <v>507</v>
      </c>
      <c r="J47" s="68" t="s">
        <v>508</v>
      </c>
      <c r="K47" s="68" t="s">
        <v>508</v>
      </c>
      <c r="L47" s="68" t="s">
        <v>508</v>
      </c>
      <c r="M47" s="68" t="s">
        <v>508</v>
      </c>
      <c r="N47" s="68" t="s">
        <v>508</v>
      </c>
      <c r="O47" s="68" t="s">
        <v>508</v>
      </c>
      <c r="P47" s="68" t="s">
        <v>508</v>
      </c>
      <c r="Q47" s="134" t="s">
        <v>486</v>
      </c>
      <c r="R47" s="135">
        <v>2021130010057</v>
      </c>
      <c r="S47" s="109" t="s">
        <v>243</v>
      </c>
      <c r="T47" s="29" t="s">
        <v>244</v>
      </c>
      <c r="U47" s="23">
        <v>0</v>
      </c>
      <c r="V47" s="111">
        <v>0</v>
      </c>
      <c r="W47" s="111">
        <v>0</v>
      </c>
      <c r="X47" s="109" t="s">
        <v>27</v>
      </c>
      <c r="Y47" s="110">
        <v>0</v>
      </c>
      <c r="Z47" s="110">
        <v>0</v>
      </c>
      <c r="AA47" s="109" t="s">
        <v>505</v>
      </c>
      <c r="AB47" s="109" t="s">
        <v>28</v>
      </c>
      <c r="AC47" s="163">
        <v>0</v>
      </c>
      <c r="AD47" s="159">
        <v>0</v>
      </c>
      <c r="AE47" s="160" t="s">
        <v>401</v>
      </c>
      <c r="AF47" s="135" t="s">
        <v>575</v>
      </c>
      <c r="AG47" s="119" t="s">
        <v>480</v>
      </c>
      <c r="AH47" s="245" t="s">
        <v>548</v>
      </c>
      <c r="AI47" s="109" t="s">
        <v>538</v>
      </c>
    </row>
    <row r="48" spans="1:35" ht="140.25" customHeight="1" x14ac:dyDescent="0.3">
      <c r="A48" s="201"/>
      <c r="B48" s="201"/>
      <c r="C48" s="201"/>
      <c r="D48" s="29" t="s">
        <v>132</v>
      </c>
      <c r="E48" s="29" t="s">
        <v>25</v>
      </c>
      <c r="F48" s="29" t="s">
        <v>190</v>
      </c>
      <c r="G48" s="67">
        <v>16</v>
      </c>
      <c r="H48" s="67">
        <v>4</v>
      </c>
      <c r="I48" s="67">
        <v>4</v>
      </c>
      <c r="J48" s="68">
        <v>0</v>
      </c>
      <c r="K48" s="68">
        <v>0</v>
      </c>
      <c r="L48" s="68">
        <v>4</v>
      </c>
      <c r="M48" s="25">
        <f>+J48+K48+L48</f>
        <v>4</v>
      </c>
      <c r="N48" s="95">
        <f>+M48+I48</f>
        <v>8</v>
      </c>
      <c r="O48" s="27">
        <f>+M48/H48</f>
        <v>1</v>
      </c>
      <c r="P48" s="27">
        <f>+N48/G48</f>
        <v>0.5</v>
      </c>
      <c r="Q48" s="108"/>
      <c r="R48" s="129"/>
      <c r="S48" s="109"/>
      <c r="T48" s="29" t="s">
        <v>245</v>
      </c>
      <c r="U48" s="23">
        <v>0</v>
      </c>
      <c r="V48" s="113"/>
      <c r="W48" s="113"/>
      <c r="X48" s="109"/>
      <c r="Y48" s="110"/>
      <c r="Z48" s="110"/>
      <c r="AA48" s="109"/>
      <c r="AB48" s="109"/>
      <c r="AC48" s="215"/>
      <c r="AD48" s="174"/>
      <c r="AE48" s="216"/>
      <c r="AF48" s="129"/>
      <c r="AG48" s="121"/>
      <c r="AH48" s="245"/>
      <c r="AI48" s="109"/>
    </row>
    <row r="49" spans="1:35" ht="60.75" customHeight="1" x14ac:dyDescent="0.3">
      <c r="A49" s="201"/>
      <c r="B49" s="201"/>
      <c r="C49" s="201" t="s">
        <v>83</v>
      </c>
      <c r="D49" s="109" t="s">
        <v>133</v>
      </c>
      <c r="E49" s="109" t="s">
        <v>25</v>
      </c>
      <c r="F49" s="109" t="s">
        <v>191</v>
      </c>
      <c r="G49" s="130">
        <v>16</v>
      </c>
      <c r="H49" s="110">
        <v>16</v>
      </c>
      <c r="I49" s="118">
        <v>16</v>
      </c>
      <c r="J49" s="114">
        <v>0</v>
      </c>
      <c r="K49" s="114">
        <v>0</v>
      </c>
      <c r="L49" s="114">
        <v>16</v>
      </c>
      <c r="M49" s="114">
        <f>+J49+K49+L49</f>
        <v>16</v>
      </c>
      <c r="N49" s="114">
        <f>+I49+M49</f>
        <v>32</v>
      </c>
      <c r="O49" s="136">
        <f>+M49/H49</f>
        <v>1</v>
      </c>
      <c r="P49" s="136">
        <v>1</v>
      </c>
      <c r="Q49" s="107" t="s">
        <v>345</v>
      </c>
      <c r="R49" s="128">
        <v>2021130010114</v>
      </c>
      <c r="S49" s="109" t="s">
        <v>346</v>
      </c>
      <c r="T49" s="29" t="s">
        <v>347</v>
      </c>
      <c r="U49" s="23">
        <v>1</v>
      </c>
      <c r="V49" s="111">
        <v>90</v>
      </c>
      <c r="W49" s="111">
        <v>0</v>
      </c>
      <c r="X49" s="109" t="s">
        <v>27</v>
      </c>
      <c r="Y49" s="110">
        <v>30684</v>
      </c>
      <c r="Z49" s="111">
        <v>0</v>
      </c>
      <c r="AA49" s="108" t="s">
        <v>505</v>
      </c>
      <c r="AB49" s="109" t="s">
        <v>28</v>
      </c>
      <c r="AC49" s="188">
        <v>1425000000</v>
      </c>
      <c r="AD49" s="174">
        <v>0</v>
      </c>
      <c r="AE49" s="166" t="s">
        <v>401</v>
      </c>
      <c r="AF49" s="124" t="s">
        <v>453</v>
      </c>
      <c r="AG49" s="119" t="s">
        <v>481</v>
      </c>
      <c r="AH49" s="245" t="s">
        <v>549</v>
      </c>
      <c r="AI49" s="109" t="s">
        <v>550</v>
      </c>
    </row>
    <row r="50" spans="1:35" ht="60.75" customHeight="1" x14ac:dyDescent="0.3">
      <c r="A50" s="201"/>
      <c r="B50" s="201"/>
      <c r="C50" s="201"/>
      <c r="D50" s="109"/>
      <c r="E50" s="109"/>
      <c r="F50" s="109"/>
      <c r="G50" s="130"/>
      <c r="H50" s="110"/>
      <c r="I50" s="118"/>
      <c r="J50" s="115"/>
      <c r="K50" s="115"/>
      <c r="L50" s="115"/>
      <c r="M50" s="115"/>
      <c r="N50" s="115"/>
      <c r="O50" s="137"/>
      <c r="P50" s="137"/>
      <c r="Q50" s="117"/>
      <c r="R50" s="131"/>
      <c r="S50" s="109"/>
      <c r="T50" s="29" t="s">
        <v>348</v>
      </c>
      <c r="U50" s="23">
        <v>1</v>
      </c>
      <c r="V50" s="112"/>
      <c r="W50" s="112"/>
      <c r="X50" s="109"/>
      <c r="Y50" s="110"/>
      <c r="Z50" s="112"/>
      <c r="AA50" s="109"/>
      <c r="AB50" s="109"/>
      <c r="AC50" s="188"/>
      <c r="AD50" s="174"/>
      <c r="AE50" s="167"/>
      <c r="AF50" s="168"/>
      <c r="AG50" s="120"/>
      <c r="AH50" s="245"/>
      <c r="AI50" s="109"/>
    </row>
    <row r="51" spans="1:35" ht="60.75" customHeight="1" x14ac:dyDescent="0.3">
      <c r="A51" s="201"/>
      <c r="B51" s="201"/>
      <c r="C51" s="201"/>
      <c r="D51" s="109"/>
      <c r="E51" s="109"/>
      <c r="F51" s="109"/>
      <c r="G51" s="130"/>
      <c r="H51" s="110"/>
      <c r="I51" s="118"/>
      <c r="J51" s="115"/>
      <c r="K51" s="115"/>
      <c r="L51" s="115"/>
      <c r="M51" s="115"/>
      <c r="N51" s="115"/>
      <c r="O51" s="137"/>
      <c r="P51" s="137"/>
      <c r="Q51" s="117"/>
      <c r="R51" s="131"/>
      <c r="S51" s="109"/>
      <c r="T51" s="29" t="s">
        <v>349</v>
      </c>
      <c r="U51" s="23">
        <v>1</v>
      </c>
      <c r="V51" s="112"/>
      <c r="W51" s="112"/>
      <c r="X51" s="109"/>
      <c r="Y51" s="110"/>
      <c r="Z51" s="112"/>
      <c r="AA51" s="109"/>
      <c r="AB51" s="109"/>
      <c r="AC51" s="188"/>
      <c r="AD51" s="174"/>
      <c r="AE51" s="167"/>
      <c r="AF51" s="168"/>
      <c r="AG51" s="120"/>
      <c r="AH51" s="245"/>
      <c r="AI51" s="109"/>
    </row>
    <row r="52" spans="1:35" ht="60.75" customHeight="1" x14ac:dyDescent="0.3">
      <c r="A52" s="201"/>
      <c r="B52" s="201"/>
      <c r="C52" s="201"/>
      <c r="D52" s="109"/>
      <c r="E52" s="109"/>
      <c r="F52" s="109"/>
      <c r="G52" s="130"/>
      <c r="H52" s="110"/>
      <c r="I52" s="118"/>
      <c r="J52" s="116"/>
      <c r="K52" s="116"/>
      <c r="L52" s="116"/>
      <c r="M52" s="116"/>
      <c r="N52" s="116"/>
      <c r="O52" s="138"/>
      <c r="P52" s="138"/>
      <c r="Q52" s="108"/>
      <c r="R52" s="129"/>
      <c r="S52" s="109"/>
      <c r="T52" s="29" t="s">
        <v>350</v>
      </c>
      <c r="U52" s="23">
        <v>30684</v>
      </c>
      <c r="V52" s="113"/>
      <c r="W52" s="113"/>
      <c r="X52" s="109"/>
      <c r="Y52" s="110"/>
      <c r="Z52" s="113"/>
      <c r="AA52" s="109"/>
      <c r="AB52" s="109"/>
      <c r="AC52" s="188"/>
      <c r="AD52" s="174"/>
      <c r="AE52" s="167"/>
      <c r="AF52" s="168"/>
      <c r="AG52" s="121"/>
      <c r="AH52" s="245"/>
      <c r="AI52" s="109"/>
    </row>
    <row r="53" spans="1:35" ht="226.35" customHeight="1" x14ac:dyDescent="0.3">
      <c r="A53" s="201"/>
      <c r="B53" s="201" t="s">
        <v>84</v>
      </c>
      <c r="C53" s="201" t="s">
        <v>85</v>
      </c>
      <c r="D53" s="109" t="s">
        <v>134</v>
      </c>
      <c r="E53" s="109" t="s">
        <v>25</v>
      </c>
      <c r="F53" s="109" t="s">
        <v>192</v>
      </c>
      <c r="G53" s="130">
        <v>200</v>
      </c>
      <c r="H53" s="110">
        <v>50</v>
      </c>
      <c r="I53" s="118">
        <v>30</v>
      </c>
      <c r="J53" s="250">
        <v>0</v>
      </c>
      <c r="K53" s="250">
        <v>0</v>
      </c>
      <c r="L53" s="250">
        <v>0</v>
      </c>
      <c r="M53" s="114">
        <f>+J53+K53+L53</f>
        <v>0</v>
      </c>
      <c r="N53" s="114">
        <f>+I53+M53</f>
        <v>30</v>
      </c>
      <c r="O53" s="136">
        <f>+M53/H53</f>
        <v>0</v>
      </c>
      <c r="P53" s="136">
        <f>+N53/G53</f>
        <v>0.15</v>
      </c>
      <c r="Q53" s="107" t="s">
        <v>411</v>
      </c>
      <c r="R53" s="128">
        <v>2021130010058</v>
      </c>
      <c r="S53" s="109" t="s">
        <v>240</v>
      </c>
      <c r="T53" s="29" t="s">
        <v>241</v>
      </c>
      <c r="U53" s="23">
        <v>5</v>
      </c>
      <c r="V53" s="111">
        <v>90</v>
      </c>
      <c r="W53" s="111">
        <v>0</v>
      </c>
      <c r="X53" s="109" t="s">
        <v>27</v>
      </c>
      <c r="Y53" s="110">
        <v>50</v>
      </c>
      <c r="Z53" s="110">
        <v>0</v>
      </c>
      <c r="AA53" s="109" t="s">
        <v>505</v>
      </c>
      <c r="AB53" s="109" t="s">
        <v>28</v>
      </c>
      <c r="AC53" s="188">
        <v>200000000</v>
      </c>
      <c r="AD53" s="174">
        <v>0</v>
      </c>
      <c r="AE53" s="167" t="s">
        <v>401</v>
      </c>
      <c r="AF53" s="175" t="s">
        <v>454</v>
      </c>
      <c r="AG53" s="119" t="s">
        <v>481</v>
      </c>
      <c r="AH53" s="245" t="s">
        <v>551</v>
      </c>
      <c r="AI53" s="109" t="s">
        <v>552</v>
      </c>
    </row>
    <row r="54" spans="1:35" ht="87.75" customHeight="1" x14ac:dyDescent="0.3">
      <c r="A54" s="201"/>
      <c r="B54" s="201"/>
      <c r="C54" s="201"/>
      <c r="D54" s="109"/>
      <c r="E54" s="109"/>
      <c r="F54" s="109"/>
      <c r="G54" s="130"/>
      <c r="H54" s="110"/>
      <c r="I54" s="118"/>
      <c r="J54" s="251"/>
      <c r="K54" s="251"/>
      <c r="L54" s="251"/>
      <c r="M54" s="116"/>
      <c r="N54" s="116"/>
      <c r="O54" s="138"/>
      <c r="P54" s="138"/>
      <c r="Q54" s="108"/>
      <c r="R54" s="129"/>
      <c r="S54" s="109"/>
      <c r="T54" s="29" t="s">
        <v>242</v>
      </c>
      <c r="U54" s="23">
        <v>50</v>
      </c>
      <c r="V54" s="113"/>
      <c r="W54" s="113"/>
      <c r="X54" s="109"/>
      <c r="Y54" s="110"/>
      <c r="Z54" s="110"/>
      <c r="AA54" s="109"/>
      <c r="AB54" s="109"/>
      <c r="AC54" s="188"/>
      <c r="AD54" s="174"/>
      <c r="AE54" s="167"/>
      <c r="AF54" s="168"/>
      <c r="AG54" s="121"/>
      <c r="AH54" s="245"/>
      <c r="AI54" s="109"/>
    </row>
    <row r="55" spans="1:35" ht="127.5" customHeight="1" x14ac:dyDescent="0.3">
      <c r="A55" s="201"/>
      <c r="B55" s="201"/>
      <c r="C55" s="201" t="s">
        <v>86</v>
      </c>
      <c r="D55" s="29" t="s">
        <v>135</v>
      </c>
      <c r="E55" s="29" t="s">
        <v>172</v>
      </c>
      <c r="F55" s="29" t="s">
        <v>193</v>
      </c>
      <c r="G55" s="46">
        <v>100</v>
      </c>
      <c r="H55" s="66" t="s">
        <v>496</v>
      </c>
      <c r="I55" s="66">
        <v>0</v>
      </c>
      <c r="J55" s="66">
        <v>0</v>
      </c>
      <c r="K55" s="66">
        <v>0</v>
      </c>
      <c r="L55" s="66">
        <v>0</v>
      </c>
      <c r="M55" s="25">
        <f>+J55+K55+L55</f>
        <v>0</v>
      </c>
      <c r="N55" s="25">
        <f>+I55+M55</f>
        <v>0</v>
      </c>
      <c r="O55" s="27">
        <v>0</v>
      </c>
      <c r="P55" s="27">
        <v>0</v>
      </c>
      <c r="Q55" s="107" t="s">
        <v>299</v>
      </c>
      <c r="R55" s="128">
        <v>2021130010103</v>
      </c>
      <c r="S55" s="109" t="s">
        <v>300</v>
      </c>
      <c r="T55" s="29" t="s">
        <v>263</v>
      </c>
      <c r="U55" s="23">
        <v>1</v>
      </c>
      <c r="V55" s="111">
        <v>90</v>
      </c>
      <c r="W55" s="110">
        <v>0</v>
      </c>
      <c r="X55" s="109" t="s">
        <v>27</v>
      </c>
      <c r="Y55" s="110">
        <v>200</v>
      </c>
      <c r="Z55" s="110">
        <v>0</v>
      </c>
      <c r="AA55" s="109" t="s">
        <v>505</v>
      </c>
      <c r="AB55" s="109" t="s">
        <v>28</v>
      </c>
      <c r="AC55" s="149">
        <v>200000000</v>
      </c>
      <c r="AD55" s="174">
        <v>0</v>
      </c>
      <c r="AE55" s="167" t="s">
        <v>401</v>
      </c>
      <c r="AF55" s="168" t="s">
        <v>455</v>
      </c>
      <c r="AG55" s="119" t="s">
        <v>481</v>
      </c>
      <c r="AH55" s="244" t="s">
        <v>553</v>
      </c>
      <c r="AI55" s="109" t="s">
        <v>524</v>
      </c>
    </row>
    <row r="56" spans="1:35" ht="48" customHeight="1" x14ac:dyDescent="0.3">
      <c r="A56" s="201"/>
      <c r="B56" s="201"/>
      <c r="C56" s="201"/>
      <c r="D56" s="109" t="s">
        <v>136</v>
      </c>
      <c r="E56" s="109" t="s">
        <v>173</v>
      </c>
      <c r="F56" s="109" t="s">
        <v>194</v>
      </c>
      <c r="G56" s="130">
        <v>500</v>
      </c>
      <c r="H56" s="110">
        <v>200</v>
      </c>
      <c r="I56" s="114">
        <v>0</v>
      </c>
      <c r="J56" s="114">
        <v>0</v>
      </c>
      <c r="K56" s="114">
        <v>0</v>
      </c>
      <c r="L56" s="114">
        <v>0</v>
      </c>
      <c r="M56" s="114">
        <f>+J56+K56+L56</f>
        <v>0</v>
      </c>
      <c r="N56" s="114">
        <f>+I56+M56</f>
        <v>0</v>
      </c>
      <c r="O56" s="136">
        <f>+M56/H56</f>
        <v>0</v>
      </c>
      <c r="P56" s="136">
        <f>+N56/G56</f>
        <v>0</v>
      </c>
      <c r="Q56" s="117"/>
      <c r="R56" s="131"/>
      <c r="S56" s="109"/>
      <c r="T56" s="29" t="s">
        <v>301</v>
      </c>
      <c r="U56" s="23">
        <v>200</v>
      </c>
      <c r="V56" s="112"/>
      <c r="W56" s="110"/>
      <c r="X56" s="109"/>
      <c r="Y56" s="110"/>
      <c r="Z56" s="110"/>
      <c r="AA56" s="109"/>
      <c r="AB56" s="109"/>
      <c r="AC56" s="149"/>
      <c r="AD56" s="174"/>
      <c r="AE56" s="167"/>
      <c r="AF56" s="168"/>
      <c r="AG56" s="120"/>
      <c r="AH56" s="244"/>
      <c r="AI56" s="109"/>
    </row>
    <row r="57" spans="1:35" ht="188.1" customHeight="1" x14ac:dyDescent="0.3">
      <c r="A57" s="201"/>
      <c r="B57" s="201"/>
      <c r="C57" s="201"/>
      <c r="D57" s="109"/>
      <c r="E57" s="109"/>
      <c r="F57" s="109"/>
      <c r="G57" s="130"/>
      <c r="H57" s="110"/>
      <c r="I57" s="116"/>
      <c r="J57" s="116"/>
      <c r="K57" s="116"/>
      <c r="L57" s="116"/>
      <c r="M57" s="116"/>
      <c r="N57" s="116"/>
      <c r="O57" s="138"/>
      <c r="P57" s="138"/>
      <c r="Q57" s="108"/>
      <c r="R57" s="129"/>
      <c r="S57" s="109"/>
      <c r="T57" s="29" t="s">
        <v>302</v>
      </c>
      <c r="U57" s="23">
        <v>200</v>
      </c>
      <c r="V57" s="113"/>
      <c r="W57" s="110"/>
      <c r="X57" s="109"/>
      <c r="Y57" s="110"/>
      <c r="Z57" s="110"/>
      <c r="AA57" s="109"/>
      <c r="AB57" s="109"/>
      <c r="AC57" s="149"/>
      <c r="AD57" s="174"/>
      <c r="AE57" s="167"/>
      <c r="AF57" s="168"/>
      <c r="AG57" s="121"/>
      <c r="AH57" s="244"/>
      <c r="AI57" s="109"/>
    </row>
    <row r="58" spans="1:35" ht="61.5" customHeight="1" x14ac:dyDescent="0.3">
      <c r="A58" s="201"/>
      <c r="B58" s="211" t="s">
        <v>87</v>
      </c>
      <c r="C58" s="211" t="s">
        <v>88</v>
      </c>
      <c r="D58" s="107" t="s">
        <v>137</v>
      </c>
      <c r="E58" s="107" t="s">
        <v>25</v>
      </c>
      <c r="F58" s="107" t="s">
        <v>195</v>
      </c>
      <c r="G58" s="125">
        <v>1200</v>
      </c>
      <c r="H58" s="110">
        <v>400</v>
      </c>
      <c r="I58" s="118">
        <v>224</v>
      </c>
      <c r="J58" s="114">
        <v>0</v>
      </c>
      <c r="K58" s="114">
        <v>0</v>
      </c>
      <c r="L58" s="114">
        <v>0</v>
      </c>
      <c r="M58" s="114">
        <f>+J58+K58+L58</f>
        <v>0</v>
      </c>
      <c r="N58" s="114">
        <f>+I58+M58</f>
        <v>224</v>
      </c>
      <c r="O58" s="136">
        <f>+M58/H58</f>
        <v>0</v>
      </c>
      <c r="P58" s="136">
        <f>+N58/G58</f>
        <v>0.18666666666666668</v>
      </c>
      <c r="Q58" s="107" t="s">
        <v>326</v>
      </c>
      <c r="R58" s="128">
        <v>2021130010110</v>
      </c>
      <c r="S58" s="107" t="s">
        <v>327</v>
      </c>
      <c r="T58" s="29" t="s">
        <v>328</v>
      </c>
      <c r="U58" s="23">
        <v>1</v>
      </c>
      <c r="V58" s="111">
        <v>90</v>
      </c>
      <c r="W58" s="111">
        <v>0</v>
      </c>
      <c r="X58" s="107" t="s">
        <v>27</v>
      </c>
      <c r="Y58" s="111">
        <v>200</v>
      </c>
      <c r="Z58" s="111">
        <v>0</v>
      </c>
      <c r="AA58" s="107" t="s">
        <v>505</v>
      </c>
      <c r="AB58" s="111" t="s">
        <v>28</v>
      </c>
      <c r="AC58" s="150">
        <v>200000000</v>
      </c>
      <c r="AD58" s="153">
        <v>0</v>
      </c>
      <c r="AE58" s="107" t="s">
        <v>401</v>
      </c>
      <c r="AF58" s="122" t="s">
        <v>456</v>
      </c>
      <c r="AG58" s="119" t="s">
        <v>481</v>
      </c>
      <c r="AH58" s="245" t="s">
        <v>554</v>
      </c>
      <c r="AI58" s="109" t="s">
        <v>555</v>
      </c>
    </row>
    <row r="59" spans="1:35" ht="61.5" customHeight="1" x14ac:dyDescent="0.3">
      <c r="A59" s="201"/>
      <c r="B59" s="212"/>
      <c r="C59" s="212"/>
      <c r="D59" s="117"/>
      <c r="E59" s="117"/>
      <c r="F59" s="117"/>
      <c r="G59" s="126"/>
      <c r="H59" s="110"/>
      <c r="I59" s="118"/>
      <c r="J59" s="115"/>
      <c r="K59" s="115"/>
      <c r="L59" s="115"/>
      <c r="M59" s="115"/>
      <c r="N59" s="115"/>
      <c r="O59" s="137"/>
      <c r="P59" s="137"/>
      <c r="Q59" s="117"/>
      <c r="R59" s="131"/>
      <c r="S59" s="117"/>
      <c r="T59" s="29" t="s">
        <v>329</v>
      </c>
      <c r="U59" s="23">
        <v>1</v>
      </c>
      <c r="V59" s="112"/>
      <c r="W59" s="112"/>
      <c r="X59" s="117"/>
      <c r="Y59" s="112"/>
      <c r="Z59" s="112"/>
      <c r="AA59" s="117"/>
      <c r="AB59" s="112"/>
      <c r="AC59" s="151"/>
      <c r="AD59" s="154"/>
      <c r="AE59" s="117"/>
      <c r="AF59" s="123"/>
      <c r="AG59" s="120"/>
      <c r="AH59" s="245"/>
      <c r="AI59" s="109"/>
    </row>
    <row r="60" spans="1:35" ht="72.75" customHeight="1" x14ac:dyDescent="0.3">
      <c r="A60" s="201"/>
      <c r="B60" s="212"/>
      <c r="C60" s="212"/>
      <c r="D60" s="108"/>
      <c r="E60" s="108"/>
      <c r="F60" s="108"/>
      <c r="G60" s="127"/>
      <c r="H60" s="110"/>
      <c r="I60" s="118"/>
      <c r="J60" s="116"/>
      <c r="K60" s="116"/>
      <c r="L60" s="116"/>
      <c r="M60" s="116"/>
      <c r="N60" s="116"/>
      <c r="O60" s="138"/>
      <c r="P60" s="138"/>
      <c r="Q60" s="117"/>
      <c r="R60" s="131"/>
      <c r="S60" s="117"/>
      <c r="T60" s="107" t="s">
        <v>330</v>
      </c>
      <c r="U60" s="111">
        <v>200</v>
      </c>
      <c r="V60" s="112"/>
      <c r="W60" s="112"/>
      <c r="X60" s="117"/>
      <c r="Y60" s="112"/>
      <c r="Z60" s="112"/>
      <c r="AA60" s="117"/>
      <c r="AB60" s="112"/>
      <c r="AC60" s="151"/>
      <c r="AD60" s="154"/>
      <c r="AE60" s="117"/>
      <c r="AF60" s="123"/>
      <c r="AG60" s="120"/>
      <c r="AH60" s="245"/>
      <c r="AI60" s="109"/>
    </row>
    <row r="61" spans="1:35" ht="72.75" customHeight="1" x14ac:dyDescent="0.3">
      <c r="A61" s="201"/>
      <c r="B61" s="212"/>
      <c r="C61" s="213"/>
      <c r="D61" s="29" t="s">
        <v>138</v>
      </c>
      <c r="E61" s="29" t="s">
        <v>25</v>
      </c>
      <c r="F61" s="29" t="s">
        <v>196</v>
      </c>
      <c r="G61" s="46">
        <v>4</v>
      </c>
      <c r="H61" s="23" t="s">
        <v>507</v>
      </c>
      <c r="I61" s="25">
        <v>2</v>
      </c>
      <c r="J61" s="25" t="s">
        <v>508</v>
      </c>
      <c r="K61" s="25" t="s">
        <v>508</v>
      </c>
      <c r="L61" s="25" t="s">
        <v>508</v>
      </c>
      <c r="M61" s="25" t="s">
        <v>508</v>
      </c>
      <c r="N61" s="25">
        <f>+I61</f>
        <v>2</v>
      </c>
      <c r="O61" s="25" t="s">
        <v>508</v>
      </c>
      <c r="P61" s="27">
        <f>+N61/G61</f>
        <v>0.5</v>
      </c>
      <c r="Q61" s="108"/>
      <c r="R61" s="129"/>
      <c r="S61" s="108"/>
      <c r="T61" s="108"/>
      <c r="U61" s="113"/>
      <c r="V61" s="113"/>
      <c r="W61" s="113"/>
      <c r="X61" s="108"/>
      <c r="Y61" s="113"/>
      <c r="Z61" s="113"/>
      <c r="AA61" s="108"/>
      <c r="AB61" s="113"/>
      <c r="AC61" s="152"/>
      <c r="AD61" s="155"/>
      <c r="AE61" s="108"/>
      <c r="AF61" s="124"/>
      <c r="AG61" s="121"/>
      <c r="AH61" s="245"/>
      <c r="AI61" s="109"/>
    </row>
    <row r="62" spans="1:35" ht="45" customHeight="1" x14ac:dyDescent="0.3">
      <c r="A62" s="201"/>
      <c r="B62" s="212"/>
      <c r="C62" s="201" t="s">
        <v>89</v>
      </c>
      <c r="D62" s="109" t="s">
        <v>139</v>
      </c>
      <c r="E62" s="109" t="s">
        <v>174</v>
      </c>
      <c r="F62" s="109" t="s">
        <v>197</v>
      </c>
      <c r="G62" s="130">
        <v>4</v>
      </c>
      <c r="H62" s="110" t="s">
        <v>507</v>
      </c>
      <c r="I62" s="118">
        <v>1</v>
      </c>
      <c r="J62" s="114" t="s">
        <v>508</v>
      </c>
      <c r="K62" s="114" t="s">
        <v>508</v>
      </c>
      <c r="L62" s="114" t="s">
        <v>508</v>
      </c>
      <c r="M62" s="114" t="s">
        <v>508</v>
      </c>
      <c r="N62" s="114">
        <f>+I62</f>
        <v>1</v>
      </c>
      <c r="O62" s="114" t="s">
        <v>508</v>
      </c>
      <c r="P62" s="136">
        <f>+N62/G62</f>
        <v>0.25</v>
      </c>
      <c r="Q62" s="107" t="s">
        <v>390</v>
      </c>
      <c r="R62" s="128">
        <v>2021130010119</v>
      </c>
      <c r="S62" s="109" t="s">
        <v>391</v>
      </c>
      <c r="T62" s="29" t="s">
        <v>263</v>
      </c>
      <c r="U62" s="23">
        <v>0</v>
      </c>
      <c r="V62" s="111">
        <v>0</v>
      </c>
      <c r="W62" s="110">
        <v>0</v>
      </c>
      <c r="X62" s="109" t="s">
        <v>27</v>
      </c>
      <c r="Y62" s="110">
        <v>0</v>
      </c>
      <c r="Z62" s="110">
        <v>0</v>
      </c>
      <c r="AA62" s="109" t="s">
        <v>505</v>
      </c>
      <c r="AB62" s="109" t="s">
        <v>28</v>
      </c>
      <c r="AC62" s="149">
        <v>0</v>
      </c>
      <c r="AD62" s="174">
        <v>0</v>
      </c>
      <c r="AE62" s="167" t="s">
        <v>401</v>
      </c>
      <c r="AF62" s="175" t="s">
        <v>575</v>
      </c>
      <c r="AG62" s="119" t="s">
        <v>480</v>
      </c>
      <c r="AH62" s="245" t="s">
        <v>556</v>
      </c>
      <c r="AI62" s="109" t="s">
        <v>538</v>
      </c>
    </row>
    <row r="63" spans="1:35" ht="45" customHeight="1" x14ac:dyDescent="0.3">
      <c r="A63" s="201"/>
      <c r="B63" s="212"/>
      <c r="C63" s="201"/>
      <c r="D63" s="109"/>
      <c r="E63" s="109"/>
      <c r="F63" s="109"/>
      <c r="G63" s="130"/>
      <c r="H63" s="110"/>
      <c r="I63" s="118"/>
      <c r="J63" s="115"/>
      <c r="K63" s="115"/>
      <c r="L63" s="115"/>
      <c r="M63" s="115"/>
      <c r="N63" s="115"/>
      <c r="O63" s="115"/>
      <c r="P63" s="137"/>
      <c r="Q63" s="117"/>
      <c r="R63" s="131"/>
      <c r="S63" s="109"/>
      <c r="T63" s="29" t="s">
        <v>392</v>
      </c>
      <c r="U63" s="23">
        <v>0</v>
      </c>
      <c r="V63" s="112"/>
      <c r="W63" s="110"/>
      <c r="X63" s="109"/>
      <c r="Y63" s="110"/>
      <c r="Z63" s="110"/>
      <c r="AA63" s="109"/>
      <c r="AB63" s="109"/>
      <c r="AC63" s="149"/>
      <c r="AD63" s="174"/>
      <c r="AE63" s="167"/>
      <c r="AF63" s="168"/>
      <c r="AG63" s="120"/>
      <c r="AH63" s="245"/>
      <c r="AI63" s="109"/>
    </row>
    <row r="64" spans="1:35" ht="45" customHeight="1" x14ac:dyDescent="0.3">
      <c r="A64" s="201"/>
      <c r="B64" s="212"/>
      <c r="C64" s="201"/>
      <c r="D64" s="109"/>
      <c r="E64" s="109"/>
      <c r="F64" s="109"/>
      <c r="G64" s="130"/>
      <c r="H64" s="110"/>
      <c r="I64" s="118"/>
      <c r="J64" s="116"/>
      <c r="K64" s="116"/>
      <c r="L64" s="116"/>
      <c r="M64" s="116"/>
      <c r="N64" s="116"/>
      <c r="O64" s="116"/>
      <c r="P64" s="138"/>
      <c r="Q64" s="108"/>
      <c r="R64" s="129"/>
      <c r="S64" s="109"/>
      <c r="T64" s="29" t="s">
        <v>393</v>
      </c>
      <c r="U64" s="23">
        <v>0</v>
      </c>
      <c r="V64" s="113"/>
      <c r="W64" s="110"/>
      <c r="X64" s="109"/>
      <c r="Y64" s="110"/>
      <c r="Z64" s="110"/>
      <c r="AA64" s="109"/>
      <c r="AB64" s="109"/>
      <c r="AC64" s="149"/>
      <c r="AD64" s="174"/>
      <c r="AE64" s="167"/>
      <c r="AF64" s="168"/>
      <c r="AG64" s="121"/>
      <c r="AH64" s="245"/>
      <c r="AI64" s="109"/>
    </row>
    <row r="65" spans="1:35" ht="63.75" customHeight="1" x14ac:dyDescent="0.3">
      <c r="A65" s="201"/>
      <c r="B65" s="212"/>
      <c r="C65" s="201" t="s">
        <v>90</v>
      </c>
      <c r="D65" s="109" t="s">
        <v>140</v>
      </c>
      <c r="E65" s="109" t="s">
        <v>175</v>
      </c>
      <c r="F65" s="109" t="s">
        <v>198</v>
      </c>
      <c r="G65" s="130">
        <v>4</v>
      </c>
      <c r="H65" s="110" t="s">
        <v>507</v>
      </c>
      <c r="I65" s="118">
        <v>1</v>
      </c>
      <c r="J65" s="114" t="s">
        <v>508</v>
      </c>
      <c r="K65" s="114" t="s">
        <v>508</v>
      </c>
      <c r="L65" s="114" t="s">
        <v>508</v>
      </c>
      <c r="M65" s="114" t="s">
        <v>508</v>
      </c>
      <c r="N65" s="114">
        <f>+I65</f>
        <v>1</v>
      </c>
      <c r="O65" s="114" t="s">
        <v>508</v>
      </c>
      <c r="P65" s="136">
        <f>+N65/G65</f>
        <v>0.25</v>
      </c>
      <c r="Q65" s="107" t="s">
        <v>335</v>
      </c>
      <c r="R65" s="128">
        <v>2021130010112</v>
      </c>
      <c r="S65" s="109" t="s">
        <v>336</v>
      </c>
      <c r="T65" s="29" t="s">
        <v>328</v>
      </c>
      <c r="U65" s="23">
        <v>0</v>
      </c>
      <c r="V65" s="111">
        <v>0</v>
      </c>
      <c r="W65" s="110">
        <v>0</v>
      </c>
      <c r="X65" s="109" t="s">
        <v>27</v>
      </c>
      <c r="Y65" s="110">
        <v>0</v>
      </c>
      <c r="Z65" s="110">
        <v>0</v>
      </c>
      <c r="AA65" s="109" t="s">
        <v>505</v>
      </c>
      <c r="AB65" s="109" t="s">
        <v>28</v>
      </c>
      <c r="AC65" s="149">
        <v>0</v>
      </c>
      <c r="AD65" s="174">
        <v>0</v>
      </c>
      <c r="AE65" s="167" t="s">
        <v>401</v>
      </c>
      <c r="AF65" s="175" t="s">
        <v>575</v>
      </c>
      <c r="AG65" s="119" t="s">
        <v>480</v>
      </c>
      <c r="AH65" s="245" t="s">
        <v>557</v>
      </c>
      <c r="AI65" s="109" t="s">
        <v>538</v>
      </c>
    </row>
    <row r="66" spans="1:35" ht="63.75" customHeight="1" x14ac:dyDescent="0.3">
      <c r="A66" s="201"/>
      <c r="B66" s="212"/>
      <c r="C66" s="201"/>
      <c r="D66" s="109"/>
      <c r="E66" s="109"/>
      <c r="F66" s="109"/>
      <c r="G66" s="130"/>
      <c r="H66" s="110"/>
      <c r="I66" s="118"/>
      <c r="J66" s="115"/>
      <c r="K66" s="115"/>
      <c r="L66" s="115"/>
      <c r="M66" s="115"/>
      <c r="N66" s="115"/>
      <c r="O66" s="115"/>
      <c r="P66" s="137"/>
      <c r="Q66" s="117"/>
      <c r="R66" s="131"/>
      <c r="S66" s="109"/>
      <c r="T66" s="29" t="s">
        <v>329</v>
      </c>
      <c r="U66" s="23">
        <v>0</v>
      </c>
      <c r="V66" s="112"/>
      <c r="W66" s="110"/>
      <c r="X66" s="109"/>
      <c r="Y66" s="110"/>
      <c r="Z66" s="110"/>
      <c r="AA66" s="109"/>
      <c r="AB66" s="109"/>
      <c r="AC66" s="149"/>
      <c r="AD66" s="174"/>
      <c r="AE66" s="167"/>
      <c r="AF66" s="175"/>
      <c r="AG66" s="120"/>
      <c r="AH66" s="245"/>
      <c r="AI66" s="109"/>
    </row>
    <row r="67" spans="1:35" ht="63.75" customHeight="1" x14ac:dyDescent="0.3">
      <c r="A67" s="201"/>
      <c r="B67" s="212"/>
      <c r="C67" s="201"/>
      <c r="D67" s="109"/>
      <c r="E67" s="109"/>
      <c r="F67" s="109"/>
      <c r="G67" s="130"/>
      <c r="H67" s="110"/>
      <c r="I67" s="118"/>
      <c r="J67" s="116"/>
      <c r="K67" s="116"/>
      <c r="L67" s="116"/>
      <c r="M67" s="116"/>
      <c r="N67" s="116"/>
      <c r="O67" s="116"/>
      <c r="P67" s="138"/>
      <c r="Q67" s="108"/>
      <c r="R67" s="129"/>
      <c r="S67" s="109"/>
      <c r="T67" s="29" t="s">
        <v>330</v>
      </c>
      <c r="U67" s="23">
        <v>0</v>
      </c>
      <c r="V67" s="113"/>
      <c r="W67" s="110"/>
      <c r="X67" s="109"/>
      <c r="Y67" s="110"/>
      <c r="Z67" s="110"/>
      <c r="AA67" s="109"/>
      <c r="AB67" s="109"/>
      <c r="AC67" s="149"/>
      <c r="AD67" s="174"/>
      <c r="AE67" s="167"/>
      <c r="AF67" s="175"/>
      <c r="AG67" s="121"/>
      <c r="AH67" s="245"/>
      <c r="AI67" s="109"/>
    </row>
    <row r="68" spans="1:35" ht="80.25" customHeight="1" x14ac:dyDescent="0.3">
      <c r="A68" s="201"/>
      <c r="B68" s="212"/>
      <c r="C68" s="211" t="s">
        <v>91</v>
      </c>
      <c r="D68" s="29" t="s">
        <v>141</v>
      </c>
      <c r="E68" s="29" t="s">
        <v>176</v>
      </c>
      <c r="F68" s="29" t="s">
        <v>199</v>
      </c>
      <c r="G68" s="46">
        <v>4</v>
      </c>
      <c r="H68" s="23">
        <v>4</v>
      </c>
      <c r="I68" s="25">
        <v>0</v>
      </c>
      <c r="J68" s="25">
        <v>0</v>
      </c>
      <c r="K68" s="25">
        <v>0</v>
      </c>
      <c r="L68" s="25">
        <v>0</v>
      </c>
      <c r="M68" s="25">
        <f>+J68+K68+L68</f>
        <v>0</v>
      </c>
      <c r="N68" s="25">
        <f>+I68+M68</f>
        <v>0</v>
      </c>
      <c r="O68" s="27">
        <f>+M68/H68</f>
        <v>0</v>
      </c>
      <c r="P68" s="27">
        <f>+N68/G68</f>
        <v>0</v>
      </c>
      <c r="Q68" s="107" t="s">
        <v>412</v>
      </c>
      <c r="R68" s="140">
        <v>2022130010003</v>
      </c>
      <c r="S68" s="146" t="s">
        <v>413</v>
      </c>
      <c r="T68" s="50" t="s">
        <v>525</v>
      </c>
      <c r="U68" s="23">
        <v>1</v>
      </c>
      <c r="V68" s="111">
        <v>90</v>
      </c>
      <c r="W68" s="111">
        <v>0</v>
      </c>
      <c r="X68" s="107" t="s">
        <v>27</v>
      </c>
      <c r="Y68" s="111">
        <v>301701</v>
      </c>
      <c r="Z68" s="111">
        <v>0</v>
      </c>
      <c r="AA68" s="107" t="s">
        <v>505</v>
      </c>
      <c r="AB68" s="111" t="s">
        <v>28</v>
      </c>
      <c r="AC68" s="189">
        <v>899980235.58000004</v>
      </c>
      <c r="AD68" s="159">
        <v>0</v>
      </c>
      <c r="AE68" s="160" t="s">
        <v>401</v>
      </c>
      <c r="AF68" s="140" t="s">
        <v>458</v>
      </c>
      <c r="AG68" s="192" t="s">
        <v>481</v>
      </c>
      <c r="AH68" s="245" t="s">
        <v>542</v>
      </c>
      <c r="AI68" s="109" t="s">
        <v>558</v>
      </c>
    </row>
    <row r="69" spans="1:35" ht="42" customHeight="1" x14ac:dyDescent="0.3">
      <c r="A69" s="201"/>
      <c r="B69" s="212"/>
      <c r="C69" s="212"/>
      <c r="D69" s="107" t="s">
        <v>142</v>
      </c>
      <c r="E69" s="107" t="s">
        <v>177</v>
      </c>
      <c r="F69" s="107" t="s">
        <v>200</v>
      </c>
      <c r="G69" s="171">
        <v>3</v>
      </c>
      <c r="H69" s="154">
        <v>2</v>
      </c>
      <c r="I69" s="153" t="s">
        <v>507</v>
      </c>
      <c r="J69" s="153">
        <v>0</v>
      </c>
      <c r="K69" s="153">
        <v>0</v>
      </c>
      <c r="L69" s="153">
        <v>0</v>
      </c>
      <c r="M69" s="252">
        <f>SUM(J69:L71)</f>
        <v>0</v>
      </c>
      <c r="N69" s="252">
        <f>+M69</f>
        <v>0</v>
      </c>
      <c r="O69" s="255">
        <v>0</v>
      </c>
      <c r="P69" s="255" t="s">
        <v>508</v>
      </c>
      <c r="Q69" s="117"/>
      <c r="R69" s="145"/>
      <c r="S69" s="147"/>
      <c r="T69" s="51" t="s">
        <v>526</v>
      </c>
      <c r="U69" s="23">
        <v>1</v>
      </c>
      <c r="V69" s="112"/>
      <c r="W69" s="112"/>
      <c r="X69" s="117"/>
      <c r="Y69" s="112"/>
      <c r="Z69" s="112"/>
      <c r="AA69" s="117"/>
      <c r="AB69" s="112"/>
      <c r="AC69" s="190"/>
      <c r="AD69" s="159"/>
      <c r="AE69" s="161"/>
      <c r="AF69" s="145"/>
      <c r="AG69" s="198"/>
      <c r="AH69" s="245"/>
      <c r="AI69" s="109"/>
    </row>
    <row r="70" spans="1:35" ht="55.5" customHeight="1" x14ac:dyDescent="0.3">
      <c r="A70" s="201"/>
      <c r="B70" s="212"/>
      <c r="C70" s="212"/>
      <c r="D70" s="117"/>
      <c r="E70" s="117"/>
      <c r="F70" s="117"/>
      <c r="G70" s="172"/>
      <c r="H70" s="154"/>
      <c r="I70" s="154"/>
      <c r="J70" s="154"/>
      <c r="K70" s="154"/>
      <c r="L70" s="154"/>
      <c r="M70" s="253"/>
      <c r="N70" s="253"/>
      <c r="O70" s="256"/>
      <c r="P70" s="256"/>
      <c r="Q70" s="117"/>
      <c r="R70" s="145"/>
      <c r="S70" s="147"/>
      <c r="T70" s="51" t="s">
        <v>414</v>
      </c>
      <c r="U70" s="23">
        <v>1</v>
      </c>
      <c r="V70" s="112"/>
      <c r="W70" s="112"/>
      <c r="X70" s="117"/>
      <c r="Y70" s="112"/>
      <c r="Z70" s="112"/>
      <c r="AA70" s="117"/>
      <c r="AB70" s="112"/>
      <c r="AC70" s="190"/>
      <c r="AD70" s="159"/>
      <c r="AE70" s="161"/>
      <c r="AF70" s="145"/>
      <c r="AG70" s="198"/>
      <c r="AH70" s="245"/>
      <c r="AI70" s="109"/>
    </row>
    <row r="71" spans="1:35" ht="51.75" customHeight="1" x14ac:dyDescent="0.3">
      <c r="A71" s="201"/>
      <c r="B71" s="213"/>
      <c r="C71" s="213"/>
      <c r="D71" s="108"/>
      <c r="E71" s="108"/>
      <c r="F71" s="108"/>
      <c r="G71" s="173"/>
      <c r="H71" s="155"/>
      <c r="I71" s="155"/>
      <c r="J71" s="155"/>
      <c r="K71" s="155"/>
      <c r="L71" s="155"/>
      <c r="M71" s="254"/>
      <c r="N71" s="254"/>
      <c r="O71" s="257"/>
      <c r="P71" s="257"/>
      <c r="Q71" s="108"/>
      <c r="R71" s="141"/>
      <c r="S71" s="148"/>
      <c r="T71" s="51" t="s">
        <v>527</v>
      </c>
      <c r="U71" s="23">
        <v>1</v>
      </c>
      <c r="V71" s="113"/>
      <c r="W71" s="113"/>
      <c r="X71" s="108"/>
      <c r="Y71" s="113"/>
      <c r="Z71" s="113"/>
      <c r="AA71" s="108"/>
      <c r="AB71" s="113"/>
      <c r="AC71" s="191"/>
      <c r="AD71" s="159"/>
      <c r="AE71" s="162"/>
      <c r="AF71" s="141"/>
      <c r="AG71" s="199"/>
      <c r="AH71" s="245"/>
      <c r="AI71" s="109"/>
    </row>
    <row r="72" spans="1:35" ht="159.75" customHeight="1" x14ac:dyDescent="0.3">
      <c r="A72" s="201"/>
      <c r="B72" s="201" t="s">
        <v>92</v>
      </c>
      <c r="C72" s="201" t="s">
        <v>93</v>
      </c>
      <c r="D72" s="29" t="s">
        <v>143</v>
      </c>
      <c r="E72" s="29" t="s">
        <v>178</v>
      </c>
      <c r="F72" s="29" t="s">
        <v>201</v>
      </c>
      <c r="G72" s="46">
        <v>200</v>
      </c>
      <c r="H72" s="23" t="s">
        <v>507</v>
      </c>
      <c r="I72" s="25" t="s">
        <v>507</v>
      </c>
      <c r="J72" s="25" t="s">
        <v>508</v>
      </c>
      <c r="K72" s="25" t="s">
        <v>508</v>
      </c>
      <c r="L72" s="25" t="s">
        <v>508</v>
      </c>
      <c r="M72" s="25" t="s">
        <v>508</v>
      </c>
      <c r="N72" s="25" t="s">
        <v>508</v>
      </c>
      <c r="O72" s="27" t="s">
        <v>508</v>
      </c>
      <c r="P72" s="27" t="s">
        <v>508</v>
      </c>
      <c r="Q72" s="107" t="s">
        <v>415</v>
      </c>
      <c r="R72" s="128">
        <v>2021130010042</v>
      </c>
      <c r="S72" s="109" t="s">
        <v>229</v>
      </c>
      <c r="T72" s="29" t="s">
        <v>231</v>
      </c>
      <c r="U72" s="23">
        <v>1</v>
      </c>
      <c r="V72" s="111">
        <v>90</v>
      </c>
      <c r="W72" s="111">
        <v>0</v>
      </c>
      <c r="X72" s="109" t="s">
        <v>27</v>
      </c>
      <c r="Y72" s="110">
        <v>110</v>
      </c>
      <c r="Z72" s="110">
        <v>0</v>
      </c>
      <c r="AA72" s="108" t="s">
        <v>505</v>
      </c>
      <c r="AB72" s="109" t="s">
        <v>28</v>
      </c>
      <c r="AC72" s="214">
        <v>200000000</v>
      </c>
      <c r="AD72" s="174">
        <v>0</v>
      </c>
      <c r="AE72" s="166" t="s">
        <v>401</v>
      </c>
      <c r="AF72" s="124" t="s">
        <v>459</v>
      </c>
      <c r="AG72" s="179" t="s">
        <v>481</v>
      </c>
      <c r="AH72" s="245" t="s">
        <v>559</v>
      </c>
      <c r="AI72" s="109" t="s">
        <v>538</v>
      </c>
    </row>
    <row r="73" spans="1:35" ht="149.44999999999999" customHeight="1" x14ac:dyDescent="0.3">
      <c r="A73" s="201"/>
      <c r="B73" s="201"/>
      <c r="C73" s="201"/>
      <c r="D73" s="109" t="s">
        <v>144</v>
      </c>
      <c r="E73" s="109" t="s">
        <v>25</v>
      </c>
      <c r="F73" s="109" t="s">
        <v>202</v>
      </c>
      <c r="G73" s="130">
        <v>4</v>
      </c>
      <c r="H73" s="112" t="s">
        <v>507</v>
      </c>
      <c r="I73" s="118" t="s">
        <v>507</v>
      </c>
      <c r="J73" s="114" t="s">
        <v>508</v>
      </c>
      <c r="K73" s="114" t="s">
        <v>508</v>
      </c>
      <c r="L73" s="114" t="s">
        <v>508</v>
      </c>
      <c r="M73" s="114" t="s">
        <v>508</v>
      </c>
      <c r="N73" s="114" t="s">
        <v>508</v>
      </c>
      <c r="O73" s="136" t="s">
        <v>508</v>
      </c>
      <c r="P73" s="136" t="s">
        <v>508</v>
      </c>
      <c r="Q73" s="117"/>
      <c r="R73" s="131"/>
      <c r="S73" s="109"/>
      <c r="T73" s="29" t="s">
        <v>528</v>
      </c>
      <c r="U73" s="23">
        <v>110</v>
      </c>
      <c r="V73" s="112"/>
      <c r="W73" s="112"/>
      <c r="X73" s="109"/>
      <c r="Y73" s="110"/>
      <c r="Z73" s="110"/>
      <c r="AA73" s="109"/>
      <c r="AB73" s="109"/>
      <c r="AC73" s="214"/>
      <c r="AD73" s="174"/>
      <c r="AE73" s="167"/>
      <c r="AF73" s="168"/>
      <c r="AG73" s="120"/>
      <c r="AH73" s="245"/>
      <c r="AI73" s="109"/>
    </row>
    <row r="74" spans="1:35" ht="82.5" customHeight="1" x14ac:dyDescent="0.3">
      <c r="A74" s="201"/>
      <c r="B74" s="201"/>
      <c r="C74" s="201"/>
      <c r="D74" s="109"/>
      <c r="E74" s="109"/>
      <c r="F74" s="109"/>
      <c r="G74" s="130"/>
      <c r="H74" s="112"/>
      <c r="I74" s="118"/>
      <c r="J74" s="115"/>
      <c r="K74" s="115"/>
      <c r="L74" s="115"/>
      <c r="M74" s="115"/>
      <c r="N74" s="115"/>
      <c r="O74" s="137"/>
      <c r="P74" s="137"/>
      <c r="Q74" s="117"/>
      <c r="R74" s="131"/>
      <c r="S74" s="109"/>
      <c r="T74" s="29" t="s">
        <v>232</v>
      </c>
      <c r="U74" s="23">
        <v>1</v>
      </c>
      <c r="V74" s="112"/>
      <c r="W74" s="112"/>
      <c r="X74" s="109"/>
      <c r="Y74" s="110"/>
      <c r="Z74" s="110"/>
      <c r="AA74" s="109"/>
      <c r="AB74" s="109"/>
      <c r="AC74" s="214"/>
      <c r="AD74" s="174"/>
      <c r="AE74" s="167"/>
      <c r="AF74" s="168"/>
      <c r="AG74" s="120"/>
      <c r="AH74" s="245"/>
      <c r="AI74" s="109"/>
    </row>
    <row r="75" spans="1:35" ht="75.599999999999994" customHeight="1" x14ac:dyDescent="0.3">
      <c r="A75" s="201"/>
      <c r="B75" s="201"/>
      <c r="C75" s="201"/>
      <c r="D75" s="109"/>
      <c r="E75" s="109"/>
      <c r="F75" s="109"/>
      <c r="G75" s="130"/>
      <c r="H75" s="113"/>
      <c r="I75" s="118"/>
      <c r="J75" s="116"/>
      <c r="K75" s="116"/>
      <c r="L75" s="116"/>
      <c r="M75" s="116"/>
      <c r="N75" s="116"/>
      <c r="O75" s="138"/>
      <c r="P75" s="138"/>
      <c r="Q75" s="108"/>
      <c r="R75" s="129"/>
      <c r="S75" s="109"/>
      <c r="T75" s="29" t="s">
        <v>529</v>
      </c>
      <c r="U75" s="23">
        <v>1</v>
      </c>
      <c r="V75" s="113"/>
      <c r="W75" s="113"/>
      <c r="X75" s="109"/>
      <c r="Y75" s="110"/>
      <c r="Z75" s="110"/>
      <c r="AA75" s="109"/>
      <c r="AB75" s="109"/>
      <c r="AC75" s="214"/>
      <c r="AD75" s="174"/>
      <c r="AE75" s="167"/>
      <c r="AF75" s="168"/>
      <c r="AG75" s="121"/>
      <c r="AH75" s="245"/>
      <c r="AI75" s="109"/>
    </row>
    <row r="76" spans="1:35" ht="129" customHeight="1" x14ac:dyDescent="0.3">
      <c r="A76" s="201"/>
      <c r="B76" s="201"/>
      <c r="C76" s="201" t="s">
        <v>94</v>
      </c>
      <c r="D76" s="109" t="s">
        <v>145</v>
      </c>
      <c r="E76" s="109" t="s">
        <v>25</v>
      </c>
      <c r="F76" s="109" t="s">
        <v>203</v>
      </c>
      <c r="G76" s="130">
        <v>16</v>
      </c>
      <c r="H76" s="111">
        <v>5</v>
      </c>
      <c r="I76" s="118">
        <v>0</v>
      </c>
      <c r="J76" s="114">
        <v>0</v>
      </c>
      <c r="K76" s="114">
        <v>0</v>
      </c>
      <c r="L76" s="114">
        <v>0</v>
      </c>
      <c r="M76" s="114">
        <f>+J76+K76+L76</f>
        <v>0</v>
      </c>
      <c r="N76" s="114">
        <f>+I76+M76</f>
        <v>0</v>
      </c>
      <c r="O76" s="136">
        <v>0</v>
      </c>
      <c r="P76" s="136">
        <v>0</v>
      </c>
      <c r="Q76" s="107" t="s">
        <v>320</v>
      </c>
      <c r="R76" s="128">
        <v>2021130010107</v>
      </c>
      <c r="S76" s="109" t="s">
        <v>321</v>
      </c>
      <c r="T76" s="29" t="s">
        <v>322</v>
      </c>
      <c r="U76" s="23">
        <v>3</v>
      </c>
      <c r="V76" s="111">
        <v>90</v>
      </c>
      <c r="W76" s="110">
        <v>0</v>
      </c>
      <c r="X76" s="109" t="s">
        <v>27</v>
      </c>
      <c r="Y76" s="111">
        <v>400</v>
      </c>
      <c r="Z76" s="110">
        <v>0</v>
      </c>
      <c r="AA76" s="108" t="s">
        <v>505</v>
      </c>
      <c r="AB76" s="109" t="s">
        <v>28</v>
      </c>
      <c r="AC76" s="149">
        <v>200000000</v>
      </c>
      <c r="AD76" s="174">
        <v>0</v>
      </c>
      <c r="AE76" s="166" t="s">
        <v>401</v>
      </c>
      <c r="AF76" s="124" t="s">
        <v>460</v>
      </c>
      <c r="AG76" s="179" t="s">
        <v>481</v>
      </c>
      <c r="AH76" s="245"/>
      <c r="AI76" s="109" t="s">
        <v>560</v>
      </c>
    </row>
    <row r="77" spans="1:35" ht="82.5" customHeight="1" x14ac:dyDescent="0.3">
      <c r="A77" s="201"/>
      <c r="B77" s="201"/>
      <c r="C77" s="201"/>
      <c r="D77" s="109"/>
      <c r="E77" s="109"/>
      <c r="F77" s="109"/>
      <c r="G77" s="130"/>
      <c r="H77" s="113"/>
      <c r="I77" s="118"/>
      <c r="J77" s="116"/>
      <c r="K77" s="116"/>
      <c r="L77" s="116"/>
      <c r="M77" s="116"/>
      <c r="N77" s="116"/>
      <c r="O77" s="138"/>
      <c r="P77" s="138"/>
      <c r="Q77" s="117"/>
      <c r="R77" s="131"/>
      <c r="S77" s="109"/>
      <c r="T77" s="29" t="s">
        <v>323</v>
      </c>
      <c r="U77" s="23">
        <v>2</v>
      </c>
      <c r="V77" s="112"/>
      <c r="W77" s="110"/>
      <c r="X77" s="109"/>
      <c r="Y77" s="112"/>
      <c r="Z77" s="110"/>
      <c r="AA77" s="109"/>
      <c r="AB77" s="109"/>
      <c r="AC77" s="149"/>
      <c r="AD77" s="174"/>
      <c r="AE77" s="167"/>
      <c r="AF77" s="168"/>
      <c r="AG77" s="120"/>
      <c r="AH77" s="245"/>
      <c r="AI77" s="109"/>
    </row>
    <row r="78" spans="1:35" ht="53.25" customHeight="1" x14ac:dyDescent="0.3">
      <c r="A78" s="201"/>
      <c r="B78" s="201"/>
      <c r="C78" s="201"/>
      <c r="D78" s="109" t="s">
        <v>146</v>
      </c>
      <c r="E78" s="109" t="s">
        <v>25</v>
      </c>
      <c r="F78" s="109" t="s">
        <v>204</v>
      </c>
      <c r="G78" s="130">
        <v>8</v>
      </c>
      <c r="H78" s="112">
        <v>3</v>
      </c>
      <c r="I78" s="118">
        <v>0</v>
      </c>
      <c r="J78" s="114">
        <v>0</v>
      </c>
      <c r="K78" s="114">
        <v>0</v>
      </c>
      <c r="L78" s="114">
        <v>0</v>
      </c>
      <c r="M78" s="114">
        <f>+J78+K78+L78</f>
        <v>0</v>
      </c>
      <c r="N78" s="114">
        <f>+I78+M78</f>
        <v>0</v>
      </c>
      <c r="O78" s="136">
        <v>0</v>
      </c>
      <c r="P78" s="136">
        <v>0</v>
      </c>
      <c r="Q78" s="117"/>
      <c r="R78" s="131"/>
      <c r="S78" s="109"/>
      <c r="T78" s="29" t="s">
        <v>324</v>
      </c>
      <c r="U78" s="23">
        <v>5</v>
      </c>
      <c r="V78" s="112"/>
      <c r="W78" s="110"/>
      <c r="X78" s="109"/>
      <c r="Y78" s="112"/>
      <c r="Z78" s="110"/>
      <c r="AA78" s="109"/>
      <c r="AB78" s="109"/>
      <c r="AC78" s="149"/>
      <c r="AD78" s="174"/>
      <c r="AE78" s="167"/>
      <c r="AF78" s="168"/>
      <c r="AG78" s="120"/>
      <c r="AH78" s="245"/>
      <c r="AI78" s="109"/>
    </row>
    <row r="79" spans="1:35" ht="50.25" customHeight="1" x14ac:dyDescent="0.3">
      <c r="A79" s="201"/>
      <c r="B79" s="201"/>
      <c r="C79" s="201"/>
      <c r="D79" s="109"/>
      <c r="E79" s="109"/>
      <c r="F79" s="109"/>
      <c r="G79" s="130"/>
      <c r="H79" s="113"/>
      <c r="I79" s="118"/>
      <c r="J79" s="116"/>
      <c r="K79" s="116"/>
      <c r="L79" s="116"/>
      <c r="M79" s="116"/>
      <c r="N79" s="116"/>
      <c r="O79" s="138"/>
      <c r="P79" s="138"/>
      <c r="Q79" s="108"/>
      <c r="R79" s="129"/>
      <c r="S79" s="109"/>
      <c r="T79" s="29" t="s">
        <v>325</v>
      </c>
      <c r="U79" s="23">
        <v>2</v>
      </c>
      <c r="V79" s="113"/>
      <c r="W79" s="110"/>
      <c r="X79" s="109"/>
      <c r="Y79" s="113"/>
      <c r="Z79" s="110"/>
      <c r="AA79" s="109"/>
      <c r="AB79" s="109"/>
      <c r="AC79" s="149"/>
      <c r="AD79" s="174"/>
      <c r="AE79" s="167"/>
      <c r="AF79" s="168"/>
      <c r="AG79" s="121"/>
      <c r="AH79" s="245"/>
      <c r="AI79" s="109"/>
    </row>
    <row r="80" spans="1:35" ht="68.45" customHeight="1" x14ac:dyDescent="0.3">
      <c r="A80" s="201"/>
      <c r="B80" s="201"/>
      <c r="C80" s="201" t="s">
        <v>95</v>
      </c>
      <c r="D80" s="109" t="s">
        <v>147</v>
      </c>
      <c r="E80" s="109" t="s">
        <v>179</v>
      </c>
      <c r="F80" s="109" t="s">
        <v>205</v>
      </c>
      <c r="G80" s="130">
        <v>4</v>
      </c>
      <c r="H80" s="110">
        <v>2</v>
      </c>
      <c r="I80" s="118">
        <v>1</v>
      </c>
      <c r="J80" s="114">
        <v>0</v>
      </c>
      <c r="K80" s="114">
        <v>0</v>
      </c>
      <c r="L80" s="114">
        <v>0</v>
      </c>
      <c r="M80" s="114">
        <f>+J80+K80+L80</f>
        <v>0</v>
      </c>
      <c r="N80" s="114">
        <f>+I80+M80</f>
        <v>1</v>
      </c>
      <c r="O80" s="136">
        <f>+M80/H80</f>
        <v>0</v>
      </c>
      <c r="P80" s="136">
        <f>+N80/G80</f>
        <v>0.25</v>
      </c>
      <c r="Q80" s="107" t="s">
        <v>315</v>
      </c>
      <c r="R80" s="128">
        <v>2021130010106</v>
      </c>
      <c r="S80" s="109" t="s">
        <v>316</v>
      </c>
      <c r="T80" s="29" t="s">
        <v>317</v>
      </c>
      <c r="U80" s="23">
        <v>1</v>
      </c>
      <c r="V80" s="111">
        <v>90</v>
      </c>
      <c r="W80" s="110">
        <v>0</v>
      </c>
      <c r="X80" s="109" t="s">
        <v>27</v>
      </c>
      <c r="Y80" s="110">
        <v>301701</v>
      </c>
      <c r="Z80" s="110">
        <v>0</v>
      </c>
      <c r="AA80" s="109" t="s">
        <v>505</v>
      </c>
      <c r="AB80" s="109" t="s">
        <v>28</v>
      </c>
      <c r="AC80" s="149">
        <v>300000000</v>
      </c>
      <c r="AD80" s="174">
        <v>0</v>
      </c>
      <c r="AE80" s="167" t="s">
        <v>401</v>
      </c>
      <c r="AF80" s="175" t="s">
        <v>461</v>
      </c>
      <c r="AG80" s="179" t="s">
        <v>481</v>
      </c>
      <c r="AH80" s="245" t="s">
        <v>564</v>
      </c>
      <c r="AI80" s="109" t="s">
        <v>561</v>
      </c>
    </row>
    <row r="81" spans="1:35" ht="104.1" customHeight="1" x14ac:dyDescent="0.3">
      <c r="A81" s="201"/>
      <c r="B81" s="201"/>
      <c r="C81" s="201"/>
      <c r="D81" s="109"/>
      <c r="E81" s="109"/>
      <c r="F81" s="109"/>
      <c r="G81" s="130"/>
      <c r="H81" s="110"/>
      <c r="I81" s="118"/>
      <c r="J81" s="115"/>
      <c r="K81" s="115"/>
      <c r="L81" s="115"/>
      <c r="M81" s="115"/>
      <c r="N81" s="115"/>
      <c r="O81" s="137"/>
      <c r="P81" s="137"/>
      <c r="Q81" s="117"/>
      <c r="R81" s="131"/>
      <c r="S81" s="109"/>
      <c r="T81" s="29" t="s">
        <v>318</v>
      </c>
      <c r="U81" s="23">
        <v>1</v>
      </c>
      <c r="V81" s="112"/>
      <c r="W81" s="110"/>
      <c r="X81" s="109"/>
      <c r="Y81" s="110"/>
      <c r="Z81" s="110"/>
      <c r="AA81" s="109"/>
      <c r="AB81" s="109"/>
      <c r="AC81" s="149"/>
      <c r="AD81" s="174"/>
      <c r="AE81" s="167"/>
      <c r="AF81" s="175"/>
      <c r="AG81" s="120"/>
      <c r="AH81" s="245"/>
      <c r="AI81" s="109"/>
    </row>
    <row r="82" spans="1:35" ht="128.25" customHeight="1" x14ac:dyDescent="0.3">
      <c r="A82" s="201"/>
      <c r="B82" s="201"/>
      <c r="C82" s="201"/>
      <c r="D82" s="109"/>
      <c r="E82" s="109"/>
      <c r="F82" s="109"/>
      <c r="G82" s="130"/>
      <c r="H82" s="110"/>
      <c r="I82" s="118"/>
      <c r="J82" s="116"/>
      <c r="K82" s="116"/>
      <c r="L82" s="116"/>
      <c r="M82" s="116"/>
      <c r="N82" s="116"/>
      <c r="O82" s="138"/>
      <c r="P82" s="138"/>
      <c r="Q82" s="108"/>
      <c r="R82" s="129"/>
      <c r="S82" s="109"/>
      <c r="T82" s="29" t="s">
        <v>319</v>
      </c>
      <c r="U82" s="23">
        <v>1</v>
      </c>
      <c r="V82" s="113"/>
      <c r="W82" s="110"/>
      <c r="X82" s="109"/>
      <c r="Y82" s="110"/>
      <c r="Z82" s="110"/>
      <c r="AA82" s="109"/>
      <c r="AB82" s="109"/>
      <c r="AC82" s="149"/>
      <c r="AD82" s="174"/>
      <c r="AE82" s="167"/>
      <c r="AF82" s="175"/>
      <c r="AG82" s="121"/>
      <c r="AH82" s="245"/>
      <c r="AI82" s="109"/>
    </row>
    <row r="83" spans="1:35" ht="128.25" customHeight="1" x14ac:dyDescent="0.3">
      <c r="A83" s="34"/>
      <c r="B83" s="261" t="s">
        <v>600</v>
      </c>
      <c r="C83" s="262"/>
      <c r="D83" s="262"/>
      <c r="E83" s="262"/>
      <c r="F83" s="262"/>
      <c r="G83" s="262"/>
      <c r="H83" s="262"/>
      <c r="I83" s="262"/>
      <c r="J83" s="262"/>
      <c r="K83" s="262"/>
      <c r="L83" s="262"/>
      <c r="M83" s="262"/>
      <c r="N83" s="263"/>
      <c r="O83" s="97">
        <v>0.13</v>
      </c>
      <c r="P83" s="97">
        <v>0.25</v>
      </c>
      <c r="Q83" s="71"/>
      <c r="R83" s="73"/>
      <c r="S83" s="29"/>
      <c r="T83" s="29"/>
      <c r="U83" s="23"/>
      <c r="V83" s="74"/>
      <c r="W83" s="23"/>
      <c r="X83" s="29"/>
      <c r="Y83" s="23"/>
      <c r="Z83" s="23"/>
      <c r="AA83" s="21"/>
      <c r="AB83" s="29"/>
      <c r="AC83" s="77"/>
      <c r="AD83" s="68"/>
      <c r="AE83" s="81"/>
      <c r="AF83" s="78"/>
      <c r="AG83" s="76"/>
      <c r="AH83" s="72"/>
      <c r="AI83" s="29"/>
    </row>
    <row r="84" spans="1:35" ht="91.5" customHeight="1" x14ac:dyDescent="0.3">
      <c r="A84" s="201" t="s">
        <v>96</v>
      </c>
      <c r="B84" s="201" t="s">
        <v>97</v>
      </c>
      <c r="C84" s="201" t="s">
        <v>98</v>
      </c>
      <c r="D84" s="109" t="s">
        <v>148</v>
      </c>
      <c r="E84" s="109" t="s">
        <v>180</v>
      </c>
      <c r="F84" s="109" t="s">
        <v>206</v>
      </c>
      <c r="G84" s="130">
        <v>150</v>
      </c>
      <c r="H84" s="110">
        <v>70</v>
      </c>
      <c r="I84" s="118">
        <v>70</v>
      </c>
      <c r="J84" s="114">
        <v>0</v>
      </c>
      <c r="K84" s="114">
        <v>100</v>
      </c>
      <c r="L84" s="114">
        <v>25</v>
      </c>
      <c r="M84" s="114">
        <f>+J84+K84+L84</f>
        <v>125</v>
      </c>
      <c r="N84" s="114">
        <f>+I84+M84</f>
        <v>195</v>
      </c>
      <c r="O84" s="136">
        <v>1</v>
      </c>
      <c r="P84" s="136">
        <v>1</v>
      </c>
      <c r="Q84" s="107" t="s">
        <v>309</v>
      </c>
      <c r="R84" s="128">
        <v>2021130010105</v>
      </c>
      <c r="S84" s="109" t="s">
        <v>310</v>
      </c>
      <c r="T84" s="29" t="s">
        <v>311</v>
      </c>
      <c r="U84" s="23">
        <v>1</v>
      </c>
      <c r="V84" s="111">
        <v>90</v>
      </c>
      <c r="W84" s="110">
        <v>0</v>
      </c>
      <c r="X84" s="109" t="s">
        <v>27</v>
      </c>
      <c r="Y84" s="110">
        <v>350</v>
      </c>
      <c r="Z84" s="110">
        <v>0</v>
      </c>
      <c r="AA84" s="108" t="s">
        <v>505</v>
      </c>
      <c r="AB84" s="109" t="s">
        <v>28</v>
      </c>
      <c r="AC84" s="149">
        <v>300000000</v>
      </c>
      <c r="AD84" s="174">
        <v>0</v>
      </c>
      <c r="AE84" s="166" t="s">
        <v>401</v>
      </c>
      <c r="AF84" s="124" t="s">
        <v>462</v>
      </c>
      <c r="AG84" s="179" t="s">
        <v>481</v>
      </c>
      <c r="AH84" s="109" t="s">
        <v>562</v>
      </c>
      <c r="AI84" s="109" t="s">
        <v>565</v>
      </c>
    </row>
    <row r="85" spans="1:35" ht="50.25" customHeight="1" x14ac:dyDescent="0.3">
      <c r="A85" s="201"/>
      <c r="B85" s="201"/>
      <c r="C85" s="201"/>
      <c r="D85" s="109"/>
      <c r="E85" s="109"/>
      <c r="F85" s="109"/>
      <c r="G85" s="130"/>
      <c r="H85" s="110"/>
      <c r="I85" s="118"/>
      <c r="J85" s="115"/>
      <c r="K85" s="115"/>
      <c r="L85" s="115"/>
      <c r="M85" s="115"/>
      <c r="N85" s="115"/>
      <c r="O85" s="137"/>
      <c r="P85" s="137"/>
      <c r="Q85" s="117"/>
      <c r="R85" s="131"/>
      <c r="S85" s="109"/>
      <c r="T85" s="29" t="s">
        <v>312</v>
      </c>
      <c r="U85" s="23">
        <v>1</v>
      </c>
      <c r="V85" s="112"/>
      <c r="W85" s="110"/>
      <c r="X85" s="109"/>
      <c r="Y85" s="110"/>
      <c r="Z85" s="110"/>
      <c r="AA85" s="109"/>
      <c r="AB85" s="109"/>
      <c r="AC85" s="149"/>
      <c r="AD85" s="174"/>
      <c r="AE85" s="167"/>
      <c r="AF85" s="168"/>
      <c r="AG85" s="120"/>
      <c r="AH85" s="109"/>
      <c r="AI85" s="109"/>
    </row>
    <row r="86" spans="1:35" ht="56.25" x14ac:dyDescent="0.3">
      <c r="A86" s="201"/>
      <c r="B86" s="201"/>
      <c r="C86" s="201"/>
      <c r="D86" s="109"/>
      <c r="E86" s="109"/>
      <c r="F86" s="109"/>
      <c r="G86" s="130"/>
      <c r="H86" s="110"/>
      <c r="I86" s="118"/>
      <c r="J86" s="115"/>
      <c r="K86" s="115"/>
      <c r="L86" s="115"/>
      <c r="M86" s="115"/>
      <c r="N86" s="115"/>
      <c r="O86" s="137"/>
      <c r="P86" s="137"/>
      <c r="Q86" s="117"/>
      <c r="R86" s="131"/>
      <c r="S86" s="109"/>
      <c r="T86" s="29" t="s">
        <v>313</v>
      </c>
      <c r="U86" s="23">
        <v>70</v>
      </c>
      <c r="V86" s="112"/>
      <c r="W86" s="110"/>
      <c r="X86" s="109"/>
      <c r="Y86" s="110"/>
      <c r="Z86" s="110"/>
      <c r="AA86" s="109"/>
      <c r="AB86" s="109"/>
      <c r="AC86" s="149"/>
      <c r="AD86" s="174"/>
      <c r="AE86" s="167"/>
      <c r="AF86" s="168"/>
      <c r="AG86" s="120"/>
      <c r="AH86" s="109"/>
      <c r="AI86" s="109"/>
    </row>
    <row r="87" spans="1:35" ht="41.25" customHeight="1" x14ac:dyDescent="0.3">
      <c r="A87" s="201"/>
      <c r="B87" s="201"/>
      <c r="C87" s="201"/>
      <c r="D87" s="109"/>
      <c r="E87" s="109"/>
      <c r="F87" s="109"/>
      <c r="G87" s="130"/>
      <c r="H87" s="110"/>
      <c r="I87" s="118"/>
      <c r="J87" s="116"/>
      <c r="K87" s="116"/>
      <c r="L87" s="116"/>
      <c r="M87" s="116"/>
      <c r="N87" s="116"/>
      <c r="O87" s="138"/>
      <c r="P87" s="138"/>
      <c r="Q87" s="108"/>
      <c r="R87" s="129"/>
      <c r="S87" s="109"/>
      <c r="T87" s="29" t="s">
        <v>314</v>
      </c>
      <c r="U87" s="23">
        <v>1</v>
      </c>
      <c r="V87" s="113"/>
      <c r="W87" s="110"/>
      <c r="X87" s="109"/>
      <c r="Y87" s="110"/>
      <c r="Z87" s="110"/>
      <c r="AA87" s="109"/>
      <c r="AB87" s="109"/>
      <c r="AC87" s="149"/>
      <c r="AD87" s="174"/>
      <c r="AE87" s="167"/>
      <c r="AF87" s="168"/>
      <c r="AG87" s="121"/>
      <c r="AH87" s="109"/>
      <c r="AI87" s="109"/>
    </row>
    <row r="88" spans="1:35" ht="43.5" customHeight="1" x14ac:dyDescent="0.3">
      <c r="A88" s="201"/>
      <c r="B88" s="201"/>
      <c r="C88" s="201" t="s">
        <v>99</v>
      </c>
      <c r="D88" s="109" t="s">
        <v>149</v>
      </c>
      <c r="E88" s="109" t="s">
        <v>25</v>
      </c>
      <c r="F88" s="109" t="s">
        <v>207</v>
      </c>
      <c r="G88" s="130">
        <v>200</v>
      </c>
      <c r="H88" s="110">
        <v>71</v>
      </c>
      <c r="I88" s="118">
        <v>60</v>
      </c>
      <c r="J88" s="114">
        <v>0</v>
      </c>
      <c r="K88" s="114">
        <v>0</v>
      </c>
      <c r="L88" s="114">
        <v>0</v>
      </c>
      <c r="M88" s="114">
        <f>+J88+K88+L88</f>
        <v>0</v>
      </c>
      <c r="N88" s="114">
        <f>+I88+M88</f>
        <v>60</v>
      </c>
      <c r="O88" s="136">
        <f>+M88/H88</f>
        <v>0</v>
      </c>
      <c r="P88" s="136">
        <f>+N88/G88</f>
        <v>0.3</v>
      </c>
      <c r="Q88" s="107" t="s">
        <v>261</v>
      </c>
      <c r="R88" s="128">
        <v>2021130010092</v>
      </c>
      <c r="S88" s="109" t="s">
        <v>262</v>
      </c>
      <c r="T88" s="29" t="s">
        <v>263</v>
      </c>
      <c r="U88" s="23">
        <v>1</v>
      </c>
      <c r="V88" s="111">
        <v>90</v>
      </c>
      <c r="W88" s="111">
        <v>0</v>
      </c>
      <c r="X88" s="109" t="s">
        <v>27</v>
      </c>
      <c r="Y88" s="110">
        <v>71</v>
      </c>
      <c r="Z88" s="110">
        <v>0</v>
      </c>
      <c r="AA88" s="109" t="s">
        <v>505</v>
      </c>
      <c r="AB88" s="109" t="s">
        <v>28</v>
      </c>
      <c r="AC88" s="149">
        <v>250000000</v>
      </c>
      <c r="AD88" s="174">
        <v>0</v>
      </c>
      <c r="AE88" s="167" t="s">
        <v>401</v>
      </c>
      <c r="AF88" s="175" t="s">
        <v>495</v>
      </c>
      <c r="AG88" s="179" t="s">
        <v>481</v>
      </c>
      <c r="AH88" s="109" t="s">
        <v>566</v>
      </c>
      <c r="AI88" s="109" t="s">
        <v>563</v>
      </c>
    </row>
    <row r="89" spans="1:35" ht="43.5" customHeight="1" x14ac:dyDescent="0.3">
      <c r="A89" s="201"/>
      <c r="B89" s="201"/>
      <c r="C89" s="201"/>
      <c r="D89" s="109"/>
      <c r="E89" s="109"/>
      <c r="F89" s="109"/>
      <c r="G89" s="130"/>
      <c r="H89" s="110"/>
      <c r="I89" s="118"/>
      <c r="J89" s="115"/>
      <c r="K89" s="115"/>
      <c r="L89" s="115"/>
      <c r="M89" s="115"/>
      <c r="N89" s="115"/>
      <c r="O89" s="137"/>
      <c r="P89" s="137"/>
      <c r="Q89" s="117"/>
      <c r="R89" s="131"/>
      <c r="S89" s="109"/>
      <c r="T89" s="29" t="s">
        <v>264</v>
      </c>
      <c r="U89" s="23">
        <v>1</v>
      </c>
      <c r="V89" s="112"/>
      <c r="W89" s="112"/>
      <c r="X89" s="109"/>
      <c r="Y89" s="110"/>
      <c r="Z89" s="110"/>
      <c r="AA89" s="109"/>
      <c r="AB89" s="109"/>
      <c r="AC89" s="149"/>
      <c r="AD89" s="174"/>
      <c r="AE89" s="167"/>
      <c r="AF89" s="168"/>
      <c r="AG89" s="120"/>
      <c r="AH89" s="109"/>
      <c r="AI89" s="109"/>
    </row>
    <row r="90" spans="1:35" ht="81.75" customHeight="1" x14ac:dyDescent="0.3">
      <c r="A90" s="201"/>
      <c r="B90" s="201"/>
      <c r="C90" s="201"/>
      <c r="D90" s="109"/>
      <c r="E90" s="109"/>
      <c r="F90" s="109"/>
      <c r="G90" s="130"/>
      <c r="H90" s="110"/>
      <c r="I90" s="118"/>
      <c r="J90" s="116"/>
      <c r="K90" s="116"/>
      <c r="L90" s="116"/>
      <c r="M90" s="116"/>
      <c r="N90" s="116"/>
      <c r="O90" s="138"/>
      <c r="P90" s="138"/>
      <c r="Q90" s="108"/>
      <c r="R90" s="129"/>
      <c r="S90" s="109"/>
      <c r="T90" s="29" t="s">
        <v>265</v>
      </c>
      <c r="U90" s="23">
        <v>71</v>
      </c>
      <c r="V90" s="113"/>
      <c r="W90" s="113"/>
      <c r="X90" s="109"/>
      <c r="Y90" s="110"/>
      <c r="Z90" s="110"/>
      <c r="AA90" s="109"/>
      <c r="AB90" s="109"/>
      <c r="AC90" s="149"/>
      <c r="AD90" s="174"/>
      <c r="AE90" s="167"/>
      <c r="AF90" s="168"/>
      <c r="AG90" s="121"/>
      <c r="AH90" s="109"/>
      <c r="AI90" s="109"/>
    </row>
    <row r="91" spans="1:35" ht="79.5" customHeight="1" x14ac:dyDescent="0.3">
      <c r="A91" s="201"/>
      <c r="B91" s="201"/>
      <c r="C91" s="201" t="s">
        <v>100</v>
      </c>
      <c r="D91" s="109" t="s">
        <v>150</v>
      </c>
      <c r="E91" s="109" t="s">
        <v>25</v>
      </c>
      <c r="F91" s="109" t="s">
        <v>208</v>
      </c>
      <c r="G91" s="130">
        <v>200</v>
      </c>
      <c r="H91" s="110">
        <v>62</v>
      </c>
      <c r="I91" s="118">
        <v>37</v>
      </c>
      <c r="J91" s="114">
        <v>0</v>
      </c>
      <c r="K91" s="114">
        <v>0</v>
      </c>
      <c r="L91" s="114">
        <v>0</v>
      </c>
      <c r="M91" s="114">
        <f>+J91+K91+L91</f>
        <v>0</v>
      </c>
      <c r="N91" s="114">
        <f>+I91+M91</f>
        <v>37</v>
      </c>
      <c r="O91" s="136">
        <f>+M91/H91</f>
        <v>0</v>
      </c>
      <c r="P91" s="136">
        <f>+N91/G91</f>
        <v>0.185</v>
      </c>
      <c r="Q91" s="107" t="s">
        <v>252</v>
      </c>
      <c r="R91" s="128">
        <v>2021130010055</v>
      </c>
      <c r="S91" s="109" t="s">
        <v>253</v>
      </c>
      <c r="T91" s="29" t="s">
        <v>254</v>
      </c>
      <c r="U91" s="23">
        <v>1</v>
      </c>
      <c r="V91" s="111">
        <v>90</v>
      </c>
      <c r="W91" s="111">
        <v>0</v>
      </c>
      <c r="X91" s="109" t="s">
        <v>27</v>
      </c>
      <c r="Y91" s="110">
        <v>62</v>
      </c>
      <c r="Z91" s="110">
        <v>0</v>
      </c>
      <c r="AA91" s="109" t="s">
        <v>505</v>
      </c>
      <c r="AB91" s="109" t="s">
        <v>28</v>
      </c>
      <c r="AC91" s="149">
        <v>250000000</v>
      </c>
      <c r="AD91" s="174">
        <v>0</v>
      </c>
      <c r="AE91" s="167" t="s">
        <v>401</v>
      </c>
      <c r="AF91" s="168" t="s">
        <v>463</v>
      </c>
      <c r="AG91" s="179" t="s">
        <v>481</v>
      </c>
      <c r="AH91" s="245" t="s">
        <v>568</v>
      </c>
      <c r="AI91" s="109" t="s">
        <v>567</v>
      </c>
    </row>
    <row r="92" spans="1:35" ht="85.5" customHeight="1" x14ac:dyDescent="0.3">
      <c r="A92" s="201"/>
      <c r="B92" s="201"/>
      <c r="C92" s="201"/>
      <c r="D92" s="109"/>
      <c r="E92" s="109"/>
      <c r="F92" s="109"/>
      <c r="G92" s="130"/>
      <c r="H92" s="110"/>
      <c r="I92" s="118"/>
      <c r="J92" s="115"/>
      <c r="K92" s="115"/>
      <c r="L92" s="115"/>
      <c r="M92" s="115"/>
      <c r="N92" s="115"/>
      <c r="O92" s="137"/>
      <c r="P92" s="137"/>
      <c r="Q92" s="117"/>
      <c r="R92" s="131"/>
      <c r="S92" s="109"/>
      <c r="T92" s="29" t="s">
        <v>255</v>
      </c>
      <c r="U92" s="23">
        <v>1</v>
      </c>
      <c r="V92" s="112"/>
      <c r="W92" s="112"/>
      <c r="X92" s="109"/>
      <c r="Y92" s="110"/>
      <c r="Z92" s="110"/>
      <c r="AA92" s="109"/>
      <c r="AB92" s="109"/>
      <c r="AC92" s="149"/>
      <c r="AD92" s="174"/>
      <c r="AE92" s="167"/>
      <c r="AF92" s="168"/>
      <c r="AG92" s="120"/>
      <c r="AH92" s="245"/>
      <c r="AI92" s="109"/>
    </row>
    <row r="93" spans="1:35" ht="100.5" customHeight="1" x14ac:dyDescent="0.3">
      <c r="A93" s="201"/>
      <c r="B93" s="201"/>
      <c r="C93" s="201"/>
      <c r="D93" s="109"/>
      <c r="E93" s="109"/>
      <c r="F93" s="109"/>
      <c r="G93" s="130"/>
      <c r="H93" s="110"/>
      <c r="I93" s="118"/>
      <c r="J93" s="116"/>
      <c r="K93" s="116"/>
      <c r="L93" s="116"/>
      <c r="M93" s="116"/>
      <c r="N93" s="116"/>
      <c r="O93" s="138"/>
      <c r="P93" s="138"/>
      <c r="Q93" s="108"/>
      <c r="R93" s="129"/>
      <c r="S93" s="109"/>
      <c r="T93" s="29" t="s">
        <v>256</v>
      </c>
      <c r="U93" s="23">
        <v>62</v>
      </c>
      <c r="V93" s="113"/>
      <c r="W93" s="113"/>
      <c r="X93" s="109"/>
      <c r="Y93" s="110"/>
      <c r="Z93" s="110"/>
      <c r="AA93" s="109"/>
      <c r="AB93" s="109"/>
      <c r="AC93" s="149"/>
      <c r="AD93" s="174"/>
      <c r="AE93" s="167"/>
      <c r="AF93" s="168"/>
      <c r="AG93" s="121"/>
      <c r="AH93" s="245"/>
      <c r="AI93" s="109"/>
    </row>
    <row r="94" spans="1:35" ht="82.5" customHeight="1" x14ac:dyDescent="0.3">
      <c r="A94" s="201"/>
      <c r="B94" s="201"/>
      <c r="C94" s="201" t="s">
        <v>101</v>
      </c>
      <c r="D94" s="109" t="s">
        <v>151</v>
      </c>
      <c r="E94" s="109" t="s">
        <v>25</v>
      </c>
      <c r="F94" s="109" t="s">
        <v>209</v>
      </c>
      <c r="G94" s="130">
        <v>60</v>
      </c>
      <c r="H94" s="110">
        <v>30</v>
      </c>
      <c r="I94" s="118">
        <v>15</v>
      </c>
      <c r="J94" s="114">
        <v>0</v>
      </c>
      <c r="K94" s="114">
        <v>0</v>
      </c>
      <c r="L94" s="114">
        <v>0</v>
      </c>
      <c r="M94" s="114">
        <f>+J94+K94+L94</f>
        <v>0</v>
      </c>
      <c r="N94" s="114">
        <f>+I94+M94</f>
        <v>15</v>
      </c>
      <c r="O94" s="136">
        <f>+M94/H94</f>
        <v>0</v>
      </c>
      <c r="P94" s="136">
        <f>+N94/G94</f>
        <v>0.25</v>
      </c>
      <c r="Q94" s="107" t="s">
        <v>293</v>
      </c>
      <c r="R94" s="128">
        <v>2021130010102</v>
      </c>
      <c r="S94" s="109" t="s">
        <v>294</v>
      </c>
      <c r="T94" s="29" t="s">
        <v>295</v>
      </c>
      <c r="U94" s="23">
        <v>1</v>
      </c>
      <c r="V94" s="111">
        <v>90</v>
      </c>
      <c r="W94" s="110">
        <v>0</v>
      </c>
      <c r="X94" s="109" t="s">
        <v>27</v>
      </c>
      <c r="Y94" s="110">
        <v>30</v>
      </c>
      <c r="Z94" s="110">
        <v>0</v>
      </c>
      <c r="AA94" s="108" t="s">
        <v>505</v>
      </c>
      <c r="AB94" s="109" t="s">
        <v>28</v>
      </c>
      <c r="AC94" s="195">
        <v>300000000</v>
      </c>
      <c r="AD94" s="174">
        <v>0</v>
      </c>
      <c r="AE94" s="166" t="s">
        <v>401</v>
      </c>
      <c r="AF94" s="124" t="s">
        <v>464</v>
      </c>
      <c r="AG94" s="179" t="s">
        <v>481</v>
      </c>
      <c r="AH94" s="245" t="s">
        <v>568</v>
      </c>
      <c r="AI94" s="109" t="s">
        <v>569</v>
      </c>
    </row>
    <row r="95" spans="1:35" ht="128.44999999999999" customHeight="1" x14ac:dyDescent="0.3">
      <c r="A95" s="201"/>
      <c r="B95" s="201"/>
      <c r="C95" s="201"/>
      <c r="D95" s="109"/>
      <c r="E95" s="109"/>
      <c r="F95" s="109"/>
      <c r="G95" s="130"/>
      <c r="H95" s="110"/>
      <c r="I95" s="118"/>
      <c r="J95" s="115"/>
      <c r="K95" s="115"/>
      <c r="L95" s="115"/>
      <c r="M95" s="115"/>
      <c r="N95" s="115"/>
      <c r="O95" s="137"/>
      <c r="P95" s="137"/>
      <c r="Q95" s="117"/>
      <c r="R95" s="131"/>
      <c r="S95" s="109"/>
      <c r="T95" s="29" t="s">
        <v>296</v>
      </c>
      <c r="U95" s="23">
        <v>30</v>
      </c>
      <c r="V95" s="112"/>
      <c r="W95" s="110"/>
      <c r="X95" s="109"/>
      <c r="Y95" s="110"/>
      <c r="Z95" s="110"/>
      <c r="AA95" s="109"/>
      <c r="AB95" s="109"/>
      <c r="AC95" s="149"/>
      <c r="AD95" s="174"/>
      <c r="AE95" s="167"/>
      <c r="AF95" s="168"/>
      <c r="AG95" s="120"/>
      <c r="AH95" s="245"/>
      <c r="AI95" s="109"/>
    </row>
    <row r="96" spans="1:35" ht="187.5" x14ac:dyDescent="0.3">
      <c r="A96" s="201"/>
      <c r="B96" s="201"/>
      <c r="C96" s="201"/>
      <c r="D96" s="109"/>
      <c r="E96" s="109"/>
      <c r="F96" s="109"/>
      <c r="G96" s="130"/>
      <c r="H96" s="110"/>
      <c r="I96" s="118"/>
      <c r="J96" s="115"/>
      <c r="K96" s="115"/>
      <c r="L96" s="115"/>
      <c r="M96" s="115"/>
      <c r="N96" s="115"/>
      <c r="O96" s="137"/>
      <c r="P96" s="137"/>
      <c r="Q96" s="117"/>
      <c r="R96" s="131"/>
      <c r="S96" s="109"/>
      <c r="T96" s="29" t="s">
        <v>297</v>
      </c>
      <c r="U96" s="23">
        <v>30</v>
      </c>
      <c r="V96" s="112"/>
      <c r="W96" s="110"/>
      <c r="X96" s="109"/>
      <c r="Y96" s="110"/>
      <c r="Z96" s="110"/>
      <c r="AA96" s="109"/>
      <c r="AB96" s="109"/>
      <c r="AC96" s="149"/>
      <c r="AD96" s="174"/>
      <c r="AE96" s="167"/>
      <c r="AF96" s="168"/>
      <c r="AG96" s="120"/>
      <c r="AH96" s="245"/>
      <c r="AI96" s="109"/>
    </row>
    <row r="97" spans="1:35" ht="112.5" x14ac:dyDescent="0.3">
      <c r="A97" s="201"/>
      <c r="B97" s="201"/>
      <c r="C97" s="201"/>
      <c r="D97" s="109"/>
      <c r="E97" s="109"/>
      <c r="F97" s="109"/>
      <c r="G97" s="130"/>
      <c r="H97" s="110"/>
      <c r="I97" s="118"/>
      <c r="J97" s="116"/>
      <c r="K97" s="116"/>
      <c r="L97" s="116"/>
      <c r="M97" s="116"/>
      <c r="N97" s="116"/>
      <c r="O97" s="138"/>
      <c r="P97" s="138"/>
      <c r="Q97" s="108"/>
      <c r="R97" s="129"/>
      <c r="S97" s="109"/>
      <c r="T97" s="29" t="s">
        <v>298</v>
      </c>
      <c r="U97" s="23">
        <v>1</v>
      </c>
      <c r="V97" s="113"/>
      <c r="W97" s="110"/>
      <c r="X97" s="109"/>
      <c r="Y97" s="110"/>
      <c r="Z97" s="110"/>
      <c r="AA97" s="109"/>
      <c r="AB97" s="109"/>
      <c r="AC97" s="149"/>
      <c r="AD97" s="174"/>
      <c r="AE97" s="167"/>
      <c r="AF97" s="168"/>
      <c r="AG97" s="121"/>
      <c r="AH97" s="245"/>
      <c r="AI97" s="109"/>
    </row>
    <row r="98" spans="1:35" ht="165.75" customHeight="1" x14ac:dyDescent="0.3">
      <c r="A98" s="201"/>
      <c r="B98" s="201" t="s">
        <v>102</v>
      </c>
      <c r="C98" s="201" t="s">
        <v>103</v>
      </c>
      <c r="D98" s="109" t="s">
        <v>152</v>
      </c>
      <c r="E98" s="109" t="s">
        <v>25</v>
      </c>
      <c r="F98" s="109" t="s">
        <v>210</v>
      </c>
      <c r="G98" s="130">
        <v>120</v>
      </c>
      <c r="H98" s="110">
        <v>60</v>
      </c>
      <c r="I98" s="118">
        <v>29</v>
      </c>
      <c r="J98" s="114">
        <v>0</v>
      </c>
      <c r="K98" s="114">
        <v>0</v>
      </c>
      <c r="L98" s="114">
        <v>0</v>
      </c>
      <c r="M98" s="114">
        <f>+J98+K98+L98</f>
        <v>0</v>
      </c>
      <c r="N98" s="114">
        <f>+I98+M98</f>
        <v>29</v>
      </c>
      <c r="O98" s="136">
        <f>+M98/H98</f>
        <v>0</v>
      </c>
      <c r="P98" s="136">
        <f>+N98/G98</f>
        <v>0.24166666666666667</v>
      </c>
      <c r="Q98" s="107" t="s">
        <v>416</v>
      </c>
      <c r="R98" s="128">
        <v>2021130010054</v>
      </c>
      <c r="S98" s="109" t="s">
        <v>230</v>
      </c>
      <c r="T98" s="29" t="s">
        <v>259</v>
      </c>
      <c r="U98" s="23">
        <v>2</v>
      </c>
      <c r="V98" s="111">
        <v>90</v>
      </c>
      <c r="W98" s="111">
        <v>0</v>
      </c>
      <c r="X98" s="109" t="s">
        <v>27</v>
      </c>
      <c r="Y98" s="110">
        <v>60</v>
      </c>
      <c r="Z98" s="110">
        <v>0</v>
      </c>
      <c r="AA98" s="108" t="s">
        <v>505</v>
      </c>
      <c r="AB98" s="109" t="s">
        <v>28</v>
      </c>
      <c r="AC98" s="149">
        <v>300000000</v>
      </c>
      <c r="AD98" s="174">
        <v>0</v>
      </c>
      <c r="AE98" s="166" t="s">
        <v>401</v>
      </c>
      <c r="AF98" s="124" t="s">
        <v>465</v>
      </c>
      <c r="AG98" s="179" t="s">
        <v>481</v>
      </c>
      <c r="AH98" s="245" t="s">
        <v>570</v>
      </c>
      <c r="AI98" s="109" t="s">
        <v>571</v>
      </c>
    </row>
    <row r="99" spans="1:35" ht="112.5" x14ac:dyDescent="0.3">
      <c r="A99" s="201"/>
      <c r="B99" s="201"/>
      <c r="C99" s="201"/>
      <c r="D99" s="109"/>
      <c r="E99" s="109"/>
      <c r="F99" s="109"/>
      <c r="G99" s="130"/>
      <c r="H99" s="110"/>
      <c r="I99" s="118"/>
      <c r="J99" s="115"/>
      <c r="K99" s="115"/>
      <c r="L99" s="115"/>
      <c r="M99" s="115"/>
      <c r="N99" s="115"/>
      <c r="O99" s="137"/>
      <c r="P99" s="137"/>
      <c r="Q99" s="117"/>
      <c r="R99" s="131"/>
      <c r="S99" s="109"/>
      <c r="T99" s="29" t="s">
        <v>257</v>
      </c>
      <c r="U99" s="23">
        <v>2</v>
      </c>
      <c r="V99" s="112"/>
      <c r="W99" s="112"/>
      <c r="X99" s="109"/>
      <c r="Y99" s="110"/>
      <c r="Z99" s="110"/>
      <c r="AA99" s="109"/>
      <c r="AB99" s="109"/>
      <c r="AC99" s="149"/>
      <c r="AD99" s="174"/>
      <c r="AE99" s="167"/>
      <c r="AF99" s="168"/>
      <c r="AG99" s="120"/>
      <c r="AH99" s="245"/>
      <c r="AI99" s="109"/>
    </row>
    <row r="100" spans="1:35" ht="56.25" x14ac:dyDescent="0.3">
      <c r="A100" s="201"/>
      <c r="B100" s="201"/>
      <c r="C100" s="201"/>
      <c r="D100" s="109"/>
      <c r="E100" s="109"/>
      <c r="F100" s="109"/>
      <c r="G100" s="130"/>
      <c r="H100" s="110"/>
      <c r="I100" s="118"/>
      <c r="J100" s="115"/>
      <c r="K100" s="115"/>
      <c r="L100" s="115"/>
      <c r="M100" s="115"/>
      <c r="N100" s="115"/>
      <c r="O100" s="137"/>
      <c r="P100" s="137"/>
      <c r="Q100" s="117"/>
      <c r="R100" s="131"/>
      <c r="S100" s="109"/>
      <c r="T100" s="29" t="s">
        <v>482</v>
      </c>
      <c r="U100" s="23">
        <v>60</v>
      </c>
      <c r="V100" s="112"/>
      <c r="W100" s="112"/>
      <c r="X100" s="109"/>
      <c r="Y100" s="110"/>
      <c r="Z100" s="110"/>
      <c r="AA100" s="109"/>
      <c r="AB100" s="109"/>
      <c r="AC100" s="149"/>
      <c r="AD100" s="174"/>
      <c r="AE100" s="167"/>
      <c r="AF100" s="168"/>
      <c r="AG100" s="120"/>
      <c r="AH100" s="245"/>
      <c r="AI100" s="109"/>
    </row>
    <row r="101" spans="1:35" ht="75" x14ac:dyDescent="0.3">
      <c r="A101" s="201"/>
      <c r="B101" s="201"/>
      <c r="C101" s="201"/>
      <c r="D101" s="109"/>
      <c r="E101" s="109"/>
      <c r="F101" s="109"/>
      <c r="G101" s="130"/>
      <c r="H101" s="110"/>
      <c r="I101" s="118"/>
      <c r="J101" s="116"/>
      <c r="K101" s="116"/>
      <c r="L101" s="116"/>
      <c r="M101" s="116"/>
      <c r="N101" s="116"/>
      <c r="O101" s="138"/>
      <c r="P101" s="138"/>
      <c r="Q101" s="108"/>
      <c r="R101" s="129"/>
      <c r="S101" s="109"/>
      <c r="T101" s="29" t="s">
        <v>258</v>
      </c>
      <c r="U101" s="23">
        <v>1</v>
      </c>
      <c r="V101" s="113"/>
      <c r="W101" s="113"/>
      <c r="X101" s="109"/>
      <c r="Y101" s="110"/>
      <c r="Z101" s="110"/>
      <c r="AA101" s="109"/>
      <c r="AB101" s="109"/>
      <c r="AC101" s="149"/>
      <c r="AD101" s="174"/>
      <c r="AE101" s="167"/>
      <c r="AF101" s="168"/>
      <c r="AG101" s="121"/>
      <c r="AH101" s="245"/>
      <c r="AI101" s="109"/>
    </row>
    <row r="102" spans="1:35" ht="67.5" customHeight="1" x14ac:dyDescent="0.3">
      <c r="A102" s="201"/>
      <c r="B102" s="201" t="s">
        <v>104</v>
      </c>
      <c r="C102" s="201" t="s">
        <v>105</v>
      </c>
      <c r="D102" s="109" t="s">
        <v>153</v>
      </c>
      <c r="E102" s="109" t="s">
        <v>25</v>
      </c>
      <c r="F102" s="109" t="s">
        <v>211</v>
      </c>
      <c r="G102" s="130">
        <v>80</v>
      </c>
      <c r="H102" s="110">
        <v>40</v>
      </c>
      <c r="I102" s="118">
        <v>50</v>
      </c>
      <c r="J102" s="114">
        <v>0</v>
      </c>
      <c r="K102" s="114">
        <v>0</v>
      </c>
      <c r="L102" s="114">
        <v>0</v>
      </c>
      <c r="M102" s="114">
        <f>+J102+K102+L102</f>
        <v>0</v>
      </c>
      <c r="N102" s="114">
        <f>+I102+M102</f>
        <v>50</v>
      </c>
      <c r="O102" s="136">
        <f>+M102/H102</f>
        <v>0</v>
      </c>
      <c r="P102" s="136">
        <f>+N102/G102</f>
        <v>0.625</v>
      </c>
      <c r="Q102" s="107" t="s">
        <v>303</v>
      </c>
      <c r="R102" s="128">
        <v>2021130010104</v>
      </c>
      <c r="S102" s="109" t="s">
        <v>304</v>
      </c>
      <c r="T102" s="29" t="s">
        <v>305</v>
      </c>
      <c r="U102" s="23">
        <v>1</v>
      </c>
      <c r="V102" s="111">
        <v>90</v>
      </c>
      <c r="W102" s="110">
        <v>0</v>
      </c>
      <c r="X102" s="109" t="s">
        <v>27</v>
      </c>
      <c r="Y102" s="110">
        <v>40</v>
      </c>
      <c r="Z102" s="110">
        <v>0</v>
      </c>
      <c r="AA102" s="108" t="s">
        <v>505</v>
      </c>
      <c r="AB102" s="109" t="s">
        <v>28</v>
      </c>
      <c r="AC102" s="149">
        <v>200000000</v>
      </c>
      <c r="AD102" s="174">
        <v>0</v>
      </c>
      <c r="AE102" s="166" t="s">
        <v>401</v>
      </c>
      <c r="AF102" s="124" t="s">
        <v>466</v>
      </c>
      <c r="AG102" s="179" t="s">
        <v>481</v>
      </c>
      <c r="AH102" s="245" t="s">
        <v>572</v>
      </c>
      <c r="AI102" s="109" t="s">
        <v>565</v>
      </c>
    </row>
    <row r="103" spans="1:35" ht="68.25" customHeight="1" x14ac:dyDescent="0.3">
      <c r="A103" s="201"/>
      <c r="B103" s="201"/>
      <c r="C103" s="201"/>
      <c r="D103" s="109"/>
      <c r="E103" s="109"/>
      <c r="F103" s="109"/>
      <c r="G103" s="130"/>
      <c r="H103" s="110"/>
      <c r="I103" s="118"/>
      <c r="J103" s="115"/>
      <c r="K103" s="115"/>
      <c r="L103" s="115"/>
      <c r="M103" s="115"/>
      <c r="N103" s="115"/>
      <c r="O103" s="137"/>
      <c r="P103" s="137"/>
      <c r="Q103" s="117"/>
      <c r="R103" s="131"/>
      <c r="S103" s="109"/>
      <c r="T103" s="29" t="s">
        <v>306</v>
      </c>
      <c r="U103" s="23">
        <v>1</v>
      </c>
      <c r="V103" s="112"/>
      <c r="W103" s="110"/>
      <c r="X103" s="109"/>
      <c r="Y103" s="110"/>
      <c r="Z103" s="110"/>
      <c r="AA103" s="109"/>
      <c r="AB103" s="109"/>
      <c r="AC103" s="149"/>
      <c r="AD103" s="174"/>
      <c r="AE103" s="167"/>
      <c r="AF103" s="168"/>
      <c r="AG103" s="120"/>
      <c r="AH103" s="245"/>
      <c r="AI103" s="109"/>
    </row>
    <row r="104" spans="1:35" ht="55.5" customHeight="1" x14ac:dyDescent="0.3">
      <c r="A104" s="201"/>
      <c r="B104" s="201"/>
      <c r="C104" s="201"/>
      <c r="D104" s="109"/>
      <c r="E104" s="109"/>
      <c r="F104" s="109"/>
      <c r="G104" s="130"/>
      <c r="H104" s="110"/>
      <c r="I104" s="118"/>
      <c r="J104" s="115"/>
      <c r="K104" s="115"/>
      <c r="L104" s="115"/>
      <c r="M104" s="115"/>
      <c r="N104" s="115"/>
      <c r="O104" s="137"/>
      <c r="P104" s="137"/>
      <c r="Q104" s="117"/>
      <c r="R104" s="131"/>
      <c r="S104" s="109"/>
      <c r="T104" s="29" t="s">
        <v>307</v>
      </c>
      <c r="U104" s="23">
        <v>40</v>
      </c>
      <c r="V104" s="112"/>
      <c r="W104" s="110"/>
      <c r="X104" s="109"/>
      <c r="Y104" s="110"/>
      <c r="Z104" s="110"/>
      <c r="AA104" s="109"/>
      <c r="AB104" s="109"/>
      <c r="AC104" s="149"/>
      <c r="AD104" s="174"/>
      <c r="AE104" s="167"/>
      <c r="AF104" s="168"/>
      <c r="AG104" s="120"/>
      <c r="AH104" s="245"/>
      <c r="AI104" s="109"/>
    </row>
    <row r="105" spans="1:35" ht="146.25" customHeight="1" x14ac:dyDescent="0.3">
      <c r="A105" s="201"/>
      <c r="B105" s="201"/>
      <c r="C105" s="201"/>
      <c r="D105" s="109"/>
      <c r="E105" s="109"/>
      <c r="F105" s="109"/>
      <c r="G105" s="130"/>
      <c r="H105" s="110"/>
      <c r="I105" s="118"/>
      <c r="J105" s="116"/>
      <c r="K105" s="116"/>
      <c r="L105" s="116"/>
      <c r="M105" s="116"/>
      <c r="N105" s="116"/>
      <c r="O105" s="138"/>
      <c r="P105" s="138"/>
      <c r="Q105" s="108"/>
      <c r="R105" s="129"/>
      <c r="S105" s="109"/>
      <c r="T105" s="29" t="s">
        <v>308</v>
      </c>
      <c r="U105" s="23">
        <v>40</v>
      </c>
      <c r="V105" s="113"/>
      <c r="W105" s="110"/>
      <c r="X105" s="109"/>
      <c r="Y105" s="110"/>
      <c r="Z105" s="110"/>
      <c r="AA105" s="109"/>
      <c r="AB105" s="109"/>
      <c r="AC105" s="149"/>
      <c r="AD105" s="174"/>
      <c r="AE105" s="167"/>
      <c r="AF105" s="168"/>
      <c r="AG105" s="121"/>
      <c r="AH105" s="245"/>
      <c r="AI105" s="109"/>
    </row>
    <row r="106" spans="1:35" ht="146.25" customHeight="1" x14ac:dyDescent="0.3">
      <c r="A106" s="34"/>
      <c r="B106" s="261" t="s">
        <v>601</v>
      </c>
      <c r="C106" s="262"/>
      <c r="D106" s="262"/>
      <c r="E106" s="262"/>
      <c r="F106" s="262"/>
      <c r="G106" s="262"/>
      <c r="H106" s="262"/>
      <c r="I106" s="262"/>
      <c r="J106" s="262"/>
      <c r="K106" s="262"/>
      <c r="L106" s="262"/>
      <c r="M106" s="262"/>
      <c r="N106" s="263"/>
      <c r="O106" s="96">
        <f>AVERAGE(O84:O105)</f>
        <v>0.16666666666666666</v>
      </c>
      <c r="P106" s="96">
        <f>AVERAGE(P84:P105)</f>
        <v>0.43361111111111111</v>
      </c>
      <c r="Q106" s="71"/>
      <c r="R106" s="73"/>
      <c r="S106" s="70"/>
      <c r="T106" s="29"/>
      <c r="U106" s="23"/>
      <c r="V106" s="74"/>
      <c r="W106" s="55"/>
      <c r="X106" s="70"/>
      <c r="Y106" s="55"/>
      <c r="Z106" s="55"/>
      <c r="AA106" s="21"/>
      <c r="AB106" s="70"/>
      <c r="AC106" s="98"/>
      <c r="AD106" s="68"/>
      <c r="AE106" s="99"/>
      <c r="AF106" s="79"/>
      <c r="AG106" s="76"/>
      <c r="AH106" s="72"/>
      <c r="AI106" s="29"/>
    </row>
    <row r="107" spans="1:35" ht="64.5" customHeight="1" x14ac:dyDescent="0.3">
      <c r="A107" s="201" t="s">
        <v>106</v>
      </c>
      <c r="B107" s="201" t="s">
        <v>107</v>
      </c>
      <c r="C107" s="211" t="s">
        <v>108</v>
      </c>
      <c r="D107" s="107" t="s">
        <v>154</v>
      </c>
      <c r="E107" s="107" t="s">
        <v>25</v>
      </c>
      <c r="F107" s="107" t="s">
        <v>212</v>
      </c>
      <c r="G107" s="125">
        <v>16</v>
      </c>
      <c r="H107" s="111">
        <v>5</v>
      </c>
      <c r="I107" s="114">
        <v>0</v>
      </c>
      <c r="J107" s="114">
        <v>0</v>
      </c>
      <c r="K107" s="114">
        <v>0</v>
      </c>
      <c r="L107" s="114">
        <v>0</v>
      </c>
      <c r="M107" s="114">
        <f>+J107+K107+L107</f>
        <v>0</v>
      </c>
      <c r="N107" s="114">
        <f>+I107+M107</f>
        <v>0</v>
      </c>
      <c r="O107" s="136">
        <v>0</v>
      </c>
      <c r="P107" s="136">
        <v>0</v>
      </c>
      <c r="Q107" s="107" t="s">
        <v>417</v>
      </c>
      <c r="R107" s="135">
        <v>2022130010006</v>
      </c>
      <c r="S107" s="107" t="s">
        <v>418</v>
      </c>
      <c r="T107" s="29" t="s">
        <v>419</v>
      </c>
      <c r="U107" s="23">
        <v>1</v>
      </c>
      <c r="V107" s="111">
        <v>90</v>
      </c>
      <c r="W107" s="111">
        <v>0</v>
      </c>
      <c r="X107" s="107" t="s">
        <v>27</v>
      </c>
      <c r="Y107" s="111">
        <v>365</v>
      </c>
      <c r="Z107" s="111">
        <v>0</v>
      </c>
      <c r="AA107" s="108" t="s">
        <v>505</v>
      </c>
      <c r="AB107" s="111" t="s">
        <v>28</v>
      </c>
      <c r="AC107" s="163">
        <v>300000000</v>
      </c>
      <c r="AD107" s="159">
        <v>0</v>
      </c>
      <c r="AE107" s="160" t="s">
        <v>401</v>
      </c>
      <c r="AF107" s="142" t="s">
        <v>503</v>
      </c>
      <c r="AG107" s="192" t="s">
        <v>481</v>
      </c>
      <c r="AH107" s="245"/>
      <c r="AI107" s="109" t="s">
        <v>565</v>
      </c>
    </row>
    <row r="108" spans="1:35" ht="44.25" customHeight="1" x14ac:dyDescent="0.3">
      <c r="A108" s="201"/>
      <c r="B108" s="201"/>
      <c r="C108" s="212"/>
      <c r="D108" s="117"/>
      <c r="E108" s="117"/>
      <c r="F108" s="117"/>
      <c r="G108" s="126"/>
      <c r="H108" s="112"/>
      <c r="I108" s="115"/>
      <c r="J108" s="115"/>
      <c r="K108" s="115"/>
      <c r="L108" s="115"/>
      <c r="M108" s="115"/>
      <c r="N108" s="115"/>
      <c r="O108" s="137"/>
      <c r="P108" s="137"/>
      <c r="Q108" s="117"/>
      <c r="R108" s="203"/>
      <c r="S108" s="117"/>
      <c r="T108" s="29" t="s">
        <v>422</v>
      </c>
      <c r="U108" s="23">
        <v>5</v>
      </c>
      <c r="V108" s="112"/>
      <c r="W108" s="112"/>
      <c r="X108" s="117"/>
      <c r="Y108" s="112"/>
      <c r="Z108" s="112"/>
      <c r="AA108" s="109"/>
      <c r="AB108" s="112"/>
      <c r="AC108" s="164"/>
      <c r="AD108" s="159"/>
      <c r="AE108" s="161"/>
      <c r="AF108" s="208"/>
      <c r="AG108" s="198"/>
      <c r="AH108" s="245"/>
      <c r="AI108" s="109"/>
    </row>
    <row r="109" spans="1:35" ht="42" customHeight="1" x14ac:dyDescent="0.3">
      <c r="A109" s="201"/>
      <c r="B109" s="201"/>
      <c r="C109" s="212"/>
      <c r="D109" s="117"/>
      <c r="E109" s="117"/>
      <c r="F109" s="117"/>
      <c r="G109" s="126"/>
      <c r="H109" s="112"/>
      <c r="I109" s="115"/>
      <c r="J109" s="115"/>
      <c r="K109" s="115"/>
      <c r="L109" s="115"/>
      <c r="M109" s="115"/>
      <c r="N109" s="115"/>
      <c r="O109" s="137"/>
      <c r="P109" s="137"/>
      <c r="Q109" s="117"/>
      <c r="R109" s="203"/>
      <c r="S109" s="117"/>
      <c r="T109" s="29" t="s">
        <v>420</v>
      </c>
      <c r="U109" s="23">
        <v>10</v>
      </c>
      <c r="V109" s="112"/>
      <c r="W109" s="112"/>
      <c r="X109" s="117"/>
      <c r="Y109" s="112"/>
      <c r="Z109" s="112"/>
      <c r="AA109" s="109"/>
      <c r="AB109" s="112"/>
      <c r="AC109" s="164"/>
      <c r="AD109" s="159"/>
      <c r="AE109" s="161"/>
      <c r="AF109" s="208"/>
      <c r="AG109" s="198"/>
      <c r="AH109" s="245"/>
      <c r="AI109" s="109"/>
    </row>
    <row r="110" spans="1:35" ht="62.25" customHeight="1" x14ac:dyDescent="0.3">
      <c r="A110" s="201"/>
      <c r="B110" s="201"/>
      <c r="C110" s="212"/>
      <c r="D110" s="108"/>
      <c r="E110" s="108"/>
      <c r="F110" s="108"/>
      <c r="G110" s="127"/>
      <c r="H110" s="113"/>
      <c r="I110" s="116"/>
      <c r="J110" s="116"/>
      <c r="K110" s="116"/>
      <c r="L110" s="116"/>
      <c r="M110" s="116"/>
      <c r="N110" s="116"/>
      <c r="O110" s="138"/>
      <c r="P110" s="138"/>
      <c r="Q110" s="108"/>
      <c r="R110" s="139"/>
      <c r="S110" s="108"/>
      <c r="T110" s="29" t="s">
        <v>421</v>
      </c>
      <c r="U110" s="23">
        <v>15</v>
      </c>
      <c r="V110" s="113"/>
      <c r="W110" s="113"/>
      <c r="X110" s="108"/>
      <c r="Y110" s="113"/>
      <c r="Z110" s="113"/>
      <c r="AA110" s="109"/>
      <c r="AB110" s="113"/>
      <c r="AC110" s="165"/>
      <c r="AD110" s="159"/>
      <c r="AE110" s="162"/>
      <c r="AF110" s="143"/>
      <c r="AG110" s="198"/>
      <c r="AH110" s="245"/>
      <c r="AI110" s="109"/>
    </row>
    <row r="111" spans="1:35" ht="74.25" customHeight="1" x14ac:dyDescent="0.3">
      <c r="A111" s="201"/>
      <c r="B111" s="201"/>
      <c r="C111" s="212"/>
      <c r="D111" s="107" t="s">
        <v>155</v>
      </c>
      <c r="E111" s="107" t="s">
        <v>25</v>
      </c>
      <c r="F111" s="107" t="s">
        <v>213</v>
      </c>
      <c r="G111" s="125">
        <v>4</v>
      </c>
      <c r="H111" s="111" t="s">
        <v>507</v>
      </c>
      <c r="I111" s="111" t="s">
        <v>507</v>
      </c>
      <c r="J111" s="111" t="s">
        <v>508</v>
      </c>
      <c r="K111" s="111" t="s">
        <v>508</v>
      </c>
      <c r="L111" s="111" t="s">
        <v>508</v>
      </c>
      <c r="M111" s="111" t="s">
        <v>508</v>
      </c>
      <c r="N111" s="111" t="s">
        <v>508</v>
      </c>
      <c r="O111" s="111" t="s">
        <v>508</v>
      </c>
      <c r="P111" s="111" t="s">
        <v>508</v>
      </c>
      <c r="Q111" s="107" t="s">
        <v>109</v>
      </c>
      <c r="R111" s="135">
        <v>2022130010008</v>
      </c>
      <c r="S111" s="169" t="s">
        <v>423</v>
      </c>
      <c r="T111" s="29" t="s">
        <v>424</v>
      </c>
      <c r="U111" s="23">
        <v>0</v>
      </c>
      <c r="V111" s="111">
        <v>0</v>
      </c>
      <c r="W111" s="111">
        <v>0</v>
      </c>
      <c r="X111" s="107" t="s">
        <v>27</v>
      </c>
      <c r="Y111" s="111">
        <v>0</v>
      </c>
      <c r="Z111" s="111">
        <v>0</v>
      </c>
      <c r="AA111" s="107" t="s">
        <v>505</v>
      </c>
      <c r="AB111" s="111" t="s">
        <v>28</v>
      </c>
      <c r="AC111" s="163">
        <v>0</v>
      </c>
      <c r="AD111" s="159">
        <v>0</v>
      </c>
      <c r="AE111" s="160" t="s">
        <v>401</v>
      </c>
      <c r="AF111" s="135" t="s">
        <v>488</v>
      </c>
      <c r="AG111" s="198"/>
      <c r="AH111" s="245"/>
      <c r="AI111" s="109"/>
    </row>
    <row r="112" spans="1:35" ht="87" customHeight="1" x14ac:dyDescent="0.3">
      <c r="A112" s="201"/>
      <c r="B112" s="201"/>
      <c r="C112" s="213"/>
      <c r="D112" s="108"/>
      <c r="E112" s="108"/>
      <c r="F112" s="108"/>
      <c r="G112" s="127"/>
      <c r="H112" s="113"/>
      <c r="I112" s="113"/>
      <c r="J112" s="113"/>
      <c r="K112" s="113"/>
      <c r="L112" s="113"/>
      <c r="M112" s="113"/>
      <c r="N112" s="113"/>
      <c r="O112" s="113"/>
      <c r="P112" s="113"/>
      <c r="Q112" s="108"/>
      <c r="R112" s="139"/>
      <c r="S112" s="170"/>
      <c r="T112" s="29" t="s">
        <v>425</v>
      </c>
      <c r="U112" s="23">
        <v>0</v>
      </c>
      <c r="V112" s="113"/>
      <c r="W112" s="113"/>
      <c r="X112" s="108"/>
      <c r="Y112" s="113"/>
      <c r="Z112" s="113"/>
      <c r="AA112" s="108"/>
      <c r="AB112" s="113"/>
      <c r="AC112" s="165"/>
      <c r="AD112" s="159"/>
      <c r="AE112" s="162"/>
      <c r="AF112" s="139"/>
      <c r="AG112" s="199"/>
      <c r="AH112" s="245"/>
      <c r="AI112" s="109"/>
    </row>
    <row r="113" spans="1:35" ht="82.5" customHeight="1" x14ac:dyDescent="0.3">
      <c r="A113" s="201"/>
      <c r="B113" s="201"/>
      <c r="C113" s="201" t="s">
        <v>110</v>
      </c>
      <c r="D113" s="109" t="s">
        <v>156</v>
      </c>
      <c r="E113" s="109" t="s">
        <v>25</v>
      </c>
      <c r="F113" s="109" t="s">
        <v>214</v>
      </c>
      <c r="G113" s="130">
        <v>200</v>
      </c>
      <c r="H113" s="110">
        <v>100</v>
      </c>
      <c r="I113" s="118">
        <v>105</v>
      </c>
      <c r="J113" s="114">
        <v>0</v>
      </c>
      <c r="K113" s="114">
        <v>19</v>
      </c>
      <c r="L113" s="114">
        <v>0</v>
      </c>
      <c r="M113" s="114">
        <f>+J113+K113+L113</f>
        <v>19</v>
      </c>
      <c r="N113" s="114">
        <f>+I113+M113</f>
        <v>124</v>
      </c>
      <c r="O113" s="136">
        <f>+M113/H113</f>
        <v>0.19</v>
      </c>
      <c r="P113" s="136">
        <f>+N113/G113</f>
        <v>0.62</v>
      </c>
      <c r="Q113" s="107" t="s">
        <v>331</v>
      </c>
      <c r="R113" s="128">
        <v>2021130010111</v>
      </c>
      <c r="S113" s="109" t="s">
        <v>332</v>
      </c>
      <c r="T113" s="29" t="s">
        <v>263</v>
      </c>
      <c r="U113" s="23">
        <v>1</v>
      </c>
      <c r="V113" s="111">
        <v>90</v>
      </c>
      <c r="W113" s="110">
        <v>0</v>
      </c>
      <c r="X113" s="109" t="s">
        <v>27</v>
      </c>
      <c r="Y113" s="110">
        <v>133</v>
      </c>
      <c r="Z113" s="110">
        <v>0</v>
      </c>
      <c r="AA113" s="109" t="s">
        <v>505</v>
      </c>
      <c r="AB113" s="109" t="s">
        <v>28</v>
      </c>
      <c r="AC113" s="149">
        <v>200000000</v>
      </c>
      <c r="AD113" s="174">
        <v>0</v>
      </c>
      <c r="AE113" s="167" t="s">
        <v>401</v>
      </c>
      <c r="AF113" s="175" t="s">
        <v>467</v>
      </c>
      <c r="AG113" s="179" t="s">
        <v>481</v>
      </c>
      <c r="AH113" s="109" t="s">
        <v>573</v>
      </c>
      <c r="AI113" s="109" t="s">
        <v>574</v>
      </c>
    </row>
    <row r="114" spans="1:35" ht="118.5" customHeight="1" x14ac:dyDescent="0.3">
      <c r="A114" s="201"/>
      <c r="B114" s="201"/>
      <c r="C114" s="201"/>
      <c r="D114" s="109"/>
      <c r="E114" s="109"/>
      <c r="F114" s="109"/>
      <c r="G114" s="130"/>
      <c r="H114" s="110"/>
      <c r="I114" s="118"/>
      <c r="J114" s="115"/>
      <c r="K114" s="115"/>
      <c r="L114" s="115"/>
      <c r="M114" s="115"/>
      <c r="N114" s="115"/>
      <c r="O114" s="137"/>
      <c r="P114" s="137"/>
      <c r="Q114" s="117"/>
      <c r="R114" s="131"/>
      <c r="S114" s="109"/>
      <c r="T114" s="29" t="s">
        <v>333</v>
      </c>
      <c r="U114" s="23">
        <v>1</v>
      </c>
      <c r="V114" s="112"/>
      <c r="W114" s="110"/>
      <c r="X114" s="109"/>
      <c r="Y114" s="110"/>
      <c r="Z114" s="110"/>
      <c r="AA114" s="109"/>
      <c r="AB114" s="109"/>
      <c r="AC114" s="149"/>
      <c r="AD114" s="174"/>
      <c r="AE114" s="167"/>
      <c r="AF114" s="175"/>
      <c r="AG114" s="120"/>
      <c r="AH114" s="109"/>
      <c r="AI114" s="109"/>
    </row>
    <row r="115" spans="1:35" ht="55.5" customHeight="1" x14ac:dyDescent="0.3">
      <c r="A115" s="201"/>
      <c r="B115" s="201"/>
      <c r="C115" s="201"/>
      <c r="D115" s="109"/>
      <c r="E115" s="109"/>
      <c r="F115" s="109"/>
      <c r="G115" s="130"/>
      <c r="H115" s="110"/>
      <c r="I115" s="118"/>
      <c r="J115" s="116"/>
      <c r="K115" s="116"/>
      <c r="L115" s="116"/>
      <c r="M115" s="116"/>
      <c r="N115" s="116"/>
      <c r="O115" s="138"/>
      <c r="P115" s="138"/>
      <c r="Q115" s="108"/>
      <c r="R115" s="129"/>
      <c r="S115" s="109"/>
      <c r="T115" s="29" t="s">
        <v>334</v>
      </c>
      <c r="U115" s="23">
        <v>133</v>
      </c>
      <c r="V115" s="113"/>
      <c r="W115" s="110"/>
      <c r="X115" s="109"/>
      <c r="Y115" s="110"/>
      <c r="Z115" s="110"/>
      <c r="AA115" s="109"/>
      <c r="AB115" s="109"/>
      <c r="AC115" s="149"/>
      <c r="AD115" s="174"/>
      <c r="AE115" s="167"/>
      <c r="AF115" s="175"/>
      <c r="AG115" s="121"/>
      <c r="AH115" s="109"/>
      <c r="AI115" s="109"/>
    </row>
    <row r="116" spans="1:35" ht="86.25" customHeight="1" x14ac:dyDescent="0.3">
      <c r="A116" s="201"/>
      <c r="B116" s="201"/>
      <c r="C116" s="201" t="s">
        <v>111</v>
      </c>
      <c r="D116" s="29" t="s">
        <v>157</v>
      </c>
      <c r="E116" s="29" t="s">
        <v>25</v>
      </c>
      <c r="F116" s="29" t="s">
        <v>215</v>
      </c>
      <c r="G116" s="46">
        <v>32</v>
      </c>
      <c r="H116" s="23">
        <v>8</v>
      </c>
      <c r="I116" s="25" t="s">
        <v>575</v>
      </c>
      <c r="J116" s="25">
        <v>0</v>
      </c>
      <c r="K116" s="25">
        <v>0</v>
      </c>
      <c r="L116" s="25">
        <v>0</v>
      </c>
      <c r="M116" s="25">
        <v>0</v>
      </c>
      <c r="N116" s="25">
        <v>0</v>
      </c>
      <c r="O116" s="27">
        <v>0</v>
      </c>
      <c r="P116" s="27">
        <v>0</v>
      </c>
      <c r="Q116" s="107" t="s">
        <v>426</v>
      </c>
      <c r="R116" s="140">
        <v>2022130010007</v>
      </c>
      <c r="S116" s="107" t="s">
        <v>427</v>
      </c>
      <c r="T116" s="29" t="s">
        <v>429</v>
      </c>
      <c r="U116" s="23">
        <v>6</v>
      </c>
      <c r="V116" s="111">
        <v>90</v>
      </c>
      <c r="W116" s="111">
        <v>0</v>
      </c>
      <c r="X116" s="107" t="s">
        <v>27</v>
      </c>
      <c r="Y116" s="111">
        <v>301701</v>
      </c>
      <c r="Z116" s="111">
        <v>0</v>
      </c>
      <c r="AA116" s="107" t="s">
        <v>505</v>
      </c>
      <c r="AB116" s="111" t="s">
        <v>28</v>
      </c>
      <c r="AC116" s="176">
        <v>300000000</v>
      </c>
      <c r="AD116" s="159">
        <v>0</v>
      </c>
      <c r="AE116" s="160" t="s">
        <v>401</v>
      </c>
      <c r="AF116" s="135" t="s">
        <v>431</v>
      </c>
      <c r="AG116" s="192" t="s">
        <v>481</v>
      </c>
      <c r="AH116" s="245" t="s">
        <v>576</v>
      </c>
      <c r="AI116" s="109" t="s">
        <v>565</v>
      </c>
    </row>
    <row r="117" spans="1:35" ht="96.6" customHeight="1" x14ac:dyDescent="0.3">
      <c r="A117" s="201"/>
      <c r="B117" s="201"/>
      <c r="C117" s="201"/>
      <c r="D117" s="29" t="s">
        <v>158</v>
      </c>
      <c r="E117" s="29" t="s">
        <v>31</v>
      </c>
      <c r="F117" s="29" t="s">
        <v>216</v>
      </c>
      <c r="G117" s="46">
        <v>32</v>
      </c>
      <c r="H117" s="23">
        <v>8</v>
      </c>
      <c r="I117" s="25" t="s">
        <v>575</v>
      </c>
      <c r="J117" s="25">
        <v>0</v>
      </c>
      <c r="K117" s="25">
        <v>0</v>
      </c>
      <c r="L117" s="25">
        <v>0</v>
      </c>
      <c r="M117" s="25">
        <v>0</v>
      </c>
      <c r="N117" s="25">
        <v>0</v>
      </c>
      <c r="O117" s="27">
        <v>0</v>
      </c>
      <c r="P117" s="27">
        <v>0</v>
      </c>
      <c r="Q117" s="117"/>
      <c r="R117" s="147"/>
      <c r="S117" s="117"/>
      <c r="T117" s="29" t="s">
        <v>428</v>
      </c>
      <c r="U117" s="23">
        <v>1</v>
      </c>
      <c r="V117" s="112"/>
      <c r="W117" s="112"/>
      <c r="X117" s="117"/>
      <c r="Y117" s="112"/>
      <c r="Z117" s="112"/>
      <c r="AA117" s="117"/>
      <c r="AB117" s="112"/>
      <c r="AC117" s="177"/>
      <c r="AD117" s="159"/>
      <c r="AE117" s="161"/>
      <c r="AF117" s="203"/>
      <c r="AG117" s="193"/>
      <c r="AH117" s="245"/>
      <c r="AI117" s="109"/>
    </row>
    <row r="118" spans="1:35" ht="85.7" customHeight="1" x14ac:dyDescent="0.3">
      <c r="A118" s="201"/>
      <c r="B118" s="201"/>
      <c r="C118" s="201"/>
      <c r="D118" s="29" t="s">
        <v>159</v>
      </c>
      <c r="E118" s="29" t="s">
        <v>25</v>
      </c>
      <c r="F118" s="29" t="s">
        <v>217</v>
      </c>
      <c r="G118" s="46">
        <v>80</v>
      </c>
      <c r="H118" s="23">
        <v>20</v>
      </c>
      <c r="I118" s="25" t="s">
        <v>575</v>
      </c>
      <c r="J118" s="25">
        <v>0</v>
      </c>
      <c r="K118" s="25">
        <v>0</v>
      </c>
      <c r="L118" s="25">
        <v>0</v>
      </c>
      <c r="M118" s="25">
        <v>0</v>
      </c>
      <c r="N118" s="25">
        <v>0</v>
      </c>
      <c r="O118" s="27">
        <v>0</v>
      </c>
      <c r="P118" s="27">
        <v>0</v>
      </c>
      <c r="Q118" s="108"/>
      <c r="R118" s="148"/>
      <c r="S118" s="108"/>
      <c r="T118" s="29" t="s">
        <v>430</v>
      </c>
      <c r="U118" s="23">
        <v>1</v>
      </c>
      <c r="V118" s="113"/>
      <c r="W118" s="113"/>
      <c r="X118" s="108"/>
      <c r="Y118" s="113"/>
      <c r="Z118" s="113"/>
      <c r="AA118" s="108"/>
      <c r="AB118" s="113"/>
      <c r="AC118" s="178"/>
      <c r="AD118" s="159"/>
      <c r="AE118" s="162"/>
      <c r="AF118" s="139"/>
      <c r="AG118" s="194"/>
      <c r="AH118" s="245"/>
      <c r="AI118" s="109"/>
    </row>
    <row r="119" spans="1:35" ht="143.25" customHeight="1" x14ac:dyDescent="0.3">
      <c r="A119" s="201"/>
      <c r="B119" s="201" t="s">
        <v>112</v>
      </c>
      <c r="C119" s="201" t="s">
        <v>113</v>
      </c>
      <c r="D119" s="29" t="s">
        <v>160</v>
      </c>
      <c r="E119" s="29" t="s">
        <v>25</v>
      </c>
      <c r="F119" s="29" t="s">
        <v>218</v>
      </c>
      <c r="G119" s="46">
        <v>1</v>
      </c>
      <c r="H119" s="52">
        <v>1</v>
      </c>
      <c r="I119" s="25">
        <v>0</v>
      </c>
      <c r="J119" s="25">
        <v>0</v>
      </c>
      <c r="K119" s="25">
        <v>0</v>
      </c>
      <c r="L119" s="25">
        <v>1</v>
      </c>
      <c r="M119" s="25">
        <f>+J119+K119+L119</f>
        <v>1</v>
      </c>
      <c r="N119" s="25">
        <f>+I119+M119</f>
        <v>1</v>
      </c>
      <c r="O119" s="27">
        <f>+M119/H119</f>
        <v>1</v>
      </c>
      <c r="P119" s="27">
        <f>+N119/G119</f>
        <v>1</v>
      </c>
      <c r="Q119" s="107" t="s">
        <v>432</v>
      </c>
      <c r="R119" s="128">
        <v>20211300101127</v>
      </c>
      <c r="S119" s="109" t="s">
        <v>379</v>
      </c>
      <c r="T119" s="29" t="s">
        <v>376</v>
      </c>
      <c r="U119" s="23">
        <v>10</v>
      </c>
      <c r="V119" s="111">
        <v>90</v>
      </c>
      <c r="W119" s="111">
        <v>0</v>
      </c>
      <c r="X119" s="109" t="s">
        <v>27</v>
      </c>
      <c r="Y119" s="111">
        <v>10</v>
      </c>
      <c r="Z119" s="110">
        <v>0</v>
      </c>
      <c r="AA119" s="109" t="s">
        <v>505</v>
      </c>
      <c r="AB119" s="109" t="s">
        <v>28</v>
      </c>
      <c r="AC119" s="204">
        <v>100000000</v>
      </c>
      <c r="AD119" s="159">
        <v>0</v>
      </c>
      <c r="AE119" s="167" t="s">
        <v>401</v>
      </c>
      <c r="AF119" s="183" t="s">
        <v>468</v>
      </c>
      <c r="AG119" s="179" t="s">
        <v>481</v>
      </c>
      <c r="AH119" s="245" t="s">
        <v>577</v>
      </c>
      <c r="AI119" s="109" t="s">
        <v>578</v>
      </c>
    </row>
    <row r="120" spans="1:35" ht="79.5" customHeight="1" x14ac:dyDescent="0.3">
      <c r="A120" s="201"/>
      <c r="B120" s="201"/>
      <c r="C120" s="201"/>
      <c r="D120" s="29" t="s">
        <v>161</v>
      </c>
      <c r="E120" s="29" t="s">
        <v>25</v>
      </c>
      <c r="F120" s="29" t="s">
        <v>219</v>
      </c>
      <c r="G120" s="49">
        <v>1</v>
      </c>
      <c r="H120" s="52">
        <v>1</v>
      </c>
      <c r="I120" s="25">
        <v>1</v>
      </c>
      <c r="J120" s="25">
        <v>0</v>
      </c>
      <c r="K120" s="25">
        <v>0</v>
      </c>
      <c r="L120" s="25">
        <v>0</v>
      </c>
      <c r="M120" s="25">
        <f>+J120+K120+L120</f>
        <v>0</v>
      </c>
      <c r="N120" s="25">
        <f>+I120+M120</f>
        <v>1</v>
      </c>
      <c r="O120" s="27">
        <f>+M120/H120</f>
        <v>0</v>
      </c>
      <c r="P120" s="27">
        <f>+N120/G120</f>
        <v>1</v>
      </c>
      <c r="Q120" s="117"/>
      <c r="R120" s="131"/>
      <c r="S120" s="109"/>
      <c r="T120" s="29" t="s">
        <v>377</v>
      </c>
      <c r="U120" s="23">
        <v>1</v>
      </c>
      <c r="V120" s="112"/>
      <c r="W120" s="112"/>
      <c r="X120" s="109"/>
      <c r="Y120" s="112"/>
      <c r="Z120" s="110"/>
      <c r="AA120" s="109"/>
      <c r="AB120" s="109"/>
      <c r="AC120" s="205"/>
      <c r="AD120" s="174"/>
      <c r="AE120" s="167"/>
      <c r="AF120" s="184"/>
      <c r="AG120" s="186"/>
      <c r="AH120" s="245"/>
      <c r="AI120" s="109"/>
    </row>
    <row r="121" spans="1:35" ht="94.5" customHeight="1" x14ac:dyDescent="0.3">
      <c r="A121" s="201"/>
      <c r="B121" s="201"/>
      <c r="C121" s="201"/>
      <c r="D121" s="29" t="s">
        <v>162</v>
      </c>
      <c r="E121" s="29" t="s">
        <v>25</v>
      </c>
      <c r="F121" s="29" t="s">
        <v>220</v>
      </c>
      <c r="G121" s="46">
        <v>1</v>
      </c>
      <c r="H121" s="28">
        <v>1</v>
      </c>
      <c r="I121" s="25">
        <v>1</v>
      </c>
      <c r="J121" s="25">
        <v>0</v>
      </c>
      <c r="K121" s="25">
        <v>0</v>
      </c>
      <c r="L121" s="25">
        <v>0</v>
      </c>
      <c r="M121" s="25">
        <v>0</v>
      </c>
      <c r="N121" s="25">
        <f>+I121+M121</f>
        <v>1</v>
      </c>
      <c r="O121" s="27">
        <f>+M121/H121</f>
        <v>0</v>
      </c>
      <c r="P121" s="27">
        <f>+N121/G121</f>
        <v>1</v>
      </c>
      <c r="Q121" s="108"/>
      <c r="R121" s="129"/>
      <c r="S121" s="109"/>
      <c r="T121" s="29" t="s">
        <v>378</v>
      </c>
      <c r="U121" s="23">
        <v>1</v>
      </c>
      <c r="V121" s="113"/>
      <c r="W121" s="113"/>
      <c r="X121" s="109"/>
      <c r="Y121" s="113"/>
      <c r="Z121" s="110"/>
      <c r="AA121" s="109"/>
      <c r="AB121" s="109"/>
      <c r="AC121" s="206"/>
      <c r="AD121" s="174"/>
      <c r="AE121" s="167"/>
      <c r="AF121" s="185"/>
      <c r="AG121" s="187"/>
      <c r="AH121" s="245"/>
      <c r="AI121" s="109"/>
    </row>
    <row r="122" spans="1:35" ht="102.75" customHeight="1" x14ac:dyDescent="0.3">
      <c r="A122" s="201"/>
      <c r="B122" s="201"/>
      <c r="C122" s="201" t="s">
        <v>476</v>
      </c>
      <c r="D122" s="109" t="s">
        <v>163</v>
      </c>
      <c r="E122" s="109" t="s">
        <v>181</v>
      </c>
      <c r="F122" s="109" t="s">
        <v>221</v>
      </c>
      <c r="G122" s="130">
        <v>60</v>
      </c>
      <c r="H122" s="110">
        <v>20</v>
      </c>
      <c r="I122" s="118">
        <v>5</v>
      </c>
      <c r="J122" s="114">
        <v>0</v>
      </c>
      <c r="K122" s="114">
        <v>0</v>
      </c>
      <c r="L122" s="114">
        <v>0</v>
      </c>
      <c r="M122" s="114">
        <f>SUM(J122:L124)</f>
        <v>0</v>
      </c>
      <c r="N122" s="114">
        <f>+I122+M122</f>
        <v>5</v>
      </c>
      <c r="O122" s="136">
        <f>+M122/H122</f>
        <v>0</v>
      </c>
      <c r="P122" s="136">
        <f>+N122/G122</f>
        <v>8.3333333333333329E-2</v>
      </c>
      <c r="Q122" s="107" t="s">
        <v>433</v>
      </c>
      <c r="R122" s="128">
        <v>2021130010126</v>
      </c>
      <c r="S122" s="109" t="s">
        <v>372</v>
      </c>
      <c r="T122" s="29" t="s">
        <v>373</v>
      </c>
      <c r="U122" s="23">
        <v>1</v>
      </c>
      <c r="V122" s="111">
        <v>90</v>
      </c>
      <c r="W122" s="111">
        <v>0</v>
      </c>
      <c r="X122" s="109" t="s">
        <v>27</v>
      </c>
      <c r="Y122" s="110">
        <v>400</v>
      </c>
      <c r="Z122" s="110">
        <v>0</v>
      </c>
      <c r="AA122" s="109" t="s">
        <v>505</v>
      </c>
      <c r="AB122" s="109" t="s">
        <v>28</v>
      </c>
      <c r="AC122" s="180">
        <v>100000000</v>
      </c>
      <c r="AD122" s="159">
        <v>0</v>
      </c>
      <c r="AE122" s="167" t="s">
        <v>401</v>
      </c>
      <c r="AF122" s="183" t="s">
        <v>469</v>
      </c>
      <c r="AG122" s="179" t="s">
        <v>481</v>
      </c>
      <c r="AH122" s="245" t="s">
        <v>580</v>
      </c>
      <c r="AI122" s="109" t="s">
        <v>579</v>
      </c>
    </row>
    <row r="123" spans="1:35" ht="51.75" customHeight="1" x14ac:dyDescent="0.3">
      <c r="A123" s="201"/>
      <c r="B123" s="201"/>
      <c r="C123" s="201"/>
      <c r="D123" s="109"/>
      <c r="E123" s="109"/>
      <c r="F123" s="109"/>
      <c r="G123" s="130"/>
      <c r="H123" s="110"/>
      <c r="I123" s="118"/>
      <c r="J123" s="115"/>
      <c r="K123" s="115"/>
      <c r="L123" s="115"/>
      <c r="M123" s="115"/>
      <c r="N123" s="115"/>
      <c r="O123" s="137"/>
      <c r="P123" s="137"/>
      <c r="Q123" s="117"/>
      <c r="R123" s="131"/>
      <c r="S123" s="109"/>
      <c r="T123" s="29" t="s">
        <v>374</v>
      </c>
      <c r="U123" s="23">
        <v>1</v>
      </c>
      <c r="V123" s="112"/>
      <c r="W123" s="112"/>
      <c r="X123" s="109"/>
      <c r="Y123" s="110"/>
      <c r="Z123" s="110"/>
      <c r="AA123" s="109"/>
      <c r="AB123" s="109"/>
      <c r="AC123" s="181"/>
      <c r="AD123" s="174"/>
      <c r="AE123" s="167"/>
      <c r="AF123" s="209"/>
      <c r="AG123" s="120"/>
      <c r="AH123" s="245"/>
      <c r="AI123" s="109"/>
    </row>
    <row r="124" spans="1:35" ht="281.45" customHeight="1" x14ac:dyDescent="0.3">
      <c r="A124" s="201"/>
      <c r="B124" s="201"/>
      <c r="C124" s="201"/>
      <c r="D124" s="109"/>
      <c r="E124" s="109"/>
      <c r="F124" s="109"/>
      <c r="G124" s="130"/>
      <c r="H124" s="110"/>
      <c r="I124" s="118"/>
      <c r="J124" s="116"/>
      <c r="K124" s="116"/>
      <c r="L124" s="116"/>
      <c r="M124" s="116"/>
      <c r="N124" s="116"/>
      <c r="O124" s="138"/>
      <c r="P124" s="138"/>
      <c r="Q124" s="108"/>
      <c r="R124" s="129"/>
      <c r="S124" s="109"/>
      <c r="T124" s="29" t="s">
        <v>375</v>
      </c>
      <c r="U124" s="23">
        <v>20</v>
      </c>
      <c r="V124" s="113"/>
      <c r="W124" s="113"/>
      <c r="X124" s="109"/>
      <c r="Y124" s="110"/>
      <c r="Z124" s="110"/>
      <c r="AA124" s="109"/>
      <c r="AB124" s="109"/>
      <c r="AC124" s="182"/>
      <c r="AD124" s="174"/>
      <c r="AE124" s="167"/>
      <c r="AF124" s="210"/>
      <c r="AG124" s="121"/>
      <c r="AH124" s="245"/>
      <c r="AI124" s="109"/>
    </row>
    <row r="125" spans="1:35" ht="86.25" customHeight="1" x14ac:dyDescent="0.3">
      <c r="A125" s="34"/>
      <c r="B125" s="261" t="s">
        <v>602</v>
      </c>
      <c r="C125" s="262"/>
      <c r="D125" s="262"/>
      <c r="E125" s="262"/>
      <c r="F125" s="262"/>
      <c r="G125" s="262"/>
      <c r="H125" s="262"/>
      <c r="I125" s="262"/>
      <c r="J125" s="262"/>
      <c r="K125" s="262"/>
      <c r="L125" s="262"/>
      <c r="M125" s="262"/>
      <c r="N125" s="263"/>
      <c r="O125" s="97">
        <f>AVERAGE(O107:O124)</f>
        <v>0.13222222222222221</v>
      </c>
      <c r="P125" s="97">
        <f>AVERAGE(P107:P124)</f>
        <v>0.4114814814814815</v>
      </c>
      <c r="Q125" s="71"/>
      <c r="R125" s="73"/>
      <c r="S125" s="29"/>
      <c r="T125" s="29"/>
      <c r="U125" s="23"/>
      <c r="V125" s="74"/>
      <c r="W125" s="74"/>
      <c r="X125" s="29"/>
      <c r="Y125" s="23"/>
      <c r="Z125" s="23"/>
      <c r="AA125" s="21"/>
      <c r="AB125" s="29"/>
      <c r="AC125" s="82"/>
      <c r="AD125" s="68"/>
      <c r="AE125" s="81"/>
      <c r="AF125" s="90"/>
      <c r="AG125" s="76"/>
      <c r="AH125" s="72"/>
      <c r="AI125" s="29"/>
    </row>
    <row r="126" spans="1:35" ht="56.25" customHeight="1" x14ac:dyDescent="0.3">
      <c r="A126" s="201" t="s">
        <v>485</v>
      </c>
      <c r="B126" s="201" t="s">
        <v>114</v>
      </c>
      <c r="C126" s="201" t="s">
        <v>115</v>
      </c>
      <c r="D126" s="109" t="s">
        <v>164</v>
      </c>
      <c r="E126" s="109" t="s">
        <v>25</v>
      </c>
      <c r="F126" s="109" t="s">
        <v>222</v>
      </c>
      <c r="G126" s="130">
        <v>10</v>
      </c>
      <c r="H126" s="111">
        <v>5</v>
      </c>
      <c r="I126" s="118">
        <v>0</v>
      </c>
      <c r="J126" s="114">
        <v>0</v>
      </c>
      <c r="K126" s="114">
        <v>0</v>
      </c>
      <c r="L126" s="114">
        <v>0</v>
      </c>
      <c r="M126" s="114">
        <v>0</v>
      </c>
      <c r="N126" s="114">
        <v>0</v>
      </c>
      <c r="O126" s="136">
        <v>0</v>
      </c>
      <c r="P126" s="136">
        <v>0</v>
      </c>
      <c r="Q126" s="107" t="s">
        <v>434</v>
      </c>
      <c r="R126" s="128">
        <v>2021130010115</v>
      </c>
      <c r="S126" s="175" t="s">
        <v>351</v>
      </c>
      <c r="T126" s="29" t="s">
        <v>352</v>
      </c>
      <c r="U126" s="23">
        <v>1</v>
      </c>
      <c r="V126" s="111">
        <v>90</v>
      </c>
      <c r="W126" s="111">
        <v>0</v>
      </c>
      <c r="X126" s="109" t="s">
        <v>27</v>
      </c>
      <c r="Y126" s="110">
        <v>100</v>
      </c>
      <c r="Z126" s="110">
        <v>0</v>
      </c>
      <c r="AA126" s="108" t="s">
        <v>505</v>
      </c>
      <c r="AB126" s="109" t="s">
        <v>28</v>
      </c>
      <c r="AC126" s="149">
        <v>200000000</v>
      </c>
      <c r="AD126" s="174">
        <v>0</v>
      </c>
      <c r="AE126" s="166" t="s">
        <v>401</v>
      </c>
      <c r="AF126" s="124" t="s">
        <v>470</v>
      </c>
      <c r="AG126" s="179" t="s">
        <v>481</v>
      </c>
      <c r="AH126" s="245" t="s">
        <v>582</v>
      </c>
      <c r="AI126" s="109" t="s">
        <v>581</v>
      </c>
    </row>
    <row r="127" spans="1:35" ht="61.7" customHeight="1" x14ac:dyDescent="0.3">
      <c r="A127" s="207"/>
      <c r="B127" s="201"/>
      <c r="C127" s="201"/>
      <c r="D127" s="109"/>
      <c r="E127" s="109"/>
      <c r="F127" s="109"/>
      <c r="G127" s="130"/>
      <c r="H127" s="112"/>
      <c r="I127" s="118"/>
      <c r="J127" s="116"/>
      <c r="K127" s="116"/>
      <c r="L127" s="116"/>
      <c r="M127" s="116"/>
      <c r="N127" s="116"/>
      <c r="O127" s="138"/>
      <c r="P127" s="138"/>
      <c r="Q127" s="117"/>
      <c r="R127" s="131"/>
      <c r="S127" s="175"/>
      <c r="T127" s="29" t="s">
        <v>355</v>
      </c>
      <c r="U127" s="23">
        <v>1</v>
      </c>
      <c r="V127" s="112"/>
      <c r="W127" s="112"/>
      <c r="X127" s="109"/>
      <c r="Y127" s="110"/>
      <c r="Z127" s="110"/>
      <c r="AA127" s="109"/>
      <c r="AB127" s="109"/>
      <c r="AC127" s="149"/>
      <c r="AD127" s="174"/>
      <c r="AE127" s="167"/>
      <c r="AF127" s="168"/>
      <c r="AG127" s="120"/>
      <c r="AH127" s="245"/>
      <c r="AI127" s="109"/>
    </row>
    <row r="128" spans="1:35" ht="78.599999999999994" customHeight="1" x14ac:dyDescent="0.3">
      <c r="A128" s="207"/>
      <c r="B128" s="201"/>
      <c r="C128" s="201"/>
      <c r="D128" s="109" t="s">
        <v>165</v>
      </c>
      <c r="E128" s="109" t="s">
        <v>25</v>
      </c>
      <c r="F128" s="109" t="s">
        <v>223</v>
      </c>
      <c r="G128" s="130">
        <v>10</v>
      </c>
      <c r="H128" s="110">
        <v>2</v>
      </c>
      <c r="I128" s="118">
        <v>0</v>
      </c>
      <c r="J128" s="114">
        <v>0</v>
      </c>
      <c r="K128" s="114">
        <v>0</v>
      </c>
      <c r="L128" s="114">
        <v>0</v>
      </c>
      <c r="M128" s="114">
        <v>0</v>
      </c>
      <c r="N128" s="114">
        <v>0</v>
      </c>
      <c r="O128" s="136">
        <v>0</v>
      </c>
      <c r="P128" s="136">
        <v>0</v>
      </c>
      <c r="Q128" s="117"/>
      <c r="R128" s="131"/>
      <c r="S128" s="175"/>
      <c r="T128" s="29" t="s">
        <v>353</v>
      </c>
      <c r="U128" s="23">
        <v>5</v>
      </c>
      <c r="V128" s="112"/>
      <c r="W128" s="112"/>
      <c r="X128" s="109"/>
      <c r="Y128" s="110"/>
      <c r="Z128" s="110"/>
      <c r="AA128" s="109"/>
      <c r="AB128" s="109"/>
      <c r="AC128" s="149"/>
      <c r="AD128" s="174"/>
      <c r="AE128" s="167"/>
      <c r="AF128" s="168"/>
      <c r="AG128" s="120"/>
      <c r="AH128" s="245"/>
      <c r="AI128" s="109"/>
    </row>
    <row r="129" spans="1:35" ht="56.25" customHeight="1" x14ac:dyDescent="0.3">
      <c r="A129" s="207"/>
      <c r="B129" s="201"/>
      <c r="C129" s="201"/>
      <c r="D129" s="109"/>
      <c r="E129" s="109"/>
      <c r="F129" s="109"/>
      <c r="G129" s="130"/>
      <c r="H129" s="110"/>
      <c r="I129" s="118"/>
      <c r="J129" s="116"/>
      <c r="K129" s="116"/>
      <c r="L129" s="116"/>
      <c r="M129" s="116"/>
      <c r="N129" s="116"/>
      <c r="O129" s="138"/>
      <c r="P129" s="138"/>
      <c r="Q129" s="108"/>
      <c r="R129" s="129"/>
      <c r="S129" s="175"/>
      <c r="T129" s="29" t="s">
        <v>354</v>
      </c>
      <c r="U129" s="23">
        <v>1</v>
      </c>
      <c r="V129" s="113"/>
      <c r="W129" s="113"/>
      <c r="X129" s="109"/>
      <c r="Y129" s="110"/>
      <c r="Z129" s="110"/>
      <c r="AA129" s="109"/>
      <c r="AB129" s="109"/>
      <c r="AC129" s="149"/>
      <c r="AD129" s="174"/>
      <c r="AE129" s="167"/>
      <c r="AF129" s="168"/>
      <c r="AG129" s="121"/>
      <c r="AH129" s="245"/>
      <c r="AI129" s="109"/>
    </row>
    <row r="130" spans="1:35" ht="66" customHeight="1" x14ac:dyDescent="0.3">
      <c r="A130" s="207"/>
      <c r="B130" s="201" t="s">
        <v>116</v>
      </c>
      <c r="C130" s="201" t="s">
        <v>117</v>
      </c>
      <c r="D130" s="109" t="s">
        <v>166</v>
      </c>
      <c r="E130" s="109" t="s">
        <v>182</v>
      </c>
      <c r="F130" s="109" t="s">
        <v>224</v>
      </c>
      <c r="G130" s="130">
        <v>160</v>
      </c>
      <c r="H130" s="110">
        <v>120</v>
      </c>
      <c r="I130" s="118">
        <v>200</v>
      </c>
      <c r="J130" s="114">
        <v>0</v>
      </c>
      <c r="K130" s="114">
        <v>0</v>
      </c>
      <c r="L130" s="114">
        <v>0</v>
      </c>
      <c r="M130" s="114">
        <v>0</v>
      </c>
      <c r="N130" s="114">
        <f>+I130+M130</f>
        <v>200</v>
      </c>
      <c r="O130" s="136">
        <v>0</v>
      </c>
      <c r="P130" s="136">
        <v>1</v>
      </c>
      <c r="Q130" s="107" t="s">
        <v>435</v>
      </c>
      <c r="R130" s="128">
        <v>2021130010118</v>
      </c>
      <c r="S130" s="109" t="s">
        <v>362</v>
      </c>
      <c r="T130" s="29" t="s">
        <v>363</v>
      </c>
      <c r="U130" s="23">
        <v>1</v>
      </c>
      <c r="V130" s="111">
        <v>90</v>
      </c>
      <c r="W130" s="110">
        <v>0</v>
      </c>
      <c r="X130" s="109" t="s">
        <v>27</v>
      </c>
      <c r="Y130" s="110">
        <v>120</v>
      </c>
      <c r="Z130" s="110">
        <v>0</v>
      </c>
      <c r="AA130" s="108" t="s">
        <v>505</v>
      </c>
      <c r="AB130" s="109" t="s">
        <v>28</v>
      </c>
      <c r="AC130" s="149">
        <v>200000000</v>
      </c>
      <c r="AD130" s="174">
        <v>0</v>
      </c>
      <c r="AE130" s="166" t="s">
        <v>401</v>
      </c>
      <c r="AF130" s="124" t="s">
        <v>471</v>
      </c>
      <c r="AG130" s="179" t="s">
        <v>481</v>
      </c>
      <c r="AH130" s="245" t="s">
        <v>584</v>
      </c>
      <c r="AI130" s="109" t="s">
        <v>583</v>
      </c>
    </row>
    <row r="131" spans="1:35" ht="64.5" customHeight="1" x14ac:dyDescent="0.3">
      <c r="A131" s="207"/>
      <c r="B131" s="201"/>
      <c r="C131" s="201"/>
      <c r="D131" s="109"/>
      <c r="E131" s="109"/>
      <c r="F131" s="109"/>
      <c r="G131" s="130"/>
      <c r="H131" s="110"/>
      <c r="I131" s="118"/>
      <c r="J131" s="115"/>
      <c r="K131" s="115"/>
      <c r="L131" s="115"/>
      <c r="M131" s="115"/>
      <c r="N131" s="115"/>
      <c r="O131" s="137"/>
      <c r="P131" s="137"/>
      <c r="Q131" s="117"/>
      <c r="R131" s="131"/>
      <c r="S131" s="109"/>
      <c r="T131" s="29" t="s">
        <v>364</v>
      </c>
      <c r="U131" s="23">
        <v>1</v>
      </c>
      <c r="V131" s="112"/>
      <c r="W131" s="110"/>
      <c r="X131" s="109"/>
      <c r="Y131" s="110"/>
      <c r="Z131" s="110"/>
      <c r="AA131" s="109"/>
      <c r="AB131" s="109"/>
      <c r="AC131" s="149"/>
      <c r="AD131" s="174"/>
      <c r="AE131" s="167"/>
      <c r="AF131" s="168"/>
      <c r="AG131" s="120"/>
      <c r="AH131" s="245"/>
      <c r="AI131" s="109"/>
    </row>
    <row r="132" spans="1:35" ht="43.5" customHeight="1" x14ac:dyDescent="0.3">
      <c r="A132" s="207"/>
      <c r="B132" s="201"/>
      <c r="C132" s="201"/>
      <c r="D132" s="109"/>
      <c r="E132" s="109"/>
      <c r="F132" s="109"/>
      <c r="G132" s="130"/>
      <c r="H132" s="110"/>
      <c r="I132" s="118"/>
      <c r="J132" s="115"/>
      <c r="K132" s="115"/>
      <c r="L132" s="115"/>
      <c r="M132" s="115"/>
      <c r="N132" s="115"/>
      <c r="O132" s="137"/>
      <c r="P132" s="137"/>
      <c r="Q132" s="117"/>
      <c r="R132" s="131"/>
      <c r="S132" s="109"/>
      <c r="T132" s="29" t="s">
        <v>365</v>
      </c>
      <c r="U132" s="23">
        <v>120</v>
      </c>
      <c r="V132" s="112"/>
      <c r="W132" s="110"/>
      <c r="X132" s="109"/>
      <c r="Y132" s="110"/>
      <c r="Z132" s="110"/>
      <c r="AA132" s="109"/>
      <c r="AB132" s="109"/>
      <c r="AC132" s="149"/>
      <c r="AD132" s="174"/>
      <c r="AE132" s="167"/>
      <c r="AF132" s="168"/>
      <c r="AG132" s="120"/>
      <c r="AH132" s="245"/>
      <c r="AI132" s="109"/>
    </row>
    <row r="133" spans="1:35" ht="65.25" customHeight="1" x14ac:dyDescent="0.3">
      <c r="A133" s="207"/>
      <c r="B133" s="201"/>
      <c r="C133" s="201"/>
      <c r="D133" s="109"/>
      <c r="E133" s="109"/>
      <c r="F133" s="109"/>
      <c r="G133" s="130"/>
      <c r="H133" s="110"/>
      <c r="I133" s="118"/>
      <c r="J133" s="116"/>
      <c r="K133" s="116"/>
      <c r="L133" s="116"/>
      <c r="M133" s="116"/>
      <c r="N133" s="116"/>
      <c r="O133" s="138"/>
      <c r="P133" s="138"/>
      <c r="Q133" s="108"/>
      <c r="R133" s="129"/>
      <c r="S133" s="109"/>
      <c r="T133" s="29" t="s">
        <v>366</v>
      </c>
      <c r="U133" s="23">
        <v>1</v>
      </c>
      <c r="V133" s="113"/>
      <c r="W133" s="110"/>
      <c r="X133" s="109"/>
      <c r="Y133" s="110"/>
      <c r="Z133" s="110"/>
      <c r="AA133" s="109"/>
      <c r="AB133" s="109"/>
      <c r="AC133" s="149"/>
      <c r="AD133" s="174"/>
      <c r="AE133" s="167"/>
      <c r="AF133" s="168"/>
      <c r="AG133" s="121"/>
      <c r="AH133" s="245"/>
      <c r="AI133" s="109"/>
    </row>
    <row r="134" spans="1:35" ht="43.5" customHeight="1" x14ac:dyDescent="0.3">
      <c r="A134" s="207"/>
      <c r="B134" s="201"/>
      <c r="C134" s="201" t="s">
        <v>118</v>
      </c>
      <c r="D134" s="109" t="s">
        <v>167</v>
      </c>
      <c r="E134" s="109" t="s">
        <v>25</v>
      </c>
      <c r="F134" s="109" t="s">
        <v>225</v>
      </c>
      <c r="G134" s="130">
        <v>1200</v>
      </c>
      <c r="H134" s="202">
        <v>300</v>
      </c>
      <c r="I134" s="118">
        <v>200</v>
      </c>
      <c r="J134" s="114">
        <v>0</v>
      </c>
      <c r="K134" s="114">
        <v>0</v>
      </c>
      <c r="L134" s="114">
        <v>0</v>
      </c>
      <c r="M134" s="114">
        <v>0</v>
      </c>
      <c r="N134" s="114">
        <f>+I134+M134</f>
        <v>200</v>
      </c>
      <c r="O134" s="136">
        <v>0</v>
      </c>
      <c r="P134" s="136">
        <f>+N134/G134</f>
        <v>0.16666666666666666</v>
      </c>
      <c r="Q134" s="107" t="s">
        <v>436</v>
      </c>
      <c r="R134" s="128">
        <v>2021130010117</v>
      </c>
      <c r="S134" s="109" t="s">
        <v>356</v>
      </c>
      <c r="T134" s="29" t="s">
        <v>357</v>
      </c>
      <c r="U134" s="23">
        <v>1</v>
      </c>
      <c r="V134" s="111">
        <v>90</v>
      </c>
      <c r="W134" s="111">
        <v>0</v>
      </c>
      <c r="X134" s="109" t="s">
        <v>27</v>
      </c>
      <c r="Y134" s="110">
        <v>300</v>
      </c>
      <c r="Z134" s="110">
        <v>0</v>
      </c>
      <c r="AA134" s="109" t="s">
        <v>505</v>
      </c>
      <c r="AB134" s="110" t="s">
        <v>28</v>
      </c>
      <c r="AC134" s="188">
        <v>300000000</v>
      </c>
      <c r="AD134" s="174">
        <v>0</v>
      </c>
      <c r="AE134" s="167" t="s">
        <v>401</v>
      </c>
      <c r="AF134" s="168" t="s">
        <v>472</v>
      </c>
      <c r="AG134" s="179" t="s">
        <v>481</v>
      </c>
      <c r="AH134" s="109" t="s">
        <v>584</v>
      </c>
      <c r="AI134" s="109" t="s">
        <v>585</v>
      </c>
    </row>
    <row r="135" spans="1:35" ht="96" customHeight="1" x14ac:dyDescent="0.3">
      <c r="A135" s="207"/>
      <c r="B135" s="201"/>
      <c r="C135" s="201"/>
      <c r="D135" s="109"/>
      <c r="E135" s="109"/>
      <c r="F135" s="109"/>
      <c r="G135" s="130"/>
      <c r="H135" s="202"/>
      <c r="I135" s="118"/>
      <c r="J135" s="115"/>
      <c r="K135" s="115"/>
      <c r="L135" s="115"/>
      <c r="M135" s="115"/>
      <c r="N135" s="115"/>
      <c r="O135" s="137"/>
      <c r="P135" s="137"/>
      <c r="Q135" s="117"/>
      <c r="R135" s="131"/>
      <c r="S135" s="109"/>
      <c r="T135" s="29" t="s">
        <v>358</v>
      </c>
      <c r="U135" s="23">
        <v>1</v>
      </c>
      <c r="V135" s="112"/>
      <c r="W135" s="112"/>
      <c r="X135" s="109"/>
      <c r="Y135" s="110"/>
      <c r="Z135" s="110"/>
      <c r="AA135" s="109"/>
      <c r="AB135" s="110"/>
      <c r="AC135" s="188"/>
      <c r="AD135" s="174"/>
      <c r="AE135" s="167"/>
      <c r="AF135" s="168"/>
      <c r="AG135" s="120"/>
      <c r="AH135" s="109"/>
      <c r="AI135" s="109"/>
    </row>
    <row r="136" spans="1:35" ht="76.5" customHeight="1" x14ac:dyDescent="0.3">
      <c r="A136" s="207"/>
      <c r="B136" s="201"/>
      <c r="C136" s="201"/>
      <c r="D136" s="109"/>
      <c r="E136" s="109"/>
      <c r="F136" s="109"/>
      <c r="G136" s="130"/>
      <c r="H136" s="202"/>
      <c r="I136" s="118"/>
      <c r="J136" s="115"/>
      <c r="K136" s="115"/>
      <c r="L136" s="115"/>
      <c r="M136" s="115"/>
      <c r="N136" s="115"/>
      <c r="O136" s="137"/>
      <c r="P136" s="137"/>
      <c r="Q136" s="117"/>
      <c r="R136" s="131"/>
      <c r="S136" s="109"/>
      <c r="T136" s="29" t="s">
        <v>359</v>
      </c>
      <c r="U136" s="23">
        <v>300</v>
      </c>
      <c r="V136" s="112"/>
      <c r="W136" s="112"/>
      <c r="X136" s="109"/>
      <c r="Y136" s="110"/>
      <c r="Z136" s="110"/>
      <c r="AA136" s="109"/>
      <c r="AB136" s="110"/>
      <c r="AC136" s="188"/>
      <c r="AD136" s="174"/>
      <c r="AE136" s="167"/>
      <c r="AF136" s="168"/>
      <c r="AG136" s="120"/>
      <c r="AH136" s="109"/>
      <c r="AI136" s="109"/>
    </row>
    <row r="137" spans="1:35" ht="92.25" customHeight="1" x14ac:dyDescent="0.3">
      <c r="A137" s="207"/>
      <c r="B137" s="201"/>
      <c r="C137" s="201"/>
      <c r="D137" s="109"/>
      <c r="E137" s="109"/>
      <c r="F137" s="109"/>
      <c r="G137" s="130"/>
      <c r="H137" s="202"/>
      <c r="I137" s="118"/>
      <c r="J137" s="115"/>
      <c r="K137" s="115"/>
      <c r="L137" s="115"/>
      <c r="M137" s="115"/>
      <c r="N137" s="115"/>
      <c r="O137" s="137"/>
      <c r="P137" s="137"/>
      <c r="Q137" s="117"/>
      <c r="R137" s="131"/>
      <c r="S137" s="109"/>
      <c r="T137" s="29" t="s">
        <v>360</v>
      </c>
      <c r="U137" s="23">
        <v>1</v>
      </c>
      <c r="V137" s="112"/>
      <c r="W137" s="112"/>
      <c r="X137" s="109"/>
      <c r="Y137" s="110"/>
      <c r="Z137" s="110"/>
      <c r="AA137" s="109"/>
      <c r="AB137" s="110"/>
      <c r="AC137" s="188"/>
      <c r="AD137" s="174"/>
      <c r="AE137" s="167"/>
      <c r="AF137" s="168"/>
      <c r="AG137" s="120"/>
      <c r="AH137" s="109"/>
      <c r="AI137" s="109"/>
    </row>
    <row r="138" spans="1:35" ht="135" customHeight="1" x14ac:dyDescent="0.3">
      <c r="A138" s="207"/>
      <c r="B138" s="201"/>
      <c r="C138" s="201"/>
      <c r="D138" s="109"/>
      <c r="E138" s="109"/>
      <c r="F138" s="109"/>
      <c r="G138" s="130"/>
      <c r="H138" s="202"/>
      <c r="I138" s="118"/>
      <c r="J138" s="116"/>
      <c r="K138" s="116"/>
      <c r="L138" s="116"/>
      <c r="M138" s="116"/>
      <c r="N138" s="116"/>
      <c r="O138" s="138"/>
      <c r="P138" s="138"/>
      <c r="Q138" s="108"/>
      <c r="R138" s="129"/>
      <c r="S138" s="109"/>
      <c r="T138" s="29" t="s">
        <v>361</v>
      </c>
      <c r="U138" s="23">
        <v>1</v>
      </c>
      <c r="V138" s="113"/>
      <c r="W138" s="113"/>
      <c r="X138" s="109"/>
      <c r="Y138" s="110"/>
      <c r="Z138" s="110"/>
      <c r="AA138" s="109"/>
      <c r="AB138" s="110"/>
      <c r="AC138" s="188"/>
      <c r="AD138" s="174"/>
      <c r="AE138" s="167"/>
      <c r="AF138" s="168"/>
      <c r="AG138" s="121"/>
      <c r="AH138" s="109"/>
      <c r="AI138" s="109"/>
    </row>
    <row r="139" spans="1:35" ht="67.5" customHeight="1" x14ac:dyDescent="0.3">
      <c r="A139" s="207"/>
      <c r="B139" s="201" t="s">
        <v>119</v>
      </c>
      <c r="C139" s="201" t="s">
        <v>120</v>
      </c>
      <c r="D139" s="109" t="s">
        <v>168</v>
      </c>
      <c r="E139" s="109" t="s">
        <v>25</v>
      </c>
      <c r="F139" s="109" t="s">
        <v>226</v>
      </c>
      <c r="G139" s="130">
        <v>200</v>
      </c>
      <c r="H139" s="110">
        <v>90</v>
      </c>
      <c r="I139" s="118">
        <v>0</v>
      </c>
      <c r="J139" s="114">
        <v>0</v>
      </c>
      <c r="K139" s="114">
        <v>0</v>
      </c>
      <c r="L139" s="114">
        <v>0</v>
      </c>
      <c r="M139" s="114">
        <v>0</v>
      </c>
      <c r="N139" s="114">
        <v>0</v>
      </c>
      <c r="O139" s="136">
        <v>0</v>
      </c>
      <c r="P139" s="136">
        <v>0</v>
      </c>
      <c r="Q139" s="107" t="s">
        <v>437</v>
      </c>
      <c r="R139" s="128">
        <v>2021130010131</v>
      </c>
      <c r="S139" s="175" t="s">
        <v>380</v>
      </c>
      <c r="T139" s="29" t="s">
        <v>381</v>
      </c>
      <c r="U139" s="23">
        <v>1</v>
      </c>
      <c r="V139" s="111">
        <v>90</v>
      </c>
      <c r="W139" s="111">
        <v>0</v>
      </c>
      <c r="X139" s="109" t="s">
        <v>27</v>
      </c>
      <c r="Y139" s="110">
        <v>90</v>
      </c>
      <c r="Z139" s="110">
        <v>0</v>
      </c>
      <c r="AA139" s="109" t="s">
        <v>505</v>
      </c>
      <c r="AB139" s="109" t="s">
        <v>28</v>
      </c>
      <c r="AC139" s="149">
        <v>100000000</v>
      </c>
      <c r="AD139" s="174">
        <v>0</v>
      </c>
      <c r="AE139" s="166" t="s">
        <v>401</v>
      </c>
      <c r="AF139" s="124" t="s">
        <v>473</v>
      </c>
      <c r="AG139" s="179" t="s">
        <v>481</v>
      </c>
      <c r="AH139" s="245" t="s">
        <v>587</v>
      </c>
      <c r="AI139" s="109" t="s">
        <v>586</v>
      </c>
    </row>
    <row r="140" spans="1:35" ht="58.5" customHeight="1" x14ac:dyDescent="0.3">
      <c r="A140" s="207"/>
      <c r="B140" s="201"/>
      <c r="C140" s="201"/>
      <c r="D140" s="109"/>
      <c r="E140" s="109"/>
      <c r="F140" s="109"/>
      <c r="G140" s="130"/>
      <c r="H140" s="110"/>
      <c r="I140" s="118"/>
      <c r="J140" s="115"/>
      <c r="K140" s="115"/>
      <c r="L140" s="115"/>
      <c r="M140" s="115"/>
      <c r="N140" s="115"/>
      <c r="O140" s="137"/>
      <c r="P140" s="137"/>
      <c r="Q140" s="117"/>
      <c r="R140" s="131"/>
      <c r="S140" s="175"/>
      <c r="T140" s="29" t="s">
        <v>382</v>
      </c>
      <c r="U140" s="23">
        <v>1</v>
      </c>
      <c r="V140" s="112"/>
      <c r="W140" s="112"/>
      <c r="X140" s="109"/>
      <c r="Y140" s="110"/>
      <c r="Z140" s="110"/>
      <c r="AA140" s="109"/>
      <c r="AB140" s="109"/>
      <c r="AC140" s="149"/>
      <c r="AD140" s="174"/>
      <c r="AE140" s="167"/>
      <c r="AF140" s="168"/>
      <c r="AG140" s="120"/>
      <c r="AH140" s="245"/>
      <c r="AI140" s="109"/>
    </row>
    <row r="141" spans="1:35" ht="56.25" customHeight="1" x14ac:dyDescent="0.3">
      <c r="A141" s="207"/>
      <c r="B141" s="201"/>
      <c r="C141" s="201"/>
      <c r="D141" s="109"/>
      <c r="E141" s="109"/>
      <c r="F141" s="109"/>
      <c r="G141" s="130"/>
      <c r="H141" s="110"/>
      <c r="I141" s="118"/>
      <c r="J141" s="115"/>
      <c r="K141" s="115"/>
      <c r="L141" s="115"/>
      <c r="M141" s="115"/>
      <c r="N141" s="115"/>
      <c r="O141" s="137"/>
      <c r="P141" s="137"/>
      <c r="Q141" s="117"/>
      <c r="R141" s="131"/>
      <c r="S141" s="175"/>
      <c r="T141" s="29" t="s">
        <v>383</v>
      </c>
      <c r="U141" s="23">
        <v>90</v>
      </c>
      <c r="V141" s="112"/>
      <c r="W141" s="112"/>
      <c r="X141" s="109"/>
      <c r="Y141" s="110"/>
      <c r="Z141" s="110"/>
      <c r="AA141" s="109"/>
      <c r="AB141" s="109"/>
      <c r="AC141" s="149"/>
      <c r="AD141" s="174"/>
      <c r="AE141" s="167"/>
      <c r="AF141" s="168"/>
      <c r="AG141" s="120"/>
      <c r="AH141" s="245"/>
      <c r="AI141" s="109"/>
    </row>
    <row r="142" spans="1:35" ht="38.25" customHeight="1" x14ac:dyDescent="0.3">
      <c r="A142" s="207"/>
      <c r="B142" s="201"/>
      <c r="C142" s="201"/>
      <c r="D142" s="109"/>
      <c r="E142" s="109"/>
      <c r="F142" s="109"/>
      <c r="G142" s="130"/>
      <c r="H142" s="110"/>
      <c r="I142" s="118"/>
      <c r="J142" s="116"/>
      <c r="K142" s="116"/>
      <c r="L142" s="116"/>
      <c r="M142" s="116"/>
      <c r="N142" s="116"/>
      <c r="O142" s="138"/>
      <c r="P142" s="138"/>
      <c r="Q142" s="108"/>
      <c r="R142" s="129"/>
      <c r="S142" s="175"/>
      <c r="T142" s="29" t="s">
        <v>384</v>
      </c>
      <c r="U142" s="23">
        <v>1</v>
      </c>
      <c r="V142" s="113"/>
      <c r="W142" s="113"/>
      <c r="X142" s="109"/>
      <c r="Y142" s="110"/>
      <c r="Z142" s="110"/>
      <c r="AA142" s="109"/>
      <c r="AB142" s="109"/>
      <c r="AC142" s="149"/>
      <c r="AD142" s="174"/>
      <c r="AE142" s="167"/>
      <c r="AF142" s="168"/>
      <c r="AG142" s="121"/>
      <c r="AH142" s="245"/>
      <c r="AI142" s="109"/>
    </row>
    <row r="143" spans="1:35" ht="54.75" customHeight="1" x14ac:dyDescent="0.3">
      <c r="A143" s="207"/>
      <c r="B143" s="201" t="s">
        <v>121</v>
      </c>
      <c r="C143" s="201" t="s">
        <v>122</v>
      </c>
      <c r="D143" s="109" t="s">
        <v>169</v>
      </c>
      <c r="E143" s="109" t="s">
        <v>183</v>
      </c>
      <c r="F143" s="109" t="s">
        <v>227</v>
      </c>
      <c r="G143" s="130">
        <v>400</v>
      </c>
      <c r="H143" s="110">
        <v>140</v>
      </c>
      <c r="I143" s="118">
        <v>0</v>
      </c>
      <c r="J143" s="114">
        <v>0</v>
      </c>
      <c r="K143" s="114">
        <v>0</v>
      </c>
      <c r="L143" s="114">
        <v>0</v>
      </c>
      <c r="M143" s="114">
        <v>0</v>
      </c>
      <c r="N143" s="114">
        <v>0</v>
      </c>
      <c r="O143" s="136">
        <v>0</v>
      </c>
      <c r="P143" s="136">
        <v>0</v>
      </c>
      <c r="Q143" s="107" t="s">
        <v>438</v>
      </c>
      <c r="R143" s="128">
        <v>2021130010132</v>
      </c>
      <c r="S143" s="109" t="s">
        <v>385</v>
      </c>
      <c r="T143" s="29" t="s">
        <v>386</v>
      </c>
      <c r="U143" s="23">
        <v>1</v>
      </c>
      <c r="V143" s="111">
        <v>90</v>
      </c>
      <c r="W143" s="110">
        <v>0</v>
      </c>
      <c r="X143" s="109" t="s">
        <v>27</v>
      </c>
      <c r="Y143" s="110">
        <v>140</v>
      </c>
      <c r="Z143" s="110">
        <v>0</v>
      </c>
      <c r="AA143" s="109" t="s">
        <v>505</v>
      </c>
      <c r="AB143" s="109" t="s">
        <v>28</v>
      </c>
      <c r="AC143" s="149">
        <v>300000000</v>
      </c>
      <c r="AD143" s="174">
        <v>0</v>
      </c>
      <c r="AE143" s="166" t="s">
        <v>401</v>
      </c>
      <c r="AF143" s="124" t="s">
        <v>474</v>
      </c>
      <c r="AG143" s="179" t="s">
        <v>481</v>
      </c>
      <c r="AH143" s="245" t="s">
        <v>591</v>
      </c>
      <c r="AI143" s="109" t="s">
        <v>588</v>
      </c>
    </row>
    <row r="144" spans="1:35" ht="51" customHeight="1" x14ac:dyDescent="0.3">
      <c r="A144" s="207"/>
      <c r="B144" s="201"/>
      <c r="C144" s="201"/>
      <c r="D144" s="109"/>
      <c r="E144" s="109"/>
      <c r="F144" s="109"/>
      <c r="G144" s="130"/>
      <c r="H144" s="110"/>
      <c r="I144" s="118"/>
      <c r="J144" s="115"/>
      <c r="K144" s="115"/>
      <c r="L144" s="115"/>
      <c r="M144" s="115"/>
      <c r="N144" s="115"/>
      <c r="O144" s="137"/>
      <c r="P144" s="137"/>
      <c r="Q144" s="117"/>
      <c r="R144" s="131"/>
      <c r="S144" s="109"/>
      <c r="T144" s="29" t="s">
        <v>387</v>
      </c>
      <c r="U144" s="23">
        <v>1</v>
      </c>
      <c r="V144" s="112"/>
      <c r="W144" s="110"/>
      <c r="X144" s="109"/>
      <c r="Y144" s="110"/>
      <c r="Z144" s="110"/>
      <c r="AA144" s="109"/>
      <c r="AB144" s="109"/>
      <c r="AC144" s="149"/>
      <c r="AD144" s="174"/>
      <c r="AE144" s="167"/>
      <c r="AF144" s="168"/>
      <c r="AG144" s="120"/>
      <c r="AH144" s="245"/>
      <c r="AI144" s="109"/>
    </row>
    <row r="145" spans="1:35" ht="57" customHeight="1" x14ac:dyDescent="0.3">
      <c r="A145" s="207"/>
      <c r="B145" s="201"/>
      <c r="C145" s="201"/>
      <c r="D145" s="109"/>
      <c r="E145" s="109"/>
      <c r="F145" s="109"/>
      <c r="G145" s="130"/>
      <c r="H145" s="110"/>
      <c r="I145" s="118"/>
      <c r="J145" s="115"/>
      <c r="K145" s="115"/>
      <c r="L145" s="115"/>
      <c r="M145" s="115"/>
      <c r="N145" s="115"/>
      <c r="O145" s="137"/>
      <c r="P145" s="137"/>
      <c r="Q145" s="117"/>
      <c r="R145" s="131"/>
      <c r="S145" s="109"/>
      <c r="T145" s="29" t="s">
        <v>388</v>
      </c>
      <c r="U145" s="23">
        <v>140</v>
      </c>
      <c r="V145" s="112"/>
      <c r="W145" s="110"/>
      <c r="X145" s="109"/>
      <c r="Y145" s="110"/>
      <c r="Z145" s="110"/>
      <c r="AA145" s="109"/>
      <c r="AB145" s="109"/>
      <c r="AC145" s="149"/>
      <c r="AD145" s="174"/>
      <c r="AE145" s="167"/>
      <c r="AF145" s="168"/>
      <c r="AG145" s="120"/>
      <c r="AH145" s="245"/>
      <c r="AI145" s="109"/>
    </row>
    <row r="146" spans="1:35" ht="67.5" customHeight="1" x14ac:dyDescent="0.3">
      <c r="A146" s="207"/>
      <c r="B146" s="201"/>
      <c r="C146" s="201"/>
      <c r="D146" s="109"/>
      <c r="E146" s="109"/>
      <c r="F146" s="109"/>
      <c r="G146" s="130"/>
      <c r="H146" s="110"/>
      <c r="I146" s="118"/>
      <c r="J146" s="116"/>
      <c r="K146" s="116"/>
      <c r="L146" s="116"/>
      <c r="M146" s="116"/>
      <c r="N146" s="116"/>
      <c r="O146" s="138"/>
      <c r="P146" s="138"/>
      <c r="Q146" s="108"/>
      <c r="R146" s="129"/>
      <c r="S146" s="109"/>
      <c r="T146" s="29" t="s">
        <v>389</v>
      </c>
      <c r="U146" s="23">
        <v>1</v>
      </c>
      <c r="V146" s="113"/>
      <c r="W146" s="110"/>
      <c r="X146" s="109"/>
      <c r="Y146" s="110"/>
      <c r="Z146" s="110"/>
      <c r="AA146" s="109"/>
      <c r="AB146" s="109"/>
      <c r="AC146" s="149"/>
      <c r="AD146" s="174"/>
      <c r="AE146" s="167"/>
      <c r="AF146" s="168"/>
      <c r="AG146" s="121"/>
      <c r="AH146" s="245"/>
      <c r="AI146" s="109"/>
    </row>
    <row r="147" spans="1:35" ht="49.5" customHeight="1" x14ac:dyDescent="0.3">
      <c r="A147" s="207"/>
      <c r="B147" s="201" t="s">
        <v>123</v>
      </c>
      <c r="C147" s="211" t="s">
        <v>124</v>
      </c>
      <c r="D147" s="107" t="s">
        <v>487</v>
      </c>
      <c r="E147" s="107" t="s">
        <v>25</v>
      </c>
      <c r="F147" s="107" t="s">
        <v>489</v>
      </c>
      <c r="G147" s="125">
        <v>4</v>
      </c>
      <c r="H147" s="111">
        <v>2</v>
      </c>
      <c r="I147" s="114">
        <v>0</v>
      </c>
      <c r="J147" s="114">
        <v>0</v>
      </c>
      <c r="K147" s="114">
        <v>0</v>
      </c>
      <c r="L147" s="114">
        <v>0</v>
      </c>
      <c r="M147" s="114">
        <v>0</v>
      </c>
      <c r="N147" s="114">
        <v>0</v>
      </c>
      <c r="O147" s="136">
        <v>0</v>
      </c>
      <c r="P147" s="136">
        <v>0</v>
      </c>
      <c r="Q147" s="109" t="s">
        <v>490</v>
      </c>
      <c r="R147" s="168">
        <v>2021130010120</v>
      </c>
      <c r="S147" s="109" t="s">
        <v>491</v>
      </c>
      <c r="T147" s="53" t="s">
        <v>497</v>
      </c>
      <c r="U147" s="23">
        <v>1</v>
      </c>
      <c r="V147" s="111">
        <v>90</v>
      </c>
      <c r="W147" s="111">
        <v>0</v>
      </c>
      <c r="X147" s="107" t="s">
        <v>27</v>
      </c>
      <c r="Y147" s="111">
        <v>92</v>
      </c>
      <c r="Z147" s="111">
        <v>0</v>
      </c>
      <c r="AA147" s="107" t="s">
        <v>505</v>
      </c>
      <c r="AB147" s="111" t="s">
        <v>28</v>
      </c>
      <c r="AC147" s="258">
        <v>189200000</v>
      </c>
      <c r="AD147" s="153">
        <v>0</v>
      </c>
      <c r="AE147" s="107" t="s">
        <v>401</v>
      </c>
      <c r="AF147" s="266" t="s">
        <v>504</v>
      </c>
      <c r="AG147" s="134" t="s">
        <v>481</v>
      </c>
      <c r="AH147" s="107" t="s">
        <v>587</v>
      </c>
      <c r="AI147" s="107" t="s">
        <v>589</v>
      </c>
    </row>
    <row r="148" spans="1:35" ht="58.35" customHeight="1" x14ac:dyDescent="0.3">
      <c r="A148" s="207"/>
      <c r="B148" s="201"/>
      <c r="C148" s="212"/>
      <c r="D148" s="117"/>
      <c r="E148" s="117"/>
      <c r="F148" s="117"/>
      <c r="G148" s="126"/>
      <c r="H148" s="112"/>
      <c r="I148" s="115"/>
      <c r="J148" s="115"/>
      <c r="K148" s="115"/>
      <c r="L148" s="115"/>
      <c r="M148" s="115"/>
      <c r="N148" s="115"/>
      <c r="O148" s="137"/>
      <c r="P148" s="137"/>
      <c r="Q148" s="109"/>
      <c r="R148" s="168"/>
      <c r="S148" s="109"/>
      <c r="T148" s="54" t="s">
        <v>498</v>
      </c>
      <c r="U148" s="23">
        <v>1</v>
      </c>
      <c r="V148" s="112"/>
      <c r="W148" s="112"/>
      <c r="X148" s="117"/>
      <c r="Y148" s="112"/>
      <c r="Z148" s="112"/>
      <c r="AA148" s="117"/>
      <c r="AB148" s="112"/>
      <c r="AC148" s="259"/>
      <c r="AD148" s="154"/>
      <c r="AE148" s="117"/>
      <c r="AF148" s="228"/>
      <c r="AG148" s="267"/>
      <c r="AH148" s="117"/>
      <c r="AI148" s="117"/>
    </row>
    <row r="149" spans="1:35" ht="58.35" customHeight="1" x14ac:dyDescent="0.3">
      <c r="A149" s="207"/>
      <c r="B149" s="201"/>
      <c r="C149" s="212"/>
      <c r="D149" s="117"/>
      <c r="E149" s="117"/>
      <c r="F149" s="117"/>
      <c r="G149" s="126"/>
      <c r="H149" s="112"/>
      <c r="I149" s="115"/>
      <c r="J149" s="115"/>
      <c r="K149" s="115"/>
      <c r="L149" s="115"/>
      <c r="M149" s="115"/>
      <c r="N149" s="115"/>
      <c r="O149" s="137"/>
      <c r="P149" s="137"/>
      <c r="Q149" s="109"/>
      <c r="R149" s="168"/>
      <c r="S149" s="109"/>
      <c r="T149" s="54" t="s">
        <v>492</v>
      </c>
      <c r="U149" s="55"/>
      <c r="V149" s="112"/>
      <c r="W149" s="112"/>
      <c r="X149" s="117"/>
      <c r="Y149" s="112"/>
      <c r="Z149" s="112"/>
      <c r="AA149" s="117"/>
      <c r="AB149" s="112"/>
      <c r="AC149" s="259"/>
      <c r="AD149" s="154"/>
      <c r="AE149" s="117"/>
      <c r="AF149" s="228"/>
      <c r="AG149" s="267"/>
      <c r="AH149" s="117"/>
      <c r="AI149" s="117"/>
    </row>
    <row r="150" spans="1:35" ht="78" customHeight="1" x14ac:dyDescent="0.3">
      <c r="A150" s="207"/>
      <c r="B150" s="201"/>
      <c r="C150" s="212"/>
      <c r="D150" s="117"/>
      <c r="E150" s="117"/>
      <c r="F150" s="117"/>
      <c r="G150" s="126"/>
      <c r="H150" s="112"/>
      <c r="I150" s="115"/>
      <c r="J150" s="115"/>
      <c r="K150" s="115"/>
      <c r="L150" s="115"/>
      <c r="M150" s="115"/>
      <c r="N150" s="115"/>
      <c r="O150" s="137"/>
      <c r="P150" s="137"/>
      <c r="Q150" s="109"/>
      <c r="R150" s="168"/>
      <c r="S150" s="109"/>
      <c r="T150" s="54" t="s">
        <v>493</v>
      </c>
      <c r="U150" s="55">
        <v>2</v>
      </c>
      <c r="V150" s="112"/>
      <c r="W150" s="112"/>
      <c r="X150" s="117"/>
      <c r="Y150" s="112"/>
      <c r="Z150" s="112"/>
      <c r="AA150" s="117"/>
      <c r="AB150" s="112"/>
      <c r="AC150" s="259"/>
      <c r="AD150" s="154"/>
      <c r="AE150" s="117"/>
      <c r="AF150" s="228"/>
      <c r="AG150" s="267"/>
      <c r="AH150" s="117"/>
      <c r="AI150" s="117"/>
    </row>
    <row r="151" spans="1:35" ht="78" customHeight="1" x14ac:dyDescent="0.3">
      <c r="A151" s="207"/>
      <c r="B151" s="201"/>
      <c r="C151" s="212"/>
      <c r="D151" s="117"/>
      <c r="E151" s="117"/>
      <c r="F151" s="117"/>
      <c r="G151" s="126"/>
      <c r="H151" s="112"/>
      <c r="I151" s="115"/>
      <c r="J151" s="115"/>
      <c r="K151" s="115"/>
      <c r="L151" s="115"/>
      <c r="M151" s="115"/>
      <c r="N151" s="115"/>
      <c r="O151" s="137"/>
      <c r="P151" s="137"/>
      <c r="Q151" s="117" t="s">
        <v>439</v>
      </c>
      <c r="R151" s="131">
        <v>2022130010005</v>
      </c>
      <c r="S151" s="107" t="s">
        <v>441</v>
      </c>
      <c r="T151" s="54" t="s">
        <v>443</v>
      </c>
      <c r="U151" s="55">
        <v>1</v>
      </c>
      <c r="V151" s="112"/>
      <c r="W151" s="112"/>
      <c r="X151" s="117"/>
      <c r="Y151" s="112"/>
      <c r="Z151" s="112"/>
      <c r="AA151" s="117"/>
      <c r="AB151" s="112"/>
      <c r="AC151" s="259"/>
      <c r="AD151" s="154"/>
      <c r="AE151" s="117"/>
      <c r="AF151" s="228"/>
      <c r="AG151" s="267"/>
      <c r="AH151" s="117"/>
      <c r="AI151" s="117"/>
    </row>
    <row r="152" spans="1:35" ht="78" customHeight="1" x14ac:dyDescent="0.3">
      <c r="A152" s="207"/>
      <c r="B152" s="201"/>
      <c r="C152" s="212"/>
      <c r="D152" s="117"/>
      <c r="E152" s="117"/>
      <c r="F152" s="117"/>
      <c r="G152" s="126"/>
      <c r="H152" s="112"/>
      <c r="I152" s="115"/>
      <c r="J152" s="115"/>
      <c r="K152" s="115"/>
      <c r="L152" s="115"/>
      <c r="M152" s="115"/>
      <c r="N152" s="115"/>
      <c r="O152" s="137"/>
      <c r="P152" s="137"/>
      <c r="Q152" s="117"/>
      <c r="R152" s="131"/>
      <c r="S152" s="117"/>
      <c r="T152" s="54" t="s">
        <v>444</v>
      </c>
      <c r="U152" s="55">
        <v>1</v>
      </c>
      <c r="V152" s="112"/>
      <c r="W152" s="112"/>
      <c r="X152" s="117"/>
      <c r="Y152" s="112"/>
      <c r="Z152" s="112"/>
      <c r="AA152" s="117"/>
      <c r="AB152" s="112"/>
      <c r="AC152" s="259"/>
      <c r="AD152" s="154"/>
      <c r="AE152" s="117"/>
      <c r="AF152" s="228"/>
      <c r="AG152" s="267"/>
      <c r="AH152" s="117"/>
      <c r="AI152" s="117"/>
    </row>
    <row r="153" spans="1:35" ht="62.25" customHeight="1" x14ac:dyDescent="0.3">
      <c r="A153" s="207"/>
      <c r="B153" s="201"/>
      <c r="C153" s="212"/>
      <c r="D153" s="108"/>
      <c r="E153" s="108"/>
      <c r="F153" s="108"/>
      <c r="G153" s="127"/>
      <c r="H153" s="113"/>
      <c r="I153" s="116"/>
      <c r="J153" s="116"/>
      <c r="K153" s="116"/>
      <c r="L153" s="116"/>
      <c r="M153" s="116"/>
      <c r="N153" s="116"/>
      <c r="O153" s="138"/>
      <c r="P153" s="138"/>
      <c r="Q153" s="108"/>
      <c r="R153" s="129"/>
      <c r="S153" s="108"/>
      <c r="T153" s="54" t="s">
        <v>494</v>
      </c>
      <c r="U153" s="55">
        <v>1</v>
      </c>
      <c r="V153" s="113"/>
      <c r="W153" s="112"/>
      <c r="X153" s="117"/>
      <c r="Y153" s="112"/>
      <c r="Z153" s="112"/>
      <c r="AA153" s="117"/>
      <c r="AB153" s="112"/>
      <c r="AC153" s="259"/>
      <c r="AD153" s="154"/>
      <c r="AE153" s="117"/>
      <c r="AF153" s="229"/>
      <c r="AG153" s="267"/>
      <c r="AH153" s="117"/>
      <c r="AI153" s="117"/>
    </row>
    <row r="154" spans="1:35" ht="47.45" customHeight="1" x14ac:dyDescent="0.3">
      <c r="A154" s="207"/>
      <c r="B154" s="201"/>
      <c r="C154" s="212"/>
      <c r="D154" s="107" t="s">
        <v>440</v>
      </c>
      <c r="E154" s="107" t="s">
        <v>488</v>
      </c>
      <c r="F154" s="107" t="s">
        <v>442</v>
      </c>
      <c r="G154" s="130">
        <v>1</v>
      </c>
      <c r="H154" s="174">
        <v>0.5</v>
      </c>
      <c r="I154" s="174" t="s">
        <v>507</v>
      </c>
      <c r="J154" s="153">
        <v>0</v>
      </c>
      <c r="K154" s="153">
        <v>0</v>
      </c>
      <c r="L154" s="153">
        <v>0.5</v>
      </c>
      <c r="M154" s="114">
        <f>+J154+K154+L154</f>
        <v>0.5</v>
      </c>
      <c r="N154" s="114">
        <f>+M154</f>
        <v>0.5</v>
      </c>
      <c r="O154" s="136">
        <f>+M154/H154</f>
        <v>1</v>
      </c>
      <c r="P154" s="136">
        <f>+N154/G154</f>
        <v>0.5</v>
      </c>
      <c r="Q154" s="109"/>
      <c r="R154" s="168"/>
      <c r="S154" s="109"/>
      <c r="T154" s="107"/>
      <c r="U154" s="111"/>
      <c r="V154" s="110"/>
      <c r="W154" s="110"/>
      <c r="X154" s="109"/>
      <c r="Y154" s="110"/>
      <c r="Z154" s="110" t="s">
        <v>457</v>
      </c>
      <c r="AA154" s="109"/>
      <c r="AB154" s="110"/>
      <c r="AC154" s="260"/>
      <c r="AD154" s="174"/>
      <c r="AE154" s="109"/>
      <c r="AF154" s="231"/>
      <c r="AG154" s="268"/>
      <c r="AH154" s="109"/>
      <c r="AI154" s="109"/>
    </row>
    <row r="155" spans="1:35" ht="48" customHeight="1" x14ac:dyDescent="0.3">
      <c r="A155" s="207"/>
      <c r="B155" s="201"/>
      <c r="C155" s="212"/>
      <c r="D155" s="117"/>
      <c r="E155" s="117"/>
      <c r="F155" s="117"/>
      <c r="G155" s="130"/>
      <c r="H155" s="174"/>
      <c r="I155" s="174"/>
      <c r="J155" s="154"/>
      <c r="K155" s="154"/>
      <c r="L155" s="154"/>
      <c r="M155" s="115"/>
      <c r="N155" s="115"/>
      <c r="O155" s="137"/>
      <c r="P155" s="137"/>
      <c r="Q155" s="109"/>
      <c r="R155" s="168"/>
      <c r="S155" s="109"/>
      <c r="T155" s="117"/>
      <c r="U155" s="112"/>
      <c r="V155" s="110"/>
      <c r="W155" s="110"/>
      <c r="X155" s="109"/>
      <c r="Y155" s="110"/>
      <c r="Z155" s="110"/>
      <c r="AA155" s="109"/>
      <c r="AB155" s="110"/>
      <c r="AC155" s="260"/>
      <c r="AD155" s="174"/>
      <c r="AE155" s="109"/>
      <c r="AF155" s="232"/>
      <c r="AG155" s="268"/>
      <c r="AH155" s="109"/>
      <c r="AI155" s="109"/>
    </row>
    <row r="156" spans="1:35" ht="46.5" hidden="1" customHeight="1" x14ac:dyDescent="0.3">
      <c r="A156" s="207"/>
      <c r="B156" s="201"/>
      <c r="C156" s="212"/>
      <c r="D156" s="117"/>
      <c r="E156" s="117"/>
      <c r="F156" s="117"/>
      <c r="G156" s="130"/>
      <c r="H156" s="174"/>
      <c r="I156" s="174"/>
      <c r="J156" s="154"/>
      <c r="K156" s="154"/>
      <c r="L156" s="154"/>
      <c r="M156" s="115"/>
      <c r="N156" s="115"/>
      <c r="O156" s="137"/>
      <c r="P156" s="137"/>
      <c r="Q156" s="109"/>
      <c r="R156" s="168"/>
      <c r="S156" s="109"/>
      <c r="T156" s="117"/>
      <c r="U156" s="112"/>
      <c r="V156" s="110"/>
      <c r="W156" s="110"/>
      <c r="X156" s="109"/>
      <c r="Y156" s="110"/>
      <c r="Z156" s="110"/>
      <c r="AA156" s="109"/>
      <c r="AB156" s="110"/>
      <c r="AC156" s="260"/>
      <c r="AD156" s="174"/>
      <c r="AE156" s="109"/>
      <c r="AF156" s="232"/>
      <c r="AG156" s="268"/>
      <c r="AH156" s="109"/>
      <c r="AI156" s="109"/>
    </row>
    <row r="157" spans="1:35" ht="56.25" customHeight="1" x14ac:dyDescent="0.3">
      <c r="A157" s="207"/>
      <c r="B157" s="201"/>
      <c r="C157" s="213"/>
      <c r="D157" s="108"/>
      <c r="E157" s="108"/>
      <c r="F157" s="108"/>
      <c r="G157" s="130"/>
      <c r="H157" s="174"/>
      <c r="I157" s="174"/>
      <c r="J157" s="155"/>
      <c r="K157" s="155"/>
      <c r="L157" s="155"/>
      <c r="M157" s="116"/>
      <c r="N157" s="116"/>
      <c r="O157" s="138"/>
      <c r="P157" s="138"/>
      <c r="Q157" s="109"/>
      <c r="R157" s="168"/>
      <c r="S157" s="109"/>
      <c r="T157" s="108"/>
      <c r="U157" s="113"/>
      <c r="V157" s="110"/>
      <c r="W157" s="110"/>
      <c r="X157" s="109"/>
      <c r="Y157" s="110"/>
      <c r="Z157" s="110"/>
      <c r="AA157" s="109"/>
      <c r="AB157" s="110"/>
      <c r="AC157" s="260"/>
      <c r="AD157" s="174"/>
      <c r="AE157" s="109"/>
      <c r="AF157" s="233"/>
      <c r="AG157" s="268"/>
      <c r="AH157" s="109"/>
      <c r="AI157" s="109"/>
    </row>
    <row r="158" spans="1:35" ht="39" customHeight="1" x14ac:dyDescent="0.3">
      <c r="A158" s="207"/>
      <c r="B158" s="201" t="s">
        <v>125</v>
      </c>
      <c r="C158" s="201" t="s">
        <v>125</v>
      </c>
      <c r="D158" s="109" t="s">
        <v>170</v>
      </c>
      <c r="E158" s="109" t="s">
        <v>25</v>
      </c>
      <c r="F158" s="109" t="s">
        <v>228</v>
      </c>
      <c r="G158" s="130">
        <v>4</v>
      </c>
      <c r="H158" s="110">
        <v>1</v>
      </c>
      <c r="I158" s="118">
        <v>0</v>
      </c>
      <c r="J158" s="114">
        <v>0</v>
      </c>
      <c r="K158" s="114">
        <v>0</v>
      </c>
      <c r="L158" s="114">
        <v>0</v>
      </c>
      <c r="M158" s="114">
        <v>0</v>
      </c>
      <c r="N158" s="114">
        <v>0</v>
      </c>
      <c r="O158" s="136">
        <v>0</v>
      </c>
      <c r="P158" s="136">
        <v>0</v>
      </c>
      <c r="Q158" s="200" t="s">
        <v>367</v>
      </c>
      <c r="R158" s="128">
        <v>2021130010125</v>
      </c>
      <c r="S158" s="109" t="s">
        <v>368</v>
      </c>
      <c r="T158" s="29" t="s">
        <v>483</v>
      </c>
      <c r="U158" s="23">
        <v>1</v>
      </c>
      <c r="V158" s="111">
        <v>90</v>
      </c>
      <c r="W158" s="111">
        <v>0</v>
      </c>
      <c r="X158" s="109" t="s">
        <v>27</v>
      </c>
      <c r="Y158" s="110">
        <v>66</v>
      </c>
      <c r="Z158" s="110">
        <v>0</v>
      </c>
      <c r="AA158" s="109" t="s">
        <v>505</v>
      </c>
      <c r="AB158" s="109" t="s">
        <v>28</v>
      </c>
      <c r="AC158" s="195">
        <v>100000000</v>
      </c>
      <c r="AD158" s="174">
        <v>0</v>
      </c>
      <c r="AE158" s="166" t="s">
        <v>401</v>
      </c>
      <c r="AF158" s="196" t="s">
        <v>502</v>
      </c>
      <c r="AG158" s="179" t="s">
        <v>481</v>
      </c>
      <c r="AH158" s="109" t="s">
        <v>592</v>
      </c>
      <c r="AI158" s="109" t="s">
        <v>590</v>
      </c>
    </row>
    <row r="159" spans="1:35" ht="39" customHeight="1" x14ac:dyDescent="0.3">
      <c r="A159" s="207"/>
      <c r="B159" s="201"/>
      <c r="C159" s="201"/>
      <c r="D159" s="109"/>
      <c r="E159" s="109"/>
      <c r="F159" s="109"/>
      <c r="G159" s="130"/>
      <c r="H159" s="110"/>
      <c r="I159" s="118"/>
      <c r="J159" s="115"/>
      <c r="K159" s="115"/>
      <c r="L159" s="115"/>
      <c r="M159" s="115"/>
      <c r="N159" s="115"/>
      <c r="O159" s="137"/>
      <c r="P159" s="137"/>
      <c r="Q159" s="200"/>
      <c r="R159" s="131"/>
      <c r="S159" s="109"/>
      <c r="T159" s="29" t="s">
        <v>369</v>
      </c>
      <c r="U159" s="23">
        <v>1</v>
      </c>
      <c r="V159" s="112"/>
      <c r="W159" s="112"/>
      <c r="X159" s="109"/>
      <c r="Y159" s="110"/>
      <c r="Z159" s="110"/>
      <c r="AA159" s="109"/>
      <c r="AB159" s="109"/>
      <c r="AC159" s="149"/>
      <c r="AD159" s="174"/>
      <c r="AE159" s="167"/>
      <c r="AF159" s="197"/>
      <c r="AG159" s="120"/>
      <c r="AH159" s="109"/>
      <c r="AI159" s="109"/>
    </row>
    <row r="160" spans="1:35" ht="39" customHeight="1" x14ac:dyDescent="0.3">
      <c r="A160" s="207"/>
      <c r="B160" s="201"/>
      <c r="C160" s="201"/>
      <c r="D160" s="109"/>
      <c r="E160" s="109"/>
      <c r="F160" s="109"/>
      <c r="G160" s="130"/>
      <c r="H160" s="110"/>
      <c r="I160" s="118"/>
      <c r="J160" s="115"/>
      <c r="K160" s="115"/>
      <c r="L160" s="115"/>
      <c r="M160" s="115"/>
      <c r="N160" s="115"/>
      <c r="O160" s="137"/>
      <c r="P160" s="137"/>
      <c r="Q160" s="200"/>
      <c r="R160" s="131"/>
      <c r="S160" s="109"/>
      <c r="T160" s="29" t="s">
        <v>370</v>
      </c>
      <c r="U160" s="23">
        <v>1</v>
      </c>
      <c r="V160" s="112"/>
      <c r="W160" s="112"/>
      <c r="X160" s="109"/>
      <c r="Y160" s="110"/>
      <c r="Z160" s="110"/>
      <c r="AA160" s="109"/>
      <c r="AB160" s="109"/>
      <c r="AC160" s="149"/>
      <c r="AD160" s="174"/>
      <c r="AE160" s="167"/>
      <c r="AF160" s="197"/>
      <c r="AG160" s="120"/>
      <c r="AH160" s="109"/>
      <c r="AI160" s="109"/>
    </row>
    <row r="161" spans="1:35" ht="102" customHeight="1" x14ac:dyDescent="0.3">
      <c r="A161" s="207"/>
      <c r="B161" s="201"/>
      <c r="C161" s="201"/>
      <c r="D161" s="109"/>
      <c r="E161" s="109"/>
      <c r="F161" s="109"/>
      <c r="G161" s="130"/>
      <c r="H161" s="110"/>
      <c r="I161" s="118"/>
      <c r="J161" s="116"/>
      <c r="K161" s="116"/>
      <c r="L161" s="116"/>
      <c r="M161" s="116"/>
      <c r="N161" s="116"/>
      <c r="O161" s="138"/>
      <c r="P161" s="138"/>
      <c r="Q161" s="200"/>
      <c r="R161" s="129"/>
      <c r="S161" s="109"/>
      <c r="T161" s="29" t="s">
        <v>371</v>
      </c>
      <c r="U161" s="23">
        <v>1</v>
      </c>
      <c r="V161" s="113"/>
      <c r="W161" s="113"/>
      <c r="X161" s="109"/>
      <c r="Y161" s="110"/>
      <c r="Z161" s="110"/>
      <c r="AA161" s="109"/>
      <c r="AB161" s="109"/>
      <c r="AC161" s="149"/>
      <c r="AD161" s="174"/>
      <c r="AE161" s="167"/>
      <c r="AF161" s="197"/>
      <c r="AG161" s="121"/>
      <c r="AH161" s="109"/>
      <c r="AI161" s="109"/>
    </row>
    <row r="162" spans="1:35" ht="89.25" customHeight="1" x14ac:dyDescent="0.3">
      <c r="A162" s="7"/>
      <c r="B162" s="264" t="s">
        <v>603</v>
      </c>
      <c r="C162" s="264"/>
      <c r="D162" s="264"/>
      <c r="E162" s="264"/>
      <c r="F162" s="264"/>
      <c r="G162" s="264"/>
      <c r="H162" s="264"/>
      <c r="I162" s="264"/>
      <c r="J162" s="264"/>
      <c r="K162" s="264"/>
      <c r="L162" s="264"/>
      <c r="M162" s="264"/>
      <c r="N162" s="264"/>
      <c r="O162" s="100">
        <v>0.11</v>
      </c>
      <c r="P162" s="100">
        <v>0.19</v>
      </c>
    </row>
    <row r="163" spans="1:35" x14ac:dyDescent="0.3">
      <c r="A163" s="7"/>
    </row>
    <row r="164" spans="1:35" ht="65.25" customHeight="1" x14ac:dyDescent="0.3">
      <c r="D164" s="265" t="s">
        <v>604</v>
      </c>
      <c r="E164" s="265"/>
      <c r="F164" s="265"/>
      <c r="G164" s="265"/>
      <c r="H164" s="265"/>
      <c r="I164" s="265"/>
      <c r="J164" s="265"/>
      <c r="K164" s="265"/>
      <c r="L164" s="265"/>
      <c r="M164" s="265"/>
      <c r="N164" s="265"/>
      <c r="O164" s="101">
        <f>AVERAGE(O35,O83,O106,O125,O162)</f>
        <v>0.15777777777777777</v>
      </c>
      <c r="P164" s="101">
        <f>AVERAGE(P35,P83,P106,P125,P162)</f>
        <v>0.35112804232804234</v>
      </c>
    </row>
  </sheetData>
  <mergeCells count="1383">
    <mergeCell ref="B162:N162"/>
    <mergeCell ref="D164:N164"/>
    <mergeCell ref="AF147:AF153"/>
    <mergeCell ref="AF154:AF157"/>
    <mergeCell ref="AG147:AG153"/>
    <mergeCell ref="AG154:AG157"/>
    <mergeCell ref="AH147:AH153"/>
    <mergeCell ref="AH154:AH157"/>
    <mergeCell ref="AI147:AI153"/>
    <mergeCell ref="AI154:AI157"/>
    <mergeCell ref="AI126:AI129"/>
    <mergeCell ref="AI130:AI133"/>
    <mergeCell ref="AI134:AI138"/>
    <mergeCell ref="AI139:AI142"/>
    <mergeCell ref="AI143:AI146"/>
    <mergeCell ref="AI158:AI161"/>
    <mergeCell ref="C147:C157"/>
    <mergeCell ref="Q151:Q153"/>
    <mergeCell ref="R151:R153"/>
    <mergeCell ref="Q147:Q150"/>
    <mergeCell ref="R147:R150"/>
    <mergeCell ref="S147:S150"/>
    <mergeCell ref="S151:S153"/>
    <mergeCell ref="T154:T157"/>
    <mergeCell ref="U154:U157"/>
    <mergeCell ref="W147:W153"/>
    <mergeCell ref="W154:W157"/>
    <mergeCell ref="X147:X153"/>
    <mergeCell ref="AA147:AA153"/>
    <mergeCell ref="AB147:AB153"/>
    <mergeCell ref="AC147:AC153"/>
    <mergeCell ref="AD147:AD153"/>
    <mergeCell ref="AE147:AE153"/>
    <mergeCell ref="Y154:Y157"/>
    <mergeCell ref="AA154:AA157"/>
    <mergeCell ref="AB154:AB157"/>
    <mergeCell ref="AC154:AC157"/>
    <mergeCell ref="AD154:AD157"/>
    <mergeCell ref="AE154:AE157"/>
    <mergeCell ref="AI62:AI64"/>
    <mergeCell ref="AI65:AI67"/>
    <mergeCell ref="AI68:AI71"/>
    <mergeCell ref="AI72:AI75"/>
    <mergeCell ref="AI76:AI79"/>
    <mergeCell ref="AI80:AI82"/>
    <mergeCell ref="AI84:AI87"/>
    <mergeCell ref="AI88:AI90"/>
    <mergeCell ref="AI91:AI93"/>
    <mergeCell ref="AI94:AI97"/>
    <mergeCell ref="AI98:AI101"/>
    <mergeCell ref="AI102:AI105"/>
    <mergeCell ref="AI107:AI112"/>
    <mergeCell ref="AI113:AI115"/>
    <mergeCell ref="AI116:AI118"/>
    <mergeCell ref="AI119:AI121"/>
    <mergeCell ref="AI122:AI124"/>
    <mergeCell ref="AE62:AE64"/>
    <mergeCell ref="AF62:AF64"/>
    <mergeCell ref="AD65:AD67"/>
    <mergeCell ref="AE65:AE67"/>
    <mergeCell ref="AF65:AF67"/>
    <mergeCell ref="AG65:AG67"/>
    <mergeCell ref="AC65:AC67"/>
    <mergeCell ref="AD62:AD64"/>
    <mergeCell ref="AI3:AI6"/>
    <mergeCell ref="AI11:AI14"/>
    <mergeCell ref="AI15:AI17"/>
    <mergeCell ref="AI18:AI21"/>
    <mergeCell ref="AI23:AI26"/>
    <mergeCell ref="AI27:AI29"/>
    <mergeCell ref="AI30:AI32"/>
    <mergeCell ref="AI33:AI34"/>
    <mergeCell ref="AI36:AI38"/>
    <mergeCell ref="AI39:AI43"/>
    <mergeCell ref="AI44:AI46"/>
    <mergeCell ref="AI47:AI48"/>
    <mergeCell ref="AI49:AI52"/>
    <mergeCell ref="AI53:AI54"/>
    <mergeCell ref="AI55:AI57"/>
    <mergeCell ref="AI58:AI61"/>
    <mergeCell ref="AH36:AH38"/>
    <mergeCell ref="AH39:AH43"/>
    <mergeCell ref="AH49:AH52"/>
    <mergeCell ref="AH53:AH54"/>
    <mergeCell ref="AH55:AH57"/>
    <mergeCell ref="AH58:AH61"/>
    <mergeCell ref="AH62:AH64"/>
    <mergeCell ref="AH3:AH6"/>
    <mergeCell ref="AH11:AH14"/>
    <mergeCell ref="AH15:AH17"/>
    <mergeCell ref="L122:L124"/>
    <mergeCell ref="M122:M124"/>
    <mergeCell ref="N122:N124"/>
    <mergeCell ref="O122:O124"/>
    <mergeCell ref="P122:P124"/>
    <mergeCell ref="L107:L110"/>
    <mergeCell ref="O102:O105"/>
    <mergeCell ref="P102:P105"/>
    <mergeCell ref="L88:L90"/>
    <mergeCell ref="M88:M90"/>
    <mergeCell ref="N88:N90"/>
    <mergeCell ref="O88:O90"/>
    <mergeCell ref="P88:P90"/>
    <mergeCell ref="L91:L93"/>
    <mergeCell ref="M91:M93"/>
    <mergeCell ref="N91:N93"/>
    <mergeCell ref="P139:P142"/>
    <mergeCell ref="M111:M112"/>
    <mergeCell ref="N111:N112"/>
    <mergeCell ref="O111:O112"/>
    <mergeCell ref="P111:P112"/>
    <mergeCell ref="B106:N106"/>
    <mergeCell ref="B125:N125"/>
    <mergeCell ref="L130:L133"/>
    <mergeCell ref="M130:M133"/>
    <mergeCell ref="N130:N133"/>
    <mergeCell ref="O130:O133"/>
    <mergeCell ref="P130:P133"/>
    <mergeCell ref="L134:L138"/>
    <mergeCell ref="M134:M138"/>
    <mergeCell ref="N134:N138"/>
    <mergeCell ref="O134:O138"/>
    <mergeCell ref="P134:P138"/>
    <mergeCell ref="L126:L127"/>
    <mergeCell ref="M126:M127"/>
    <mergeCell ref="N126:N127"/>
    <mergeCell ref="O126:O127"/>
    <mergeCell ref="P126:P127"/>
    <mergeCell ref="L128:L129"/>
    <mergeCell ref="M128:M129"/>
    <mergeCell ref="N128:N129"/>
    <mergeCell ref="O128:O129"/>
    <mergeCell ref="P128:P129"/>
    <mergeCell ref="N94:N97"/>
    <mergeCell ref="O94:O97"/>
    <mergeCell ref="P94:P97"/>
    <mergeCell ref="M107:M110"/>
    <mergeCell ref="N107:N110"/>
    <mergeCell ref="O107:O110"/>
    <mergeCell ref="P107:P110"/>
    <mergeCell ref="L69:L71"/>
    <mergeCell ref="M69:M71"/>
    <mergeCell ref="N69:N71"/>
    <mergeCell ref="O69:O71"/>
    <mergeCell ref="P69:P71"/>
    <mergeCell ref="L73:L75"/>
    <mergeCell ref="M73:M75"/>
    <mergeCell ref="N73:N75"/>
    <mergeCell ref="O73:O75"/>
    <mergeCell ref="P73:P75"/>
    <mergeCell ref="O76:O77"/>
    <mergeCell ref="P76:P77"/>
    <mergeCell ref="L78:L79"/>
    <mergeCell ref="M78:M79"/>
    <mergeCell ref="N78:N79"/>
    <mergeCell ref="O78:O79"/>
    <mergeCell ref="P78:P79"/>
    <mergeCell ref="L102:L105"/>
    <mergeCell ref="M102:M105"/>
    <mergeCell ref="N102:N105"/>
    <mergeCell ref="B83:N83"/>
    <mergeCell ref="P62:P64"/>
    <mergeCell ref="M33:M34"/>
    <mergeCell ref="N33:N34"/>
    <mergeCell ref="O33:O34"/>
    <mergeCell ref="P33:P34"/>
    <mergeCell ref="L36:L38"/>
    <mergeCell ref="M36:M38"/>
    <mergeCell ref="N36:N38"/>
    <mergeCell ref="O36:O38"/>
    <mergeCell ref="P36:P38"/>
    <mergeCell ref="L53:L54"/>
    <mergeCell ref="M53:M54"/>
    <mergeCell ref="N53:N54"/>
    <mergeCell ref="O53:O54"/>
    <mergeCell ref="P53:P54"/>
    <mergeCell ref="L56:L57"/>
    <mergeCell ref="M56:M57"/>
    <mergeCell ref="N56:N57"/>
    <mergeCell ref="O56:O57"/>
    <mergeCell ref="P56:P57"/>
    <mergeCell ref="L45:L46"/>
    <mergeCell ref="M45:M46"/>
    <mergeCell ref="N49:N52"/>
    <mergeCell ref="O49:O52"/>
    <mergeCell ref="P49:P52"/>
    <mergeCell ref="L41:L43"/>
    <mergeCell ref="M49:M52"/>
    <mergeCell ref="B35:N35"/>
    <mergeCell ref="J128:J129"/>
    <mergeCell ref="K128:K129"/>
    <mergeCell ref="J130:J133"/>
    <mergeCell ref="K130:K133"/>
    <mergeCell ref="J134:J138"/>
    <mergeCell ref="K134:K138"/>
    <mergeCell ref="J53:J54"/>
    <mergeCell ref="K53:K54"/>
    <mergeCell ref="J56:J57"/>
    <mergeCell ref="K56:K57"/>
    <mergeCell ref="J58:J60"/>
    <mergeCell ref="K58:K60"/>
    <mergeCell ref="J62:J64"/>
    <mergeCell ref="K62:K64"/>
    <mergeCell ref="J65:J67"/>
    <mergeCell ref="K65:K67"/>
    <mergeCell ref="K113:K115"/>
    <mergeCell ref="J122:J124"/>
    <mergeCell ref="K122:K124"/>
    <mergeCell ref="K84:K87"/>
    <mergeCell ref="J88:J90"/>
    <mergeCell ref="K94:K97"/>
    <mergeCell ref="J98:J101"/>
    <mergeCell ref="K98:K101"/>
    <mergeCell ref="L33:L34"/>
    <mergeCell ref="J126:J127"/>
    <mergeCell ref="K126:K127"/>
    <mergeCell ref="AH91:AH93"/>
    <mergeCell ref="A1:N1"/>
    <mergeCell ref="O15:O17"/>
    <mergeCell ref="P15:P17"/>
    <mergeCell ref="O18:O21"/>
    <mergeCell ref="P18:P21"/>
    <mergeCell ref="L23:L24"/>
    <mergeCell ref="M23:M24"/>
    <mergeCell ref="N23:N24"/>
    <mergeCell ref="O23:O24"/>
    <mergeCell ref="P23:P24"/>
    <mergeCell ref="J33:J34"/>
    <mergeCell ref="K33:K34"/>
    <mergeCell ref="J36:J38"/>
    <mergeCell ref="K36:K38"/>
    <mergeCell ref="M39:M40"/>
    <mergeCell ref="N39:N40"/>
    <mergeCell ref="O39:O40"/>
    <mergeCell ref="P39:P40"/>
    <mergeCell ref="O25:O26"/>
    <mergeCell ref="AH44:AH46"/>
    <mergeCell ref="AH47:AH48"/>
    <mergeCell ref="J23:J24"/>
    <mergeCell ref="O45:O46"/>
    <mergeCell ref="P45:P46"/>
    <mergeCell ref="L49:L52"/>
    <mergeCell ref="AH130:AH133"/>
    <mergeCell ref="AH134:AH138"/>
    <mergeCell ref="AH139:AH142"/>
    <mergeCell ref="AH143:AH146"/>
    <mergeCell ref="AH158:AH161"/>
    <mergeCell ref="AH94:AH97"/>
    <mergeCell ref="AH98:AH101"/>
    <mergeCell ref="AH102:AH105"/>
    <mergeCell ref="AH107:AH112"/>
    <mergeCell ref="AH113:AH115"/>
    <mergeCell ref="AH116:AH118"/>
    <mergeCell ref="AH119:AH121"/>
    <mergeCell ref="AH122:AH124"/>
    <mergeCell ref="AH126:AH129"/>
    <mergeCell ref="AH65:AH67"/>
    <mergeCell ref="AH68:AH71"/>
    <mergeCell ref="AH72:AH75"/>
    <mergeCell ref="AH76:AH79"/>
    <mergeCell ref="AH80:AH82"/>
    <mergeCell ref="AH84:AH87"/>
    <mergeCell ref="AH88:AH90"/>
    <mergeCell ref="AH18:AH21"/>
    <mergeCell ref="AH23:AH26"/>
    <mergeCell ref="AH27:AH29"/>
    <mergeCell ref="AH30:AH32"/>
    <mergeCell ref="AH33:AH34"/>
    <mergeCell ref="V11:V14"/>
    <mergeCell ref="S11:S14"/>
    <mergeCell ref="V18:V21"/>
    <mergeCell ref="AG11:AG14"/>
    <mergeCell ref="AF11:AF14"/>
    <mergeCell ref="AF7:AF10"/>
    <mergeCell ref="Y7:Y10"/>
    <mergeCell ref="Z7:Z10"/>
    <mergeCell ref="AA7:AA10"/>
    <mergeCell ref="AB7:AB10"/>
    <mergeCell ref="AC7:AC10"/>
    <mergeCell ref="AD7:AD10"/>
    <mergeCell ref="AC11:AC14"/>
    <mergeCell ref="W18:W21"/>
    <mergeCell ref="X18:X21"/>
    <mergeCell ref="AE7:AE10"/>
    <mergeCell ref="AD11:AD14"/>
    <mergeCell ref="AE11:AE14"/>
    <mergeCell ref="AG7:AG10"/>
    <mergeCell ref="AF27:AF29"/>
    <mergeCell ref="AG27:AG29"/>
    <mergeCell ref="AF30:AF32"/>
    <mergeCell ref="AG30:AG32"/>
    <mergeCell ref="AG33:AG34"/>
    <mergeCell ref="AF33:AF34"/>
    <mergeCell ref="AC33:AC34"/>
    <mergeCell ref="S18:S21"/>
    <mergeCell ref="O9:O10"/>
    <mergeCell ref="P9:P10"/>
    <mergeCell ref="J11:J12"/>
    <mergeCell ref="K11:K12"/>
    <mergeCell ref="L11:L12"/>
    <mergeCell ref="M11:M12"/>
    <mergeCell ref="X7:X10"/>
    <mergeCell ref="J9:J10"/>
    <mergeCell ref="K9:K10"/>
    <mergeCell ref="L9:L10"/>
    <mergeCell ref="M9:M10"/>
    <mergeCell ref="K23:K24"/>
    <mergeCell ref="N11:N12"/>
    <mergeCell ref="O11:O12"/>
    <mergeCell ref="P11:P12"/>
    <mergeCell ref="J15:J17"/>
    <mergeCell ref="K15:K17"/>
    <mergeCell ref="L15:L17"/>
    <mergeCell ref="J7:J8"/>
    <mergeCell ref="K7:K8"/>
    <mergeCell ref="L7:L8"/>
    <mergeCell ref="M7:M8"/>
    <mergeCell ref="M15:M17"/>
    <mergeCell ref="N15:N17"/>
    <mergeCell ref="J18:J21"/>
    <mergeCell ref="B3:B21"/>
    <mergeCell ref="G9:G10"/>
    <mergeCell ref="I9:I10"/>
    <mergeCell ref="Q7:Q10"/>
    <mergeCell ref="C18:C21"/>
    <mergeCell ref="D7:D8"/>
    <mergeCell ref="E7:E8"/>
    <mergeCell ref="F7:F8"/>
    <mergeCell ref="Q15:Q17"/>
    <mergeCell ref="C15:C17"/>
    <mergeCell ref="D15:D17"/>
    <mergeCell ref="G7:G8"/>
    <mergeCell ref="I7:I8"/>
    <mergeCell ref="D9:D10"/>
    <mergeCell ref="C11:C14"/>
    <mergeCell ref="D11:D12"/>
    <mergeCell ref="E11:E12"/>
    <mergeCell ref="F11:F12"/>
    <mergeCell ref="G11:G12"/>
    <mergeCell ref="E9:E10"/>
    <mergeCell ref="F9:F10"/>
    <mergeCell ref="P4:P5"/>
    <mergeCell ref="J4:J5"/>
    <mergeCell ref="K4:K5"/>
    <mergeCell ref="L4:L5"/>
    <mergeCell ref="M4:M5"/>
    <mergeCell ref="N4:N5"/>
    <mergeCell ref="O4:O5"/>
    <mergeCell ref="K18:K21"/>
    <mergeCell ref="L18:L21"/>
    <mergeCell ref="M18:M21"/>
    <mergeCell ref="N18:N21"/>
    <mergeCell ref="A3:A34"/>
    <mergeCell ref="C3:C6"/>
    <mergeCell ref="Q3:Q6"/>
    <mergeCell ref="R3:R6"/>
    <mergeCell ref="S3:S6"/>
    <mergeCell ref="I4:I5"/>
    <mergeCell ref="I11:I12"/>
    <mergeCell ref="V7:V10"/>
    <mergeCell ref="D18:D21"/>
    <mergeCell ref="E18:E21"/>
    <mergeCell ref="F18:F21"/>
    <mergeCell ref="G18:G21"/>
    <mergeCell ref="H18:H21"/>
    <mergeCell ref="I18:I21"/>
    <mergeCell ref="H15:H17"/>
    <mergeCell ref="I15:I17"/>
    <mergeCell ref="Q11:Q14"/>
    <mergeCell ref="R11:R14"/>
    <mergeCell ref="C23:C26"/>
    <mergeCell ref="R7:R10"/>
    <mergeCell ref="S7:S10"/>
    <mergeCell ref="C7:C10"/>
    <mergeCell ref="B33:B34"/>
    <mergeCell ref="C33:C34"/>
    <mergeCell ref="Q33:Q34"/>
    <mergeCell ref="Q30:Q32"/>
    <mergeCell ref="R30:R32"/>
    <mergeCell ref="S30:S32"/>
    <mergeCell ref="U33:U34"/>
    <mergeCell ref="V33:V34"/>
    <mergeCell ref="H33:H34"/>
    <mergeCell ref="H11:H12"/>
    <mergeCell ref="AC15:AC17"/>
    <mergeCell ref="Y15:Y17"/>
    <mergeCell ref="Y18:Y21"/>
    <mergeCell ref="Z18:Z21"/>
    <mergeCell ref="Q18:Q21"/>
    <mergeCell ref="R18:R21"/>
    <mergeCell ref="AG3:AG6"/>
    <mergeCell ref="D4:D5"/>
    <mergeCell ref="E4:E5"/>
    <mergeCell ref="F4:F5"/>
    <mergeCell ref="G4:G5"/>
    <mergeCell ref="W3:W6"/>
    <mergeCell ref="X3:X6"/>
    <mergeCell ref="Y3:Y6"/>
    <mergeCell ref="Z3:Z6"/>
    <mergeCell ref="AA3:AA6"/>
    <mergeCell ref="AB3:AB6"/>
    <mergeCell ref="AC3:AC6"/>
    <mergeCell ref="AD3:AD6"/>
    <mergeCell ref="V3:V6"/>
    <mergeCell ref="AE3:AE6"/>
    <mergeCell ref="AF3:AF6"/>
    <mergeCell ref="H4:H5"/>
    <mergeCell ref="H9:H10"/>
    <mergeCell ref="X11:X14"/>
    <mergeCell ref="W7:W10"/>
    <mergeCell ref="X15:X17"/>
    <mergeCell ref="V15:V17"/>
    <mergeCell ref="S15:S17"/>
    <mergeCell ref="W15:W17"/>
    <mergeCell ref="R15:R17"/>
    <mergeCell ref="N9:N10"/>
    <mergeCell ref="AA30:AA32"/>
    <mergeCell ref="AB30:AB32"/>
    <mergeCell ref="V30:V32"/>
    <mergeCell ref="AC30:AC32"/>
    <mergeCell ref="AD30:AD32"/>
    <mergeCell ref="C27:C29"/>
    <mergeCell ref="N7:N8"/>
    <mergeCell ref="O7:O8"/>
    <mergeCell ref="P7:P8"/>
    <mergeCell ref="AA11:AA14"/>
    <mergeCell ref="AB11:AB14"/>
    <mergeCell ref="Y11:Y14"/>
    <mergeCell ref="Z11:Z14"/>
    <mergeCell ref="H7:H8"/>
    <mergeCell ref="AF18:AF21"/>
    <mergeCell ref="AG18:AG21"/>
    <mergeCell ref="AA18:AA21"/>
    <mergeCell ref="AB18:AB21"/>
    <mergeCell ref="AD15:AD17"/>
    <mergeCell ref="AF23:AF26"/>
    <mergeCell ref="AG23:AG26"/>
    <mergeCell ref="AF15:AF17"/>
    <mergeCell ref="AG15:AG17"/>
    <mergeCell ref="AC18:AC21"/>
    <mergeCell ref="AD18:AD21"/>
    <mergeCell ref="AE18:AE21"/>
    <mergeCell ref="AA15:AA17"/>
    <mergeCell ref="AB15:AB17"/>
    <mergeCell ref="AE15:AE17"/>
    <mergeCell ref="AC23:AC26"/>
    <mergeCell ref="AD23:AD26"/>
    <mergeCell ref="AE23:AE26"/>
    <mergeCell ref="AC27:AC29"/>
    <mergeCell ref="AD27:AD29"/>
    <mergeCell ref="Q27:Q29"/>
    <mergeCell ref="R27:R29"/>
    <mergeCell ref="S27:S29"/>
    <mergeCell ref="U27:U29"/>
    <mergeCell ref="W27:W29"/>
    <mergeCell ref="X27:X29"/>
    <mergeCell ref="AA27:AA29"/>
    <mergeCell ref="AB27:AB29"/>
    <mergeCell ref="Y23:Y26"/>
    <mergeCell ref="D25:D26"/>
    <mergeCell ref="E25:E26"/>
    <mergeCell ref="F25:F26"/>
    <mergeCell ref="AA23:AA26"/>
    <mergeCell ref="R23:R26"/>
    <mergeCell ref="S23:S26"/>
    <mergeCell ref="W23:W26"/>
    <mergeCell ref="I23:I24"/>
    <mergeCell ref="L25:L26"/>
    <mergeCell ref="M25:M26"/>
    <mergeCell ref="J25:J26"/>
    <mergeCell ref="K25:K26"/>
    <mergeCell ref="N25:N26"/>
    <mergeCell ref="B22:B32"/>
    <mergeCell ref="AE27:AE29"/>
    <mergeCell ref="AE36:AE38"/>
    <mergeCell ref="AB23:AB26"/>
    <mergeCell ref="AE30:AE32"/>
    <mergeCell ref="C72:C75"/>
    <mergeCell ref="B58:B71"/>
    <mergeCell ref="C68:C71"/>
    <mergeCell ref="D69:D71"/>
    <mergeCell ref="G25:G26"/>
    <mergeCell ref="I25:I26"/>
    <mergeCell ref="D23:D24"/>
    <mergeCell ref="E23:E24"/>
    <mergeCell ref="H39:H40"/>
    <mergeCell ref="H41:H43"/>
    <mergeCell ref="H58:H60"/>
    <mergeCell ref="H56:H57"/>
    <mergeCell ref="C49:C52"/>
    <mergeCell ref="D49:D52"/>
    <mergeCell ref="E49:E52"/>
    <mergeCell ref="R39:R43"/>
    <mergeCell ref="R49:R52"/>
    <mergeCell ref="F23:F24"/>
    <mergeCell ref="G23:G24"/>
    <mergeCell ref="Z39:Z43"/>
    <mergeCell ref="AD33:AD34"/>
    <mergeCell ref="AE33:AE34"/>
    <mergeCell ref="AB39:AB43"/>
    <mergeCell ref="C30:C32"/>
    <mergeCell ref="Z27:Z29"/>
    <mergeCell ref="V27:V29"/>
    <mergeCell ref="Z23:Z26"/>
    <mergeCell ref="AG39:AG43"/>
    <mergeCell ref="D41:D43"/>
    <mergeCell ref="X39:X43"/>
    <mergeCell ref="A36:A82"/>
    <mergeCell ref="B36:B46"/>
    <mergeCell ref="C36:C38"/>
    <mergeCell ref="D36:D38"/>
    <mergeCell ref="E36:E38"/>
    <mergeCell ref="F36:F38"/>
    <mergeCell ref="B47:B52"/>
    <mergeCell ref="C47:C48"/>
    <mergeCell ref="B53:B57"/>
    <mergeCell ref="C53:C54"/>
    <mergeCell ref="D53:D54"/>
    <mergeCell ref="E53:E54"/>
    <mergeCell ref="F53:F54"/>
    <mergeCell ref="C62:C64"/>
    <mergeCell ref="D62:D64"/>
    <mergeCell ref="B72:B82"/>
    <mergeCell ref="C76:C79"/>
    <mergeCell ref="D76:D77"/>
    <mergeCell ref="E76:E77"/>
    <mergeCell ref="F76:F77"/>
    <mergeCell ref="F65:F67"/>
    <mergeCell ref="C55:C57"/>
    <mergeCell ref="C44:C46"/>
    <mergeCell ref="C39:C43"/>
    <mergeCell ref="C58:C61"/>
    <mergeCell ref="D58:D60"/>
    <mergeCell ref="E58:E60"/>
    <mergeCell ref="F58:F60"/>
    <mergeCell ref="O58:O60"/>
    <mergeCell ref="C65:C67"/>
    <mergeCell ref="D65:D67"/>
    <mergeCell ref="E65:E67"/>
    <mergeCell ref="AG44:AG46"/>
    <mergeCell ref="D45:D46"/>
    <mergeCell ref="E45:E46"/>
    <mergeCell ref="F45:F46"/>
    <mergeCell ref="G45:G46"/>
    <mergeCell ref="AA44:AA46"/>
    <mergeCell ref="AB44:AB46"/>
    <mergeCell ref="AC44:AC46"/>
    <mergeCell ref="AD44:AD46"/>
    <mergeCell ref="AE44:AE46"/>
    <mergeCell ref="AF44:AF46"/>
    <mergeCell ref="Q44:Q46"/>
    <mergeCell ref="R44:R46"/>
    <mergeCell ref="S44:S46"/>
    <mergeCell ref="X44:X46"/>
    <mergeCell ref="Y44:Y46"/>
    <mergeCell ref="Z44:Z46"/>
    <mergeCell ref="W44:W46"/>
    <mergeCell ref="J45:J46"/>
    <mergeCell ref="K45:K46"/>
    <mergeCell ref="V44:V46"/>
    <mergeCell ref="N45:N46"/>
    <mergeCell ref="L58:L60"/>
    <mergeCell ref="M58:M60"/>
    <mergeCell ref="N58:N60"/>
    <mergeCell ref="P58:P60"/>
    <mergeCell ref="L62:L64"/>
    <mergeCell ref="M62:M64"/>
    <mergeCell ref="N62:N64"/>
    <mergeCell ref="Z47:Z48"/>
    <mergeCell ref="Z49:Z52"/>
    <mergeCell ref="AG36:AG38"/>
    <mergeCell ref="D39:D40"/>
    <mergeCell ref="E39:E40"/>
    <mergeCell ref="F39:F40"/>
    <mergeCell ref="G39:G40"/>
    <mergeCell ref="I39:I40"/>
    <mergeCell ref="Y36:Y38"/>
    <mergeCell ref="Z36:Z38"/>
    <mergeCell ref="AA36:AA38"/>
    <mergeCell ref="AB36:AB38"/>
    <mergeCell ref="AC36:AC38"/>
    <mergeCell ref="AD36:AD38"/>
    <mergeCell ref="Q36:Q38"/>
    <mergeCell ref="R36:R38"/>
    <mergeCell ref="S36:S38"/>
    <mergeCell ref="W36:W38"/>
    <mergeCell ref="AC39:AC43"/>
    <mergeCell ref="AD39:AD43"/>
    <mergeCell ref="AE39:AE43"/>
    <mergeCell ref="AF39:AF43"/>
    <mergeCell ref="AF36:AF38"/>
    <mergeCell ref="AA39:AA43"/>
    <mergeCell ref="AF49:AF52"/>
    <mergeCell ref="AA47:AA48"/>
    <mergeCell ref="AB47:AB48"/>
    <mergeCell ref="AG49:AG52"/>
    <mergeCell ref="AA49:AA52"/>
    <mergeCell ref="AB49:AB52"/>
    <mergeCell ref="Q39:Q43"/>
    <mergeCell ref="AC47:AC48"/>
    <mergeCell ref="AC49:AC52"/>
    <mergeCell ref="AD49:AD52"/>
    <mergeCell ref="AE49:AE52"/>
    <mergeCell ref="AG47:AG48"/>
    <mergeCell ref="AF47:AF48"/>
    <mergeCell ref="AG53:AG54"/>
    <mergeCell ref="AF55:AF57"/>
    <mergeCell ref="AG55:AG57"/>
    <mergeCell ref="AA55:AA57"/>
    <mergeCell ref="AB55:AB57"/>
    <mergeCell ref="AC55:AC57"/>
    <mergeCell ref="AD55:AD57"/>
    <mergeCell ref="AE55:AE57"/>
    <mergeCell ref="AA53:AA54"/>
    <mergeCell ref="AB53:AB54"/>
    <mergeCell ref="AC53:AC54"/>
    <mergeCell ref="AD53:AD54"/>
    <mergeCell ref="AE53:AE54"/>
    <mergeCell ref="AF53:AF54"/>
    <mergeCell ref="AD47:AD48"/>
    <mergeCell ref="AE47:AE48"/>
    <mergeCell ref="G65:G67"/>
    <mergeCell ref="H65:H67"/>
    <mergeCell ref="I65:I67"/>
    <mergeCell ref="AA62:AA64"/>
    <mergeCell ref="AB62:AB64"/>
    <mergeCell ref="R62:R64"/>
    <mergeCell ref="S62:S64"/>
    <mergeCell ref="W62:W64"/>
    <mergeCell ref="X62:X64"/>
    <mergeCell ref="Y62:Y64"/>
    <mergeCell ref="X65:X67"/>
    <mergeCell ref="E62:E64"/>
    <mergeCell ref="F62:F64"/>
    <mergeCell ref="G62:G64"/>
    <mergeCell ref="L65:L67"/>
    <mergeCell ref="M65:M67"/>
    <mergeCell ref="N65:N67"/>
    <mergeCell ref="O65:O67"/>
    <mergeCell ref="P65:P67"/>
    <mergeCell ref="H62:H64"/>
    <mergeCell ref="Z62:Z64"/>
    <mergeCell ref="Q62:Q64"/>
    <mergeCell ref="I62:I64"/>
    <mergeCell ref="Z65:Z67"/>
    <mergeCell ref="AA65:AA67"/>
    <mergeCell ref="AB65:AB67"/>
    <mergeCell ref="R65:R67"/>
    <mergeCell ref="Q65:Q67"/>
    <mergeCell ref="S65:S67"/>
    <mergeCell ref="W65:W67"/>
    <mergeCell ref="Y65:Y67"/>
    <mergeCell ref="O62:O64"/>
    <mergeCell ref="AG72:AG75"/>
    <mergeCell ref="D73:D75"/>
    <mergeCell ref="E73:E75"/>
    <mergeCell ref="F73:F75"/>
    <mergeCell ref="G73:G75"/>
    <mergeCell ref="I73:I75"/>
    <mergeCell ref="Y72:Y75"/>
    <mergeCell ref="Z72:Z75"/>
    <mergeCell ref="AA72:AA75"/>
    <mergeCell ref="AB72:AB75"/>
    <mergeCell ref="AC72:AC75"/>
    <mergeCell ref="AD72:AD75"/>
    <mergeCell ref="AE72:AE75"/>
    <mergeCell ref="AF72:AF75"/>
    <mergeCell ref="H73:H75"/>
    <mergeCell ref="J73:J75"/>
    <mergeCell ref="K73:K75"/>
    <mergeCell ref="W72:W75"/>
    <mergeCell ref="X72:X75"/>
    <mergeCell ref="Q72:Q75"/>
    <mergeCell ref="R72:R75"/>
    <mergeCell ref="S72:S75"/>
    <mergeCell ref="AG76:AG79"/>
    <mergeCell ref="S76:S79"/>
    <mergeCell ref="W76:W79"/>
    <mergeCell ref="X76:X79"/>
    <mergeCell ref="Z76:Z79"/>
    <mergeCell ref="AA76:AA79"/>
    <mergeCell ref="Q76:Q79"/>
    <mergeCell ref="AB76:AB79"/>
    <mergeCell ref="AC76:AC79"/>
    <mergeCell ref="AD76:AD79"/>
    <mergeCell ref="AE76:AE79"/>
    <mergeCell ref="AF76:AF79"/>
    <mergeCell ref="R76:R79"/>
    <mergeCell ref="D80:D82"/>
    <mergeCell ref="E80:E82"/>
    <mergeCell ref="F80:F82"/>
    <mergeCell ref="G80:G82"/>
    <mergeCell ref="H80:H82"/>
    <mergeCell ref="D78:D79"/>
    <mergeCell ref="E78:E79"/>
    <mergeCell ref="F78:F79"/>
    <mergeCell ref="G78:G79"/>
    <mergeCell ref="H78:H79"/>
    <mergeCell ref="AG80:AG82"/>
    <mergeCell ref="L80:L82"/>
    <mergeCell ref="M80:M82"/>
    <mergeCell ref="N80:N82"/>
    <mergeCell ref="O80:O82"/>
    <mergeCell ref="P80:P82"/>
    <mergeCell ref="L76:L77"/>
    <mergeCell ref="M76:M77"/>
    <mergeCell ref="N76:N77"/>
    <mergeCell ref="A84:A105"/>
    <mergeCell ref="B84:B97"/>
    <mergeCell ref="C84:C87"/>
    <mergeCell ref="D84:D87"/>
    <mergeCell ref="E84:E87"/>
    <mergeCell ref="F84:F87"/>
    <mergeCell ref="G84:G87"/>
    <mergeCell ref="H84:H87"/>
    <mergeCell ref="I84:I87"/>
    <mergeCell ref="AA80:AA82"/>
    <mergeCell ref="AB80:AB82"/>
    <mergeCell ref="AC80:AC82"/>
    <mergeCell ref="AD80:AD82"/>
    <mergeCell ref="AE80:AE82"/>
    <mergeCell ref="AF80:AF82"/>
    <mergeCell ref="R80:R82"/>
    <mergeCell ref="S80:S82"/>
    <mergeCell ref="W80:W82"/>
    <mergeCell ref="X80:X82"/>
    <mergeCell ref="Y80:Y82"/>
    <mergeCell ref="Z80:Z82"/>
    <mergeCell ref="I80:I82"/>
    <mergeCell ref="C80:C82"/>
    <mergeCell ref="AE84:AE87"/>
    <mergeCell ref="AF84:AF87"/>
    <mergeCell ref="D94:D97"/>
    <mergeCell ref="E94:E97"/>
    <mergeCell ref="F94:F97"/>
    <mergeCell ref="G94:G97"/>
    <mergeCell ref="H94:H97"/>
    <mergeCell ref="L94:L97"/>
    <mergeCell ref="M94:M97"/>
    <mergeCell ref="AG84:AG87"/>
    <mergeCell ref="S84:S87"/>
    <mergeCell ref="W84:W87"/>
    <mergeCell ref="X84:X87"/>
    <mergeCell ref="Y84:Y87"/>
    <mergeCell ref="Z84:Z87"/>
    <mergeCell ref="AA84:AA87"/>
    <mergeCell ref="AG88:AG90"/>
    <mergeCell ref="R88:R90"/>
    <mergeCell ref="S88:S90"/>
    <mergeCell ref="X88:X90"/>
    <mergeCell ref="Y88:Y90"/>
    <mergeCell ref="Z88:Z90"/>
    <mergeCell ref="AA88:AA90"/>
    <mergeCell ref="AD88:AD90"/>
    <mergeCell ref="AC88:AC90"/>
    <mergeCell ref="C88:C90"/>
    <mergeCell ref="D88:D90"/>
    <mergeCell ref="E88:E90"/>
    <mergeCell ref="F88:F90"/>
    <mergeCell ref="G88:G90"/>
    <mergeCell ref="H88:H90"/>
    <mergeCell ref="L84:L87"/>
    <mergeCell ref="M84:M87"/>
    <mergeCell ref="N84:N87"/>
    <mergeCell ref="O84:O87"/>
    <mergeCell ref="P84:P87"/>
    <mergeCell ref="K88:K90"/>
    <mergeCell ref="AG91:AG93"/>
    <mergeCell ref="R91:R93"/>
    <mergeCell ref="S91:S93"/>
    <mergeCell ref="X91:X93"/>
    <mergeCell ref="Y91:Y93"/>
    <mergeCell ref="Z91:Z93"/>
    <mergeCell ref="AA91:AA93"/>
    <mergeCell ref="Q91:Q93"/>
    <mergeCell ref="C91:C93"/>
    <mergeCell ref="D91:D93"/>
    <mergeCell ref="E91:E93"/>
    <mergeCell ref="F91:F93"/>
    <mergeCell ref="G91:G93"/>
    <mergeCell ref="H91:H93"/>
    <mergeCell ref="AF91:AF93"/>
    <mergeCell ref="AB88:AB90"/>
    <mergeCell ref="AE88:AE90"/>
    <mergeCell ref="AF88:AF90"/>
    <mergeCell ref="AB91:AB93"/>
    <mergeCell ref="AC91:AC93"/>
    <mergeCell ref="AD91:AD93"/>
    <mergeCell ref="AE91:AE93"/>
    <mergeCell ref="I91:I93"/>
    <mergeCell ref="V91:V93"/>
    <mergeCell ref="J91:J93"/>
    <mergeCell ref="K91:K93"/>
    <mergeCell ref="O91:O93"/>
    <mergeCell ref="P91:P93"/>
    <mergeCell ref="D107:D110"/>
    <mergeCell ref="E107:E110"/>
    <mergeCell ref="AG94:AG97"/>
    <mergeCell ref="B98:B101"/>
    <mergeCell ref="C98:C101"/>
    <mergeCell ref="D98:D101"/>
    <mergeCell ref="E98:E101"/>
    <mergeCell ref="F98:F101"/>
    <mergeCell ref="G98:G101"/>
    <mergeCell ref="H98:H101"/>
    <mergeCell ref="I98:I101"/>
    <mergeCell ref="AA94:AA97"/>
    <mergeCell ref="AB94:AB97"/>
    <mergeCell ref="AC94:AC97"/>
    <mergeCell ref="AD94:AD97"/>
    <mergeCell ref="AE94:AE97"/>
    <mergeCell ref="AF94:AF97"/>
    <mergeCell ref="R94:R97"/>
    <mergeCell ref="S94:S97"/>
    <mergeCell ref="W94:W97"/>
    <mergeCell ref="X94:X97"/>
    <mergeCell ref="Y94:Y97"/>
    <mergeCell ref="Z94:Z97"/>
    <mergeCell ref="Q94:Q97"/>
    <mergeCell ref="I94:I97"/>
    <mergeCell ref="C94:C97"/>
    <mergeCell ref="L98:L101"/>
    <mergeCell ref="M98:M101"/>
    <mergeCell ref="N98:N101"/>
    <mergeCell ref="O98:O101"/>
    <mergeCell ref="P98:P101"/>
    <mergeCell ref="J94:J97"/>
    <mergeCell ref="C107:C112"/>
    <mergeCell ref="D111:D112"/>
    <mergeCell ref="R116:R118"/>
    <mergeCell ref="AG98:AG101"/>
    <mergeCell ref="B102:B105"/>
    <mergeCell ref="C102:C105"/>
    <mergeCell ref="D102:D105"/>
    <mergeCell ref="E102:E105"/>
    <mergeCell ref="F102:F105"/>
    <mergeCell ref="G102:G105"/>
    <mergeCell ref="X98:X101"/>
    <mergeCell ref="Y98:Y101"/>
    <mergeCell ref="Z98:Z101"/>
    <mergeCell ref="AA98:AA101"/>
    <mergeCell ref="AB98:AB101"/>
    <mergeCell ref="AC98:AC101"/>
    <mergeCell ref="Q98:Q101"/>
    <mergeCell ref="R98:R101"/>
    <mergeCell ref="S98:S101"/>
    <mergeCell ref="AF102:AF105"/>
    <mergeCell ref="AG102:AG105"/>
    <mergeCell ref="AA102:AA105"/>
    <mergeCell ref="AB102:AB105"/>
    <mergeCell ref="AC102:AC105"/>
    <mergeCell ref="D113:D115"/>
    <mergeCell ref="E113:E115"/>
    <mergeCell ref="E111:E112"/>
    <mergeCell ref="G111:G112"/>
    <mergeCell ref="H111:H112"/>
    <mergeCell ref="I111:I112"/>
    <mergeCell ref="Q111:Q112"/>
    <mergeCell ref="Z102:Z105"/>
    <mergeCell ref="W122:W124"/>
    <mergeCell ref="AG113:AG115"/>
    <mergeCell ref="AB113:AB115"/>
    <mergeCell ref="AC113:AC115"/>
    <mergeCell ref="AD113:AD115"/>
    <mergeCell ref="AE113:AE115"/>
    <mergeCell ref="AF113:AF115"/>
    <mergeCell ref="AE107:AE110"/>
    <mergeCell ref="AF107:AF110"/>
    <mergeCell ref="W111:W112"/>
    <mergeCell ref="X111:X112"/>
    <mergeCell ref="Y111:Y112"/>
    <mergeCell ref="Z111:Z112"/>
    <mergeCell ref="AA111:AA112"/>
    <mergeCell ref="AB111:AB112"/>
    <mergeCell ref="AC111:AC112"/>
    <mergeCell ref="AD111:AD112"/>
    <mergeCell ref="AD119:AD121"/>
    <mergeCell ref="AE111:AE112"/>
    <mergeCell ref="AF111:AF112"/>
    <mergeCell ref="AE122:AE124"/>
    <mergeCell ref="AF122:AF124"/>
    <mergeCell ref="AF116:AF118"/>
    <mergeCell ref="AG107:AG112"/>
    <mergeCell ref="J107:J110"/>
    <mergeCell ref="K107:K110"/>
    <mergeCell ref="J111:J112"/>
    <mergeCell ref="K111:K112"/>
    <mergeCell ref="J113:J115"/>
    <mergeCell ref="L113:L115"/>
    <mergeCell ref="M113:M115"/>
    <mergeCell ref="N113:N115"/>
    <mergeCell ref="O113:O115"/>
    <mergeCell ref="P113:P115"/>
    <mergeCell ref="S119:S121"/>
    <mergeCell ref="AA113:AA115"/>
    <mergeCell ref="R113:R115"/>
    <mergeCell ref="S113:S115"/>
    <mergeCell ref="W113:W115"/>
    <mergeCell ref="X113:X115"/>
    <mergeCell ref="Y113:Y115"/>
    <mergeCell ref="Z113:Z115"/>
    <mergeCell ref="Q113:Q115"/>
    <mergeCell ref="AA119:AA121"/>
    <mergeCell ref="Y119:Y121"/>
    <mergeCell ref="X119:X121"/>
    <mergeCell ref="L111:L112"/>
    <mergeCell ref="I113:I115"/>
    <mergeCell ref="C122:C124"/>
    <mergeCell ref="D122:D124"/>
    <mergeCell ref="E122:E124"/>
    <mergeCell ref="F122:F124"/>
    <mergeCell ref="G122:G124"/>
    <mergeCell ref="H122:H124"/>
    <mergeCell ref="I122:I124"/>
    <mergeCell ref="F113:F115"/>
    <mergeCell ref="G113:G115"/>
    <mergeCell ref="H113:H115"/>
    <mergeCell ref="W119:W121"/>
    <mergeCell ref="AG122:AG124"/>
    <mergeCell ref="F107:F110"/>
    <mergeCell ref="F111:F112"/>
    <mergeCell ref="A126:A161"/>
    <mergeCell ref="B126:B129"/>
    <mergeCell ref="C126:C129"/>
    <mergeCell ref="D126:D127"/>
    <mergeCell ref="E126:E127"/>
    <mergeCell ref="F126:F127"/>
    <mergeCell ref="X122:X124"/>
    <mergeCell ref="Y122:Y124"/>
    <mergeCell ref="Z122:Z124"/>
    <mergeCell ref="Q122:Q124"/>
    <mergeCell ref="R122:R124"/>
    <mergeCell ref="S122:S124"/>
    <mergeCell ref="Q130:Q133"/>
    <mergeCell ref="R130:R133"/>
    <mergeCell ref="B130:B138"/>
    <mergeCell ref="C130:C133"/>
    <mergeCell ref="D130:D133"/>
    <mergeCell ref="E130:E133"/>
    <mergeCell ref="F130:F133"/>
    <mergeCell ref="G130:G133"/>
    <mergeCell ref="H130:H133"/>
    <mergeCell ref="A107:A124"/>
    <mergeCell ref="R107:R110"/>
    <mergeCell ref="W107:W110"/>
    <mergeCell ref="X107:X110"/>
    <mergeCell ref="Y107:Y110"/>
    <mergeCell ref="Z107:Z110"/>
    <mergeCell ref="AA107:AA110"/>
    <mergeCell ref="AB107:AB110"/>
    <mergeCell ref="B107:B118"/>
    <mergeCell ref="C113:C115"/>
    <mergeCell ref="AF126:AF129"/>
    <mergeCell ref="D128:D129"/>
    <mergeCell ref="E128:E129"/>
    <mergeCell ref="F128:F129"/>
    <mergeCell ref="G128:G129"/>
    <mergeCell ref="I128:I129"/>
    <mergeCell ref="Z126:Z129"/>
    <mergeCell ref="AA126:AA129"/>
    <mergeCell ref="AB126:AB129"/>
    <mergeCell ref="AC126:AC129"/>
    <mergeCell ref="AD126:AD129"/>
    <mergeCell ref="AE126:AE129"/>
    <mergeCell ref="Q126:Q129"/>
    <mergeCell ref="R126:R129"/>
    <mergeCell ref="S126:S129"/>
    <mergeCell ref="X126:X129"/>
    <mergeCell ref="AC119:AC121"/>
    <mergeCell ref="AE119:AE121"/>
    <mergeCell ref="C116:C118"/>
    <mergeCell ref="Q116:Q118"/>
    <mergeCell ref="B119:B124"/>
    <mergeCell ref="C119:C121"/>
    <mergeCell ref="Q119:Q121"/>
    <mergeCell ref="R119:R121"/>
    <mergeCell ref="C134:C138"/>
    <mergeCell ref="D134:D138"/>
    <mergeCell ref="E134:E138"/>
    <mergeCell ref="F134:F138"/>
    <mergeCell ref="G134:G138"/>
    <mergeCell ref="H134:H138"/>
    <mergeCell ref="V134:V138"/>
    <mergeCell ref="W134:W138"/>
    <mergeCell ref="B143:B146"/>
    <mergeCell ref="C143:C146"/>
    <mergeCell ref="D143:D146"/>
    <mergeCell ref="E143:E146"/>
    <mergeCell ref="F143:F146"/>
    <mergeCell ref="G143:G146"/>
    <mergeCell ref="H143:H146"/>
    <mergeCell ref="I143:I146"/>
    <mergeCell ref="B139:B142"/>
    <mergeCell ref="E139:E142"/>
    <mergeCell ref="F139:F142"/>
    <mergeCell ref="G139:G142"/>
    <mergeCell ref="Q134:Q138"/>
    <mergeCell ref="C139:C142"/>
    <mergeCell ref="D139:D142"/>
    <mergeCell ref="Q139:Q142"/>
    <mergeCell ref="H139:H142"/>
    <mergeCell ref="I139:I142"/>
    <mergeCell ref="J139:J142"/>
    <mergeCell ref="K139:K142"/>
    <mergeCell ref="L139:L142"/>
    <mergeCell ref="M139:M142"/>
    <mergeCell ref="N139:N142"/>
    <mergeCell ref="O139:O142"/>
    <mergeCell ref="Q143:Q146"/>
    <mergeCell ref="R143:R146"/>
    <mergeCell ref="S143:S146"/>
    <mergeCell ref="V143:V146"/>
    <mergeCell ref="D154:D157"/>
    <mergeCell ref="E154:E157"/>
    <mergeCell ref="F154:F157"/>
    <mergeCell ref="G147:G153"/>
    <mergeCell ref="G154:G157"/>
    <mergeCell ref="H147:H153"/>
    <mergeCell ref="I147:I153"/>
    <mergeCell ref="L143:L146"/>
    <mergeCell ref="M143:M146"/>
    <mergeCell ref="N143:N146"/>
    <mergeCell ref="O143:O146"/>
    <mergeCell ref="P143:P146"/>
    <mergeCell ref="Z147:Z153"/>
    <mergeCell ref="Z154:Z157"/>
    <mergeCell ref="W143:W146"/>
    <mergeCell ref="X143:X146"/>
    <mergeCell ref="Y143:Y146"/>
    <mergeCell ref="Z143:Z146"/>
    <mergeCell ref="J143:J146"/>
    <mergeCell ref="K143:K146"/>
    <mergeCell ref="K147:K153"/>
    <mergeCell ref="J154:J157"/>
    <mergeCell ref="K154:K157"/>
    <mergeCell ref="M154:M157"/>
    <mergeCell ref="N154:N157"/>
    <mergeCell ref="O154:O157"/>
    <mergeCell ref="P154:P157"/>
    <mergeCell ref="M147:M153"/>
    <mergeCell ref="N147:N153"/>
    <mergeCell ref="O147:O153"/>
    <mergeCell ref="P147:P153"/>
    <mergeCell ref="V147:V153"/>
    <mergeCell ref="J147:J153"/>
    <mergeCell ref="X154:X157"/>
    <mergeCell ref="Y147:Y153"/>
    <mergeCell ref="B158:B161"/>
    <mergeCell ref="C158:C161"/>
    <mergeCell ref="D158:D161"/>
    <mergeCell ref="E158:E161"/>
    <mergeCell ref="F158:F161"/>
    <mergeCell ref="G158:G161"/>
    <mergeCell ref="H158:H161"/>
    <mergeCell ref="I158:I161"/>
    <mergeCell ref="B147:B157"/>
    <mergeCell ref="D147:D153"/>
    <mergeCell ref="E147:E153"/>
    <mergeCell ref="F147:F153"/>
    <mergeCell ref="H154:H157"/>
    <mergeCell ref="I154:I157"/>
    <mergeCell ref="J158:J161"/>
    <mergeCell ref="K158:K161"/>
    <mergeCell ref="L147:L153"/>
    <mergeCell ref="L154:L157"/>
    <mergeCell ref="L158:L161"/>
    <mergeCell ref="M158:M161"/>
    <mergeCell ref="N158:N161"/>
    <mergeCell ref="O158:O161"/>
    <mergeCell ref="P158:P161"/>
    <mergeCell ref="S158:S161"/>
    <mergeCell ref="X158:X161"/>
    <mergeCell ref="Y158:Y161"/>
    <mergeCell ref="Z158:Z161"/>
    <mergeCell ref="AA158:AA161"/>
    <mergeCell ref="AB158:AB161"/>
    <mergeCell ref="Q158:Q161"/>
    <mergeCell ref="R158:R161"/>
    <mergeCell ref="Q154:Q157"/>
    <mergeCell ref="R154:R157"/>
    <mergeCell ref="S154:S157"/>
    <mergeCell ref="V158:V161"/>
    <mergeCell ref="W158:W161"/>
    <mergeCell ref="V154:V157"/>
    <mergeCell ref="Z55:Z57"/>
    <mergeCell ref="AB58:AB61"/>
    <mergeCell ref="V62:V64"/>
    <mergeCell ref="V65:V67"/>
    <mergeCell ref="Y126:Y129"/>
    <mergeCell ref="V126:V129"/>
    <mergeCell ref="W126:W129"/>
    <mergeCell ref="Z119:Z121"/>
    <mergeCell ref="AB143:AB146"/>
    <mergeCell ref="AB139:AB142"/>
    <mergeCell ref="AB134:AB138"/>
    <mergeCell ref="AA68:AA71"/>
    <mergeCell ref="AB68:AB71"/>
    <mergeCell ref="AC68:AC71"/>
    <mergeCell ref="AG116:AG118"/>
    <mergeCell ref="AC158:AC161"/>
    <mergeCell ref="AD158:AD161"/>
    <mergeCell ref="AE158:AE161"/>
    <mergeCell ref="AF158:AF161"/>
    <mergeCell ref="AG158:AG161"/>
    <mergeCell ref="AF143:AF146"/>
    <mergeCell ref="AG143:AG146"/>
    <mergeCell ref="AC143:AC146"/>
    <mergeCell ref="AD143:AD146"/>
    <mergeCell ref="AE143:AE146"/>
    <mergeCell ref="AG139:AG142"/>
    <mergeCell ref="AA139:AA142"/>
    <mergeCell ref="AF139:AF142"/>
    <mergeCell ref="AG68:AG71"/>
    <mergeCell ref="AA143:AA146"/>
    <mergeCell ref="AE134:AE138"/>
    <mergeCell ref="AG58:AG61"/>
    <mergeCell ref="Z58:Z61"/>
    <mergeCell ref="AE139:AE142"/>
    <mergeCell ref="AF134:AF138"/>
    <mergeCell ref="AG134:AG138"/>
    <mergeCell ref="V119:V121"/>
    <mergeCell ref="V116:V118"/>
    <mergeCell ref="W116:W118"/>
    <mergeCell ref="X116:X118"/>
    <mergeCell ref="Y116:Y118"/>
    <mergeCell ref="AE102:AE105"/>
    <mergeCell ref="AE68:AE71"/>
    <mergeCell ref="AF68:AF71"/>
    <mergeCell ref="AF130:AF133"/>
    <mergeCell ref="AG130:AG133"/>
    <mergeCell ref="AG126:AG129"/>
    <mergeCell ref="AA122:AA124"/>
    <mergeCell ref="AB122:AB124"/>
    <mergeCell ref="AC122:AC124"/>
    <mergeCell ref="AF119:AF121"/>
    <mergeCell ref="AG119:AG121"/>
    <mergeCell ref="AB119:AB121"/>
    <mergeCell ref="W130:W133"/>
    <mergeCell ref="X130:X133"/>
    <mergeCell ref="V130:V133"/>
    <mergeCell ref="AB130:AB133"/>
    <mergeCell ref="AE130:AE133"/>
    <mergeCell ref="Y134:Y138"/>
    <mergeCell ref="Z134:Z138"/>
    <mergeCell ref="AA134:AA138"/>
    <mergeCell ref="AC134:AC138"/>
    <mergeCell ref="AD134:AD138"/>
    <mergeCell ref="X139:X142"/>
    <mergeCell ref="R134:R138"/>
    <mergeCell ref="S134:S138"/>
    <mergeCell ref="X134:X138"/>
    <mergeCell ref="AD139:AD142"/>
    <mergeCell ref="AC130:AC133"/>
    <mergeCell ref="AD130:AD133"/>
    <mergeCell ref="AD122:AD124"/>
    <mergeCell ref="V122:V124"/>
    <mergeCell ref="R139:R142"/>
    <mergeCell ref="S139:S142"/>
    <mergeCell ref="Y139:Y142"/>
    <mergeCell ref="Z139:Z142"/>
    <mergeCell ref="V139:V142"/>
    <mergeCell ref="W139:W142"/>
    <mergeCell ref="AC139:AC142"/>
    <mergeCell ref="AD68:AD71"/>
    <mergeCell ref="S107:S110"/>
    <mergeCell ref="V107:V110"/>
    <mergeCell ref="AD102:AD105"/>
    <mergeCell ref="AD98:AD101"/>
    <mergeCell ref="AB84:AB87"/>
    <mergeCell ref="AC84:AC87"/>
    <mergeCell ref="AD84:AD87"/>
    <mergeCell ref="V113:V115"/>
    <mergeCell ref="V72:V75"/>
    <mergeCell ref="V76:V79"/>
    <mergeCell ref="V94:V97"/>
    <mergeCell ref="S130:S133"/>
    <mergeCell ref="Y130:Y133"/>
    <mergeCell ref="Z130:Z133"/>
    <mergeCell ref="AA130:AA133"/>
    <mergeCell ref="AC116:AC118"/>
    <mergeCell ref="I130:I133"/>
    <mergeCell ref="I134:I138"/>
    <mergeCell ref="E69:E71"/>
    <mergeCell ref="F69:F71"/>
    <mergeCell ref="G69:G71"/>
    <mergeCell ref="I69:I71"/>
    <mergeCell ref="Q68:Q71"/>
    <mergeCell ref="H69:H71"/>
    <mergeCell ref="G76:G77"/>
    <mergeCell ref="I76:I77"/>
    <mergeCell ref="I78:I79"/>
    <mergeCell ref="H76:H77"/>
    <mergeCell ref="Q88:Q90"/>
    <mergeCell ref="J69:J71"/>
    <mergeCell ref="K69:K71"/>
    <mergeCell ref="J76:J77"/>
    <mergeCell ref="K76:K77"/>
    <mergeCell ref="J78:J79"/>
    <mergeCell ref="K78:K79"/>
    <mergeCell ref="J80:J82"/>
    <mergeCell ref="K80:K82"/>
    <mergeCell ref="J84:J87"/>
    <mergeCell ref="G126:G127"/>
    <mergeCell ref="I126:I127"/>
    <mergeCell ref="H128:H129"/>
    <mergeCell ref="H126:H127"/>
    <mergeCell ref="G107:G110"/>
    <mergeCell ref="H107:H110"/>
    <mergeCell ref="I107:I110"/>
    <mergeCell ref="Q107:Q110"/>
    <mergeCell ref="J102:J105"/>
    <mergeCell ref="K102:K105"/>
    <mergeCell ref="Y76:Y79"/>
    <mergeCell ref="Z116:Z118"/>
    <mergeCell ref="AA116:AA118"/>
    <mergeCell ref="AB116:AB118"/>
    <mergeCell ref="AD116:AD118"/>
    <mergeCell ref="AE116:AE118"/>
    <mergeCell ref="AC107:AC110"/>
    <mergeCell ref="AD107:AD110"/>
    <mergeCell ref="Q102:Q105"/>
    <mergeCell ref="R102:R105"/>
    <mergeCell ref="S102:S105"/>
    <mergeCell ref="W102:W105"/>
    <mergeCell ref="X102:X105"/>
    <mergeCell ref="Y102:Y105"/>
    <mergeCell ref="H102:H105"/>
    <mergeCell ref="AE98:AE101"/>
    <mergeCell ref="AF98:AF101"/>
    <mergeCell ref="W98:W101"/>
    <mergeCell ref="W91:W93"/>
    <mergeCell ref="W88:W90"/>
    <mergeCell ref="I102:I105"/>
    <mergeCell ref="V98:V101"/>
    <mergeCell ref="V102:V105"/>
    <mergeCell ref="R111:R112"/>
    <mergeCell ref="S111:S112"/>
    <mergeCell ref="V111:V112"/>
    <mergeCell ref="Q84:Q87"/>
    <mergeCell ref="R84:R87"/>
    <mergeCell ref="Q80:Q82"/>
    <mergeCell ref="I88:I90"/>
    <mergeCell ref="V80:V82"/>
    <mergeCell ref="V84:V87"/>
    <mergeCell ref="R68:R71"/>
    <mergeCell ref="V88:V90"/>
    <mergeCell ref="S68:S71"/>
    <mergeCell ref="S116:S118"/>
    <mergeCell ref="AA33:AA34"/>
    <mergeCell ref="AB33:AB34"/>
    <mergeCell ref="E30:E32"/>
    <mergeCell ref="AC62:AC64"/>
    <mergeCell ref="W39:W43"/>
    <mergeCell ref="V39:V43"/>
    <mergeCell ref="AC58:AC61"/>
    <mergeCell ref="AD58:AD61"/>
    <mergeCell ref="F30:F32"/>
    <mergeCell ref="G30:G32"/>
    <mergeCell ref="I30:I32"/>
    <mergeCell ref="Y27:Y29"/>
    <mergeCell ref="E33:E34"/>
    <mergeCell ref="F33:F34"/>
    <mergeCell ref="G33:G34"/>
    <mergeCell ref="X36:X38"/>
    <mergeCell ref="G36:G38"/>
    <mergeCell ref="S53:S54"/>
    <mergeCell ref="X53:X54"/>
    <mergeCell ref="Y53:Y54"/>
    <mergeCell ref="Q53:Q54"/>
    <mergeCell ref="I56:I57"/>
    <mergeCell ref="X55:X57"/>
    <mergeCell ref="F41:F43"/>
    <mergeCell ref="G41:G43"/>
    <mergeCell ref="G56:G57"/>
    <mergeCell ref="Q49:Q52"/>
    <mergeCell ref="S49:S52"/>
    <mergeCell ref="X23:X26"/>
    <mergeCell ref="V23:V26"/>
    <mergeCell ref="W33:W34"/>
    <mergeCell ref="X33:X34"/>
    <mergeCell ref="Y33:Y34"/>
    <mergeCell ref="Z33:Z34"/>
    <mergeCell ref="E15:E17"/>
    <mergeCell ref="F15:F17"/>
    <mergeCell ref="P25:P26"/>
    <mergeCell ref="G15:G17"/>
    <mergeCell ref="J30:J32"/>
    <mergeCell ref="K30:K32"/>
    <mergeCell ref="L30:L32"/>
    <mergeCell ref="M30:M32"/>
    <mergeCell ref="N30:N32"/>
    <mergeCell ref="P30:P32"/>
    <mergeCell ref="Q23:Q26"/>
    <mergeCell ref="R33:R34"/>
    <mergeCell ref="S33:S34"/>
    <mergeCell ref="T33:T34"/>
    <mergeCell ref="W30:W32"/>
    <mergeCell ref="X30:X32"/>
    <mergeCell ref="Y30:Y32"/>
    <mergeCell ref="Z30:Z32"/>
    <mergeCell ref="O30:O32"/>
    <mergeCell ref="X49:X52"/>
    <mergeCell ref="Y49:Y52"/>
    <mergeCell ref="I41:I43"/>
    <mergeCell ref="I45:I46"/>
    <mergeCell ref="H45:H46"/>
    <mergeCell ref="S39:S43"/>
    <mergeCell ref="W53:W54"/>
    <mergeCell ref="Q47:Q48"/>
    <mergeCell ref="R47:R48"/>
    <mergeCell ref="Y55:Y57"/>
    <mergeCell ref="J39:J40"/>
    <mergeCell ref="K39:K40"/>
    <mergeCell ref="J41:J43"/>
    <mergeCell ref="K41:K43"/>
    <mergeCell ref="N41:N43"/>
    <mergeCell ref="O41:O43"/>
    <mergeCell ref="P41:P43"/>
    <mergeCell ref="W49:W52"/>
    <mergeCell ref="Y39:Y43"/>
    <mergeCell ref="L39:L40"/>
    <mergeCell ref="M41:M43"/>
    <mergeCell ref="G58:G60"/>
    <mergeCell ref="W11:W14"/>
    <mergeCell ref="R53:R54"/>
    <mergeCell ref="G53:G54"/>
    <mergeCell ref="H53:H54"/>
    <mergeCell ref="I53:I54"/>
    <mergeCell ref="D56:D57"/>
    <mergeCell ref="E56:E57"/>
    <mergeCell ref="F56:F57"/>
    <mergeCell ref="Q55:Q57"/>
    <mergeCell ref="R55:R57"/>
    <mergeCell ref="S55:S57"/>
    <mergeCell ref="W55:W57"/>
    <mergeCell ref="R58:R61"/>
    <mergeCell ref="F49:F52"/>
    <mergeCell ref="G49:G52"/>
    <mergeCell ref="H49:H52"/>
    <mergeCell ref="I49:I52"/>
    <mergeCell ref="D30:D32"/>
    <mergeCell ref="E41:E43"/>
    <mergeCell ref="I58:I60"/>
    <mergeCell ref="V47:V48"/>
    <mergeCell ref="V49:V52"/>
    <mergeCell ref="V53:V54"/>
    <mergeCell ref="V55:V57"/>
    <mergeCell ref="Q58:Q61"/>
    <mergeCell ref="W47:W48"/>
    <mergeCell ref="S58:S61"/>
    <mergeCell ref="D33:D34"/>
    <mergeCell ref="AH7:AH10"/>
    <mergeCell ref="AI7:AI8"/>
    <mergeCell ref="AI9:AI10"/>
    <mergeCell ref="H23:H24"/>
    <mergeCell ref="H25:H26"/>
    <mergeCell ref="T60:T61"/>
    <mergeCell ref="S47:S48"/>
    <mergeCell ref="X47:X48"/>
    <mergeCell ref="Y47:Y48"/>
    <mergeCell ref="V68:V71"/>
    <mergeCell ref="W68:W71"/>
    <mergeCell ref="J49:J52"/>
    <mergeCell ref="K49:K52"/>
    <mergeCell ref="AA58:AA61"/>
    <mergeCell ref="I33:I34"/>
    <mergeCell ref="H36:H38"/>
    <mergeCell ref="I36:I38"/>
    <mergeCell ref="V36:V38"/>
    <mergeCell ref="H30:H32"/>
    <mergeCell ref="Z15:Z17"/>
    <mergeCell ref="U60:U61"/>
    <mergeCell ref="V58:V61"/>
    <mergeCell ref="W58:W61"/>
    <mergeCell ref="X58:X61"/>
    <mergeCell ref="Y58:Y61"/>
    <mergeCell ref="X68:X71"/>
    <mergeCell ref="Y68:Y71"/>
    <mergeCell ref="Z68:Z71"/>
    <mergeCell ref="Z53:Z54"/>
    <mergeCell ref="AG62:AG64"/>
    <mergeCell ref="AE58:AE61"/>
    <mergeCell ref="AF58:AF61"/>
  </mergeCells>
  <pageMargins left="0.7" right="0.7" top="0.75" bottom="0.75" header="0.3" footer="0.3"/>
  <pageSetup paperSize="5" orientation="portrait" horizontalDpi="300" verticalDpi="300" r:id="rId1"/>
  <ignoredErrors>
    <ignoredError sqref="M13:M14 M44"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topLeftCell="A8" workbookViewId="0">
      <selection activeCell="C10" sqref="C10:C11"/>
    </sheetView>
  </sheetViews>
  <sheetFormatPr baseColWidth="10" defaultRowHeight="15" x14ac:dyDescent="0.25"/>
  <cols>
    <col min="1" max="1" width="33.42578125" customWidth="1"/>
  </cols>
  <sheetData>
    <row r="2" spans="1:6" x14ac:dyDescent="0.25">
      <c r="B2" s="4" t="s">
        <v>513</v>
      </c>
      <c r="C2" s="4">
        <v>2020</v>
      </c>
      <c r="D2" s="4">
        <v>2021</v>
      </c>
      <c r="E2" s="4">
        <v>2022</v>
      </c>
      <c r="F2" s="4">
        <v>2023</v>
      </c>
    </row>
    <row r="3" spans="1:6" ht="63" x14ac:dyDescent="0.25">
      <c r="A3" s="5" t="s">
        <v>219</v>
      </c>
      <c r="B3" s="3">
        <v>1</v>
      </c>
      <c r="C3" s="3">
        <f>1/4</f>
        <v>0.25</v>
      </c>
      <c r="D3" s="3">
        <f t="shared" ref="D3:F3" si="0">1/4</f>
        <v>0.25</v>
      </c>
      <c r="E3" s="3">
        <f t="shared" si="0"/>
        <v>0.25</v>
      </c>
      <c r="F3" s="3">
        <f t="shared" si="0"/>
        <v>0.25</v>
      </c>
    </row>
    <row r="9" spans="1:6" x14ac:dyDescent="0.25">
      <c r="A9" s="270" t="s">
        <v>442</v>
      </c>
      <c r="B9" s="4" t="s">
        <v>513</v>
      </c>
      <c r="C9" s="4">
        <v>2020</v>
      </c>
      <c r="D9" s="4">
        <v>2021</v>
      </c>
      <c r="E9" s="4">
        <v>2022</v>
      </c>
      <c r="F9" s="4">
        <v>2023</v>
      </c>
    </row>
    <row r="10" spans="1:6" ht="27.75" customHeight="1" x14ac:dyDescent="0.25">
      <c r="A10" s="271"/>
      <c r="B10" s="269">
        <v>1</v>
      </c>
      <c r="C10" s="269" t="s">
        <v>507</v>
      </c>
      <c r="D10" s="269" t="s">
        <v>507</v>
      </c>
      <c r="E10" s="269">
        <v>0.5</v>
      </c>
      <c r="F10" s="269" t="s">
        <v>507</v>
      </c>
    </row>
    <row r="11" spans="1:6" ht="25.5" customHeight="1" x14ac:dyDescent="0.25">
      <c r="A11" s="271"/>
      <c r="B11" s="269"/>
      <c r="C11" s="269"/>
      <c r="D11" s="269"/>
      <c r="E11" s="269"/>
      <c r="F11" s="269"/>
    </row>
    <row r="12" spans="1:6" ht="68.25" customHeight="1" x14ac:dyDescent="0.25">
      <c r="A12" s="272"/>
      <c r="B12" s="269"/>
      <c r="C12" s="3" t="s">
        <v>507</v>
      </c>
      <c r="D12" s="3" t="s">
        <v>507</v>
      </c>
      <c r="E12" s="3" t="s">
        <v>507</v>
      </c>
      <c r="F12" s="3">
        <v>0.5</v>
      </c>
    </row>
    <row r="14" spans="1:6" x14ac:dyDescent="0.25">
      <c r="A14" s="6" t="s">
        <v>514</v>
      </c>
      <c r="B14" s="6"/>
      <c r="C14" s="6">
        <f>+E10</f>
        <v>0.5</v>
      </c>
    </row>
    <row r="15" spans="1:6" x14ac:dyDescent="0.25">
      <c r="A15" s="2" t="s">
        <v>515</v>
      </c>
      <c r="B15" s="2">
        <f>1/6</f>
        <v>0.16666666666666666</v>
      </c>
      <c r="C15" s="2">
        <f>+B15*$C$14</f>
        <v>8.3333333333333329E-2</v>
      </c>
    </row>
    <row r="16" spans="1:6" x14ac:dyDescent="0.25">
      <c r="A16" s="2" t="s">
        <v>516</v>
      </c>
      <c r="B16" s="2">
        <f t="shared" ref="B16:B20" si="1">1/6</f>
        <v>0.16666666666666666</v>
      </c>
      <c r="C16" s="2">
        <f t="shared" ref="C16:C19" si="2">+B16*$C$14</f>
        <v>8.3333333333333329E-2</v>
      </c>
    </row>
    <row r="17" spans="1:3" x14ac:dyDescent="0.25">
      <c r="A17" s="2" t="s">
        <v>517</v>
      </c>
      <c r="B17" s="2">
        <f t="shared" si="1"/>
        <v>0.16666666666666666</v>
      </c>
      <c r="C17" s="2">
        <f t="shared" si="2"/>
        <v>8.3333333333333329E-2</v>
      </c>
    </row>
    <row r="18" spans="1:3" x14ac:dyDescent="0.25">
      <c r="A18" s="2" t="s">
        <v>518</v>
      </c>
      <c r="B18" s="2">
        <f t="shared" si="1"/>
        <v>0.16666666666666666</v>
      </c>
      <c r="C18" s="2">
        <f t="shared" si="2"/>
        <v>8.3333333333333329E-2</v>
      </c>
    </row>
    <row r="19" spans="1:3" ht="45" x14ac:dyDescent="0.25">
      <c r="A19" s="1" t="s">
        <v>520</v>
      </c>
      <c r="B19" s="2">
        <f t="shared" si="1"/>
        <v>0.16666666666666666</v>
      </c>
      <c r="C19" s="2">
        <f t="shared" si="2"/>
        <v>8.3333333333333329E-2</v>
      </c>
    </row>
    <row r="20" spans="1:3" x14ac:dyDescent="0.25">
      <c r="A20" s="2" t="s">
        <v>519</v>
      </c>
      <c r="B20" s="2">
        <f t="shared" si="1"/>
        <v>0.16666666666666666</v>
      </c>
      <c r="C20" s="2"/>
    </row>
    <row r="21" spans="1:3" x14ac:dyDescent="0.25">
      <c r="A21" s="2"/>
      <c r="B21" s="2"/>
      <c r="C21" s="2"/>
    </row>
    <row r="22" spans="1:3" x14ac:dyDescent="0.25">
      <c r="A22" s="2"/>
      <c r="B22" s="2"/>
      <c r="C22" s="2">
        <f>SUM(C15:C19)</f>
        <v>0.41666666666666663</v>
      </c>
    </row>
  </sheetData>
  <mergeCells count="6">
    <mergeCell ref="F10:F11"/>
    <mergeCell ref="A9:A12"/>
    <mergeCell ref="B10:B12"/>
    <mergeCell ref="C10:C11"/>
    <mergeCell ref="D10:D11"/>
    <mergeCell ref="E10: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vt:lpstr>
      <vt:lpstr>RUTA CRITICA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SEVERICHE MONROY</dc:creator>
  <cp:lastModifiedBy>Maria Mernarda Perez Carmona</cp:lastModifiedBy>
  <dcterms:created xsi:type="dcterms:W3CDTF">2021-06-24T15:42:32Z</dcterms:created>
  <dcterms:modified xsi:type="dcterms:W3CDTF">2022-11-03T15:51:20Z</dcterms:modified>
</cp:coreProperties>
</file>