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8402C173-8DB4-4B0B-B1E8-5B8B1850D418}" xr6:coauthVersionLast="47" xr6:coauthVersionMax="47" xr10:uidLastSave="{00000000-0000-0000-0000-000000000000}"/>
  <bookViews>
    <workbookView xWindow="-110" yWindow="-110" windowWidth="19420" windowHeight="10420" xr2:uid="{00000000-000D-0000-FFFF-FFFF00000000}"/>
  </bookViews>
  <sheets>
    <sheet name="Hoja1" sheetId="1" r:id="rId1"/>
  </sheets>
  <definedNames>
    <definedName name="_xlnm._FilterDatabase" localSheetId="0" hidden="1">Hoja1!$A$1:$AJ$148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53" i="1" l="1"/>
  <c r="AG151" i="1"/>
  <c r="N29" i="1"/>
  <c r="P29" i="1" s="1"/>
  <c r="N46" i="1"/>
  <c r="P79" i="1" s="1"/>
  <c r="AC148" i="1"/>
  <c r="P148" i="1"/>
  <c r="O148" i="1"/>
  <c r="P117" i="1"/>
  <c r="O117" i="1"/>
  <c r="P80" i="1"/>
  <c r="P84" i="1"/>
  <c r="O84" i="1"/>
  <c r="O102" i="1" s="1"/>
  <c r="N3" i="1"/>
  <c r="O3" i="1" s="1"/>
  <c r="N8" i="1"/>
  <c r="O8" i="1" s="1"/>
  <c r="N6" i="1"/>
  <c r="N2" i="1"/>
  <c r="O2" i="1" s="1"/>
  <c r="O29" i="1" l="1"/>
  <c r="O79" i="1"/>
  <c r="P102" i="1"/>
  <c r="P8" i="1"/>
  <c r="P2" i="1"/>
  <c r="P3" i="1"/>
  <c r="O6" i="1"/>
  <c r="P6" i="1" s="1"/>
  <c r="AD43" i="1"/>
  <c r="AD111" i="1"/>
  <c r="AD131" i="1"/>
  <c r="AD139" i="1"/>
  <c r="AD80" i="1"/>
  <c r="AD76" i="1"/>
  <c r="AD26" i="1"/>
  <c r="AD52" i="1"/>
  <c r="AD118" i="1"/>
  <c r="AD105" i="1"/>
  <c r="AD94" i="1"/>
  <c r="AD84" i="1"/>
  <c r="AD46" i="1"/>
  <c r="AD87" i="1"/>
  <c r="AD135" i="1"/>
  <c r="AD90" i="1"/>
  <c r="AD126" i="1"/>
  <c r="AD122" i="1"/>
  <c r="AD17" i="1"/>
  <c r="AD6" i="1"/>
  <c r="AD48" i="1"/>
  <c r="AD63" i="1"/>
  <c r="AD57" i="1"/>
  <c r="AD144" i="1"/>
  <c r="AD72" i="1"/>
  <c r="AD54" i="1"/>
  <c r="AD22" i="1"/>
  <c r="V62" i="1"/>
  <c r="AD148" i="1" l="1"/>
  <c r="P34" i="1"/>
  <c r="P151" i="1" s="1"/>
  <c r="O34" i="1"/>
  <c r="O151" i="1" s="1"/>
  <c r="H57" i="1"/>
  <c r="G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tc={5A9DD96C-C3CC-426C-8666-175D2B3BF46C}</author>
    <author>tc={004DEAD4-B0E8-4A88-BE8E-A4951121AA09}</author>
    <author>tc={6E40659B-10FC-482B-AE25-650C7A599A6E}</author>
    <author>tc={7D8A7548-8F92-456C-9CE8-4345AAED10DF}</author>
    <author>tc={21F92D81-84ED-4851-A355-E926D3922781}</author>
    <author>tc={9908D422-5ABA-4BCD-AEAF-4AA6F567D804}</author>
  </authors>
  <commentList>
    <comment ref="I1"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REPORTE A DICIEMBRE 2020</t>
      </text>
    </comment>
    <comment ref="H103"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aprabado en el 2021</t>
      </text>
    </comment>
    <comment ref="H104" authorId="2"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text>
    </comment>
    <comment ref="H108"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text>
    </comment>
    <comment ref="H109" authorId="4" shapeId="0" xr:uid="{00000000-0006-0000-00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text>
    </comment>
    <comment ref="H110" authorId="5" shapeId="0" xr:uid="{00000000-0006-0000-00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text>
    </comment>
  </commentList>
</comments>
</file>

<file path=xl/sharedStrings.xml><?xml version="1.0" encoding="utf-8"?>
<sst xmlns="http://schemas.openxmlformats.org/spreadsheetml/2006/main" count="855" uniqueCount="502">
  <si>
    <t>PILAR</t>
  </si>
  <si>
    <t>LINEA ESTRATEGICA</t>
  </si>
  <si>
    <t>Línea Base 2019</t>
  </si>
  <si>
    <t xml:space="preserve">PROGRAMA </t>
  </si>
  <si>
    <t>Indicador de Producto</t>
  </si>
  <si>
    <t>Descripción de la Meta Producto 2020-2023</t>
  </si>
  <si>
    <t>Valor Absoluto de la Meta Producto 2020-2023</t>
  </si>
  <si>
    <t>PROGRAMACIÓN META PRODUCTO A 2021</t>
  </si>
  <si>
    <t>ACUMULADO META PRODUCTO 
JUL- DIC 2020</t>
  </si>
  <si>
    <t>PROYECTO</t>
  </si>
  <si>
    <t>Código de proyecto BPIN</t>
  </si>
  <si>
    <t>Objetivo del proyecto</t>
  </si>
  <si>
    <t>ACTIVIDADES DE PROYECTO</t>
  </si>
  <si>
    <t>Valor Absoluto de la Actividad del  Proyecto para 2021</t>
  </si>
  <si>
    <t xml:space="preserve">DEPENDENCIA RESPONSABLE </t>
  </si>
  <si>
    <t>NOMBRE DEL RESPONSABLE</t>
  </si>
  <si>
    <t>Fuente de Financiación</t>
  </si>
  <si>
    <t>Apropiación Definitiva
(en pesos)</t>
  </si>
  <si>
    <t>Rubro Presupuestal</t>
  </si>
  <si>
    <t>Código Presupuestal</t>
  </si>
  <si>
    <t>CRONOGRAMA PROGRAMADO (DIAS)</t>
  </si>
  <si>
    <t>CRONOGRAMA EJECUTADO (DIAS)</t>
  </si>
  <si>
    <t>BENEFICIARIOS PROGRAMADOS</t>
  </si>
  <si>
    <t>BENEFICIARIOS CUBIERTOS</t>
  </si>
  <si>
    <t>REPORTES DE AVANCE METAS PRODUCTOS A MARZO 31 DE 2021</t>
  </si>
  <si>
    <t>REPORTES DE AVANCE DE METAS PRODUCTOS A JUNIO 30 DE 2021</t>
  </si>
  <si>
    <t>OBSERVACIONES</t>
  </si>
  <si>
    <t>LOCALIDAD DE LA VIRGEN Y TURISTICA RESILENTE</t>
  </si>
  <si>
    <t xml:space="preserve">SALVEMOS JUNTOS NUESTRO PATRIMONIO NATURAL </t>
  </si>
  <si>
    <t>Número de animales callejeros esterilizados</t>
  </si>
  <si>
    <t>N/D</t>
  </si>
  <si>
    <t>Esterilizacion de 5000 animales Callejeros</t>
  </si>
  <si>
    <t>ALCALDÍA LOCAL DE LA VIRGEN Y TURÍSTICA</t>
  </si>
  <si>
    <t>población según proyecto de inversión</t>
  </si>
  <si>
    <t>ICLD</t>
  </si>
  <si>
    <t>FONDO DE DESARROLLO LOCAL</t>
  </si>
  <si>
    <t>BIENESTAR Y PROTECCION ANIMAL</t>
  </si>
  <si>
    <t>Número de animales callejeros dados en adopción</t>
  </si>
  <si>
    <t>3 Campañas realizadas</t>
  </si>
  <si>
    <t>Formulacion de 4 campañas de adopcion y padrinazgo de animales callejeros</t>
  </si>
  <si>
    <t>Politica Pública de Proteccion y Bienestar animal formulada</t>
  </si>
  <si>
    <t>Formulacion de 1 politica publica de proteccion y Bienestar animal</t>
  </si>
  <si>
    <t>SOSTENIBILIDAD DEL ESPACIO PUBLICO</t>
  </si>
  <si>
    <t>Número de vendedores estacionarios beneficiarios de las campañas de formación para la transicion a la formalidad</t>
  </si>
  <si>
    <t>Realizar 4 campañas de formacion para los vendedores estacionarios</t>
  </si>
  <si>
    <t>Caracterización de Vendedores estacionarios de la localidad de la Virgen y Turística, incluyendo los cercanos a los caños y sistemas de aguas de la localidad de la Virgen y Turística</t>
  </si>
  <si>
    <t>Realizar una caracterizacion de vendedores estacionarios</t>
  </si>
  <si>
    <t>RECUPERACION DEL ESPACIO PUBLICO</t>
  </si>
  <si>
    <t>Número de m2 de revitalización de parques y zonas verdes de la Ciudad de Cartagena</t>
  </si>
  <si>
    <t>Aumentar en 3000 m2 de revitalzacion de parques y zonas verdes</t>
  </si>
  <si>
    <t>Número de campañas de concientización para el uso adecuado y sostenible del espacio público</t>
  </si>
  <si>
    <t>Efectuar 3 campañas de concientizacion en uso adecuado y sostenible del espacio publico</t>
  </si>
  <si>
    <t>Número de operativos para la defensa y control de los m2 de Espacio Público</t>
  </si>
  <si>
    <t>Efectuar 40 operativos para la defensa y control del espacio publico</t>
  </si>
  <si>
    <t>GENERACION DEL ESPACIO PUBLICO</t>
  </si>
  <si>
    <t>Número de m2 de espacio público recuperado</t>
  </si>
  <si>
    <t>15.000 m2 de Espacio Público Efectivo recuperado</t>
  </si>
  <si>
    <t>Aumentar a 20000 m2 el espacio publico recuperado</t>
  </si>
  <si>
    <t>REDUCCION DE LA SINIESTRALIDAD VIAL</t>
  </si>
  <si>
    <t>Número de campañas educativas en seguridad vial realizadas por diferentes medios</t>
  </si>
  <si>
    <t>Realizar 4 campañas educactivas en seguridad Vial</t>
  </si>
  <si>
    <t>LOCALIDAD DE LA VIRGEN Y TURISTICA SE MUEVE</t>
  </si>
  <si>
    <t>Metros carril de vias urbanas y rurales construidos, rehabilitados y/o mejorados</t>
  </si>
  <si>
    <t>2272 metros/carril de malla vial pavimentada</t>
  </si>
  <si>
    <t>4000 metros de carril de vias urbanas construidos, rehabilitados y mejorados</t>
  </si>
  <si>
    <t>SISTEMA HIDRICO Y PLAN MAESTRO DE DRENAJES PLUVIALES EN LA LOCALIDAD PARA SALVAR EL HABITA</t>
  </si>
  <si>
    <t>Metros cúbicos de residuos sólidos retirados de los canales pluviales retirados anualmente</t>
  </si>
  <si>
    <t>Retiro de 120.212 metros cubicos de residuos solidos de los canales pluviales</t>
  </si>
  <si>
    <t># Personas Educadas en el cuidado y conservación ambiental de los canales pluviales de la localidad de la Virgen y Turistica</t>
  </si>
  <si>
    <t>400 personas educadas en el cuidado y conservacion ambiental de los canales</t>
  </si>
  <si>
    <t>DESARROLLO URBANO</t>
  </si>
  <si>
    <t>REDUCCION DEL RIESGO</t>
  </si>
  <si>
    <t>Personas capacitdas en los programas de gestión del riesgo</t>
  </si>
  <si>
    <t>300 personas capacitadas en gestión del riesgo</t>
  </si>
  <si>
    <t>300 personas capacitadas en la gestion del riesgo</t>
  </si>
  <si>
    <t>Implementar Plan de manejo del Riesgo local</t>
  </si>
  <si>
    <t>Actualizar e Implementar Plan de manejo de Riesgo local</t>
  </si>
  <si>
    <t>Número de Miembros de comunidades con riesgos tecnológicos capacitados</t>
  </si>
  <si>
    <t>Capacitar 400 miembros de la comunidad en riesgos tecnológico</t>
  </si>
  <si>
    <t>MANEJO DE DESASTRES</t>
  </si>
  <si>
    <t>Comités barriales de emergencias creados y dotados</t>
  </si>
  <si>
    <t>30 comites Barriales creados y Dotados</t>
  </si>
  <si>
    <t>SERVICIOS PUBLICOS BASICOS DE LA LOCALIDAD DE LA VIRGEN Y TURISTICA: "TODOS CON TODO"</t>
  </si>
  <si>
    <t>AHORRO Y USO EFICIENTE DE LOS SERVICIOS PUBLICOS "AGUA Y SANEAMIENTO BASICO PARA TODOS</t>
  </si>
  <si>
    <t>Porcentaje de la población con acceso a servicios de alcantarillado de forma segura en las poblaciones de Tierra Baja y Puerto Rey</t>
  </si>
  <si>
    <t xml:space="preserve">50% de la poblacion con acceso de servicios de alcantarillado </t>
  </si>
  <si>
    <t># de reuniones de control y seguimiento al tratamiento de las aguas residuales y vertimiento de las mismas en la Ciénaga de la Virgen.</t>
  </si>
  <si>
    <t>3 Reuniones anuales para el seguimiento del tratamiento de las aguas residuales</t>
  </si>
  <si>
    <t>SUPERACION DE LA POBREZA Y LA DESIGUALDAD EN LA LOCALIDAD</t>
  </si>
  <si>
    <t>HABITABILIDAD PARA LA SUPERACION DE LA POBREZA EXTREMA Y LA DESIGUALDAD</t>
  </si>
  <si>
    <t>INGRESOS Y TRABAJO PARA LA SUPERACION DE LA POBREZA EXTREMA Y LA DESIGUALDAD</t>
  </si>
  <si>
    <t>DINAMICA FAMILIAR PARA LA SUPERACION DE LA POBREZA EXTREMA</t>
  </si>
  <si>
    <t>LINEA EDUCACION - "CON LA EDUCACION PARA TODAS Y TODOS SALVAMOS JUNTOS A LA LOCALIDAD</t>
  </si>
  <si>
    <t>CULTURA DE LA FORMACION "CON LA EDUCACION PARA TODAS Y TODOS SALVAMOS JUNTOS A LA LOCALIDAD</t>
  </si>
  <si>
    <t>ACOGIDA LOCAL "ATENCION A POBLACIONES Y ESTRATEGIAS DE ACCESO Y PERMANENCIA</t>
  </si>
  <si>
    <t>SALUD PARA TODOS</t>
  </si>
  <si>
    <t>TRANSVERSAL GESTION DIFERENCIAL DE POBLACIONES VULNERABLES</t>
  </si>
  <si>
    <t>SEXUALIDAD, DERECHOS SEXUALES Y REPRODUCTIVOS</t>
  </si>
  <si>
    <t>DEPORTE Y RECREACION EN LA TRANSFORMACION SOCIAL</t>
  </si>
  <si>
    <t>DEPORTE SOCIAL COMUNITARIO CON INCLUSION "LOCALIDAD DE LA VIRGEN Y TURISTICA INCLUYENTE"</t>
  </si>
  <si>
    <t>HABITOS Y ESTILOS DE VIDA SALUDABLE "ACTIVATE POR TU SALUD"</t>
  </si>
  <si>
    <t>RECREACION COMUNITARIA "RECREATE LOCALIDAD DE LA VIRGEN Y TURISTICA"</t>
  </si>
  <si>
    <t>ADMINISTRACION, MANTENIMIENTO, ADECUACION,  MEJORAMIENTO, Y CONSTRUCCION DE ESCENARIOS DEPORTIVOS</t>
  </si>
  <si>
    <t>ARTE, CULTURA Y PATRIMONIO PARA UNA LOCALIDAD DE LA VIRGEN Y TURISTICA INCLUYENTE</t>
  </si>
  <si>
    <t>ARTE Y CULTURA PARA UNA LOCALIDAD INCLUYENTE</t>
  </si>
  <si>
    <t>PATRIMONIO INMATERIAL, NUESTRAS FIESTAS,NUESTROS FESTEJOS, NUESTRO PATRIMONIO</t>
  </si>
  <si>
    <t>INFRAESTRUCTURA CULTURAL PARA LA INCLUSION</t>
  </si>
  <si>
    <t>LOCALIDAD CONTINGENTE</t>
  </si>
  <si>
    <t>DESARROLLO ECONOMICO Y EMPLEABILIDAD</t>
  </si>
  <si>
    <t>CENTROS PARA EL EMPRENDIMIENTO Y LA GESTION DE LA EMPLEABILIDAD EN LA LOCALIDAD</t>
  </si>
  <si>
    <t>MUJERES CON AUTONOMIA ECONOMICA</t>
  </si>
  <si>
    <t>EMPLEO INCLUSIVO PARA JOVENES</t>
  </si>
  <si>
    <t>CARTAGENA EMPRENDEDORA PARA PEQUEÑOS PRODUCTORES RURALES</t>
  </si>
  <si>
    <t>COMPETTIVIDAD E INNOVACION</t>
  </si>
  <si>
    <t>CARTAGENA FOMENTA LA CIENCIA, TECNOLOGIA E INNOVACION AGROPECUARIA</t>
  </si>
  <si>
    <t>TURISMO, MOTOR DE REACTIVACION ECONOMICO PARA LA LOCALIDAD</t>
  </si>
  <si>
    <t>TURISMO, MOTOR DE REACTIVACIÓN ECONÓMICA PARA LA LOCALIDAD DE LA VIRGEN Y TURISTICA</t>
  </si>
  <si>
    <t>LOCALIDAD TRANSPARENTE</t>
  </si>
  <si>
    <t>CONVIVENCIA Y SEGURIDAD PARA LA GOBERNABILIDAD</t>
  </si>
  <si>
    <t>FORTALECIMIENTO DE LA CONVIVENCIA Y SEGURIDAD CIUDADANA</t>
  </si>
  <si>
    <t>MEJORAR LA CONVIVENCIA CIUDADANA CON LA IMPLEMENTACION DEL CODIGO NACIONAL DE POLICIA Y CONVIVENCIA</t>
  </si>
  <si>
    <t>ASISTENCIA Y ATENCION INTEGRAL A LOS NIÑOS, NIÑAS, ADOLESCENTES Y JOVENES EN RIESGO DE VINCULARSE A ACCIONES DELICTIVAS</t>
  </si>
  <si>
    <t>IMPLEMENTACION Y SOSTENIMIENTO DE HERRAMIENTAS TECNOLOGICAS PARA SEGURIDAD Y SOCORRO</t>
  </si>
  <si>
    <t>PARTICIPACION Y DESCENTRALIZACION</t>
  </si>
  <si>
    <t>MODERNIZACION DEL SISTEMA DISTRITAL DE PLANEACION Y DESCENTRALIZACION</t>
  </si>
  <si>
    <t>PARTICIPANDO SALVAMOS A LA LOCALIDAD</t>
  </si>
  <si>
    <t>EJE TRANSVERSAL : LOCALIDAD CON ATENCION Y GARANTIA DE DERECHOS A POBLACION DIFERENCIAL</t>
  </si>
  <si>
    <t>POR LA EQUIDAD E INCLUSION DE LOS NEGROS, AFROS, PALENQIUEROS E INDIGENAS</t>
  </si>
  <si>
    <t>FORTALECIMIENTO DE POBLACION NEGRA , AFROCOLOMBIANA Y RAIZAL EN LA LOCALIDAD</t>
  </si>
  <si>
    <t>MUJERES DE LA LOCALIDAD POR SUS DERECHOS</t>
  </si>
  <si>
    <t>LAS MUJERES DECIDIMOS SOBRE EL EJERCICIO DEL PODER</t>
  </si>
  <si>
    <t>UNA VIDA LIBRE DE VIOLENCIA PARA LAS MUJERES</t>
  </si>
  <si>
    <t>JOVENES SALVANDO A LA LOCALIDAD</t>
  </si>
  <si>
    <t>JOVENES PARTICIPANDO Y SALVANDO A LA LOCALIDAD</t>
  </si>
  <si>
    <t>EN LA LOCALIDAD SALVAMOS A NUESTROS ADULTOS MAYORES</t>
  </si>
  <si>
    <t>ATENCION INTEGRAL PARA MANTENER A SALVO A LOS ADULTOS MAYORES</t>
  </si>
  <si>
    <t>TODOS POR LA PROTECCION SOCIAL DE LAS PERSONAS CON DISCAPACIDAD: RECONOCIDAS,EMPODERADAS Y RESPETADAS</t>
  </si>
  <si>
    <t>PACTO O ALIANZA POR LA INCLUSION SOCIAL Y PRODUCTIVA DE LAS PERSONAS CON DISCAPACIDAD</t>
  </si>
  <si>
    <t>DIVERSIDAD SEXUAL Y NUEVAS IDENTIDADES DE GENERO EN LA LOCALIDAD</t>
  </si>
  <si>
    <t>Viviendas con inadecuada eliminación de excretas en la población de extrema pobreza</t>
  </si>
  <si>
    <t xml:space="preserve">Número de personas en pobreza extrema certificadas y capacitadas en competencias laborales </t>
  </si>
  <si>
    <t>Número de familias en pobreza extrema creando nuevas unidades productivas</t>
  </si>
  <si>
    <t>Número de familias formadas en mecanismo de convivencia para prevenor la violencia intrafamiliar</t>
  </si>
  <si>
    <t>Número de Jóvenes y Adolescentes formados en prevención de consumo de sustancias psicoactivas, maltrato y violencia de género diversidad sexual y racismo</t>
  </si>
  <si>
    <t>N. de Instituciones Etnoeducativas oficiales con proyectos Etnoeducativos comunitarios (PEC) revisados, ajustados e implementados</t>
  </si>
  <si>
    <t>Número de Instituciones Educativas Oficiales en Clasificación A+, A y B en las Pruebas SABER 11,</t>
  </si>
  <si>
    <t>N. de sedes de Instituciones Educativas Oficiales adecuadas y dotadas de acuerdo con normatividad vigente</t>
  </si>
  <si>
    <t>Número de personas con discapacidad que reciben apoyo para su rehabilitación funcional ( primera infancia, infancia adolescencia, jóvenes y adultos, población Negra, Afrocolombiana, Raizal y Palenquera e Indígena).</t>
  </si>
  <si>
    <t>Tasa de Embarazo en Adolescente</t>
  </si>
  <si>
    <t># Adolescentes formados en Salud Sexual y Reproductiva</t>
  </si>
  <si>
    <t xml:space="preserve">Número de participantes en los eventos o torneos de deporte social comunitario con inclusión </t>
  </si>
  <si>
    <t>Número de eventos o torneos de deporte social comunitario con inclusión realizados y/o apoyados</t>
  </si>
  <si>
    <t>Número de eventos de hábitos y estilos de vida saludable de carácter local, realizados y apoyados</t>
  </si>
  <si>
    <t>Número de eventos de recreación de carácter local, realizados y/o apoyados</t>
  </si>
  <si>
    <t>Número de escenarios deportivos mantenidos, adecuados, y/o mejorados en la localidad de la Virgen y Turística</t>
  </si>
  <si>
    <t>Número de nuevos escenarios  deportivos construidos</t>
  </si>
  <si>
    <t>Número de personas del sector artístico y cultural participando en los procesos de formación formal e informal</t>
  </si>
  <si>
    <t xml:space="preserve">Número de eventos presenciales y/o virtuales ( laboratorios de innovación social y ciudadana, encuentros comunitarios, experiencias barriales hackatones) relacionados con encuentros </t>
  </si>
  <si>
    <t>Número grupos participantes en las fiestas y festejos de la localidad de la Virgen y Turistiva fortalecidos para la salvaguardia del patrimonio inmaterial</t>
  </si>
  <si>
    <t>Número de festivales y ferias de salvaguardia al patrimonio inmaterial, realizados</t>
  </si>
  <si>
    <t xml:space="preserve">Servicio de mantenimiento de infraestructura cultural pública </t>
  </si>
  <si>
    <t>N. de unidades productivas financiadas, implementadas y formalizadas.</t>
  </si>
  <si>
    <t>Número de mujeres formadas en Artes y Oficios y con asistencia técnica</t>
  </si>
  <si>
    <t>Jóvenes formados en emprendimiento</t>
  </si>
  <si>
    <t>N. de Emprendimientos rurales, agropecuarios pesqueros o piscícolas acompañados desde lo social, productivo fomentados o fortalecidos y articulados con el mercado local.</t>
  </si>
  <si>
    <t>Mujeres productoras atendidas con servicio de extensión agropecuaria</t>
  </si>
  <si>
    <t>Número de prestadores de servicios turísticos que promuevan la calidad y sostenibilidad del sector a través de la implementación, normas y/o certificaciones</t>
  </si>
  <si>
    <t xml:space="preserve">Numero Operativos para la seguridad y la convivencia y Concejos Comunitarios de seguridad realizados </t>
  </si>
  <si>
    <t>Iniciativas para la promoción de la convivencia implementadas</t>
  </si>
  <si>
    <t>Numero Niños, Niñas adolescentes y jovenes en riesgo de vincularse a actividades delictivas atendidos Psicosocialmente</t>
  </si>
  <si>
    <t>Número de Cámaras de video vigilancia adicionales dotadas e instaladas</t>
  </si>
  <si>
    <t>Número de alarmas comunitarias adicionales instaladas</t>
  </si>
  <si>
    <t>Número de Equipos de comunicación para los organismos de seguridad, socorro y convivencia entregados</t>
  </si>
  <si>
    <t>Banco de programas y proyectos en la localidad fortalecido y asesorado</t>
  </si>
  <si>
    <t>Concejo de planeación local dotados de capacidades y logística</t>
  </si>
  <si>
    <t>Funcionamiento del concejo local de planeacion garantizado</t>
  </si>
  <si>
    <t>Número de Organizaciones Comunales administrativamente competente</t>
  </si>
  <si>
    <t>Dotación de materiales a organizaciones pesqueras pertenecientes a grupos etnicos</t>
  </si>
  <si>
    <t>Proyectos de generación de ingresos desarrollados en concejos comunitarios</t>
  </si>
  <si>
    <t>Número de mujeres formadas en liderazgo femenino, social, comunitario y político enfoque diferencial y pertinencia cultural</t>
  </si>
  <si>
    <t>Número de personas que participan en acciones para prevenir y eliminar la violencia contra la mujer</t>
  </si>
  <si>
    <t>Jóvenes participando de actividades de formacion sociopolítica</t>
  </si>
  <si>
    <t>N. de personas mayores atendidas en Centros de Vida y Grupos Organizados</t>
  </si>
  <si>
    <t>Número de organizaciones de personas con discapacidad consolidadas en la libre asociación y acorde a la reglamentación normativa</t>
  </si>
  <si>
    <t>Política pública de discapacidad local e inclusión social formlada e implementada</t>
  </si>
  <si>
    <t>Número de acciones afirmativas para el reconocimiento de derechos</t>
  </si>
  <si>
    <t>50 unidades productivas creadas a través de proceso de emprendimiento</t>
  </si>
  <si>
    <t>977 casos localidad de la Virgen y Turística Fuente: CCV 2018.</t>
  </si>
  <si>
    <t>400 Adolescentes formados en salud sexual y reproductiva</t>
  </si>
  <si>
    <t>4.500 personas participando de las actividades físicas y recreativas en la Localidad de la Virgen y Turística</t>
  </si>
  <si>
    <t>4 eventos de recreación comunitaria realizados</t>
  </si>
  <si>
    <t>7 escenarios deportivos reconstruidos en la Localidad de la Virgen y Turística</t>
  </si>
  <si>
    <t>5 escenarios deportivos construidos en la Localidad de la Virgen y Turística</t>
  </si>
  <si>
    <t>150 artistas o Agentes Culturales fortalecidos en la Localidad</t>
  </si>
  <si>
    <t>4 escenarios culturales dotados en la localidad</t>
  </si>
  <si>
    <t>50 de unidades productivas financiadas, implementadas y formalizadas</t>
  </si>
  <si>
    <t>56 organizaciones comunales fortalecidas</t>
  </si>
  <si>
    <t>300 mujeres formadas</t>
  </si>
  <si>
    <t xml:space="preserve">900 personas formadas en derecho y cultura del envejecimiento activo y saludable </t>
  </si>
  <si>
    <t>Intervencion de 600 hogares con inadecuada eliminacion de excreta</t>
  </si>
  <si>
    <t>Certificacion a 500 personas nuevas en competencias laborales</t>
  </si>
  <si>
    <t>Creacion de 200 unidades productivas familiares</t>
  </si>
  <si>
    <t>500 familias formadas en mecanismos saludables de convivencia</t>
  </si>
  <si>
    <t>800 Jovenes y adolescentes formados</t>
  </si>
  <si>
    <t>4 instituciones etnoeducativas oficiales con proyectos</t>
  </si>
  <si>
    <t>16 instituciones oficiales con clasificacion A+, A Y B en las pruebas saber 11</t>
  </si>
  <si>
    <t>Dotar 16 sedes de instituciones educativas oficiales</t>
  </si>
  <si>
    <t xml:space="preserve">Atencion de 200 personas discapacitadas </t>
  </si>
  <si>
    <t>Disminucion en 10% la tasa de embarazos adolescentes</t>
  </si>
  <si>
    <t>500 adolescentes formados en salud sexual y reproductiva</t>
  </si>
  <si>
    <t>Incrementar a 1200 los participantes en el desarrollo de eventos o torneos de deporte social</t>
  </si>
  <si>
    <t>Realizar 4 eventos o torneos de deporte</t>
  </si>
  <si>
    <t>Realizar 4 eventos de habitos y estilo de vida saludable</t>
  </si>
  <si>
    <t>Realizar 4 eventos de recreacion familiar y comunitaria</t>
  </si>
  <si>
    <t>Mantener, adecuar o mejorar 8 escenarios deportivos</t>
  </si>
  <si>
    <t>Construir 3 nuevos escenarios deportivos</t>
  </si>
  <si>
    <t>350 personas del sector artistico y cultural participando en procesos de formacion</t>
  </si>
  <si>
    <t>Realizar 4 eventos presenciales o virtuales  relacioandos con encuentros ciudadanos</t>
  </si>
  <si>
    <t>16 grupos participantes en los festejos de la localidad</t>
  </si>
  <si>
    <t>8 festivales o ferias de salvaguardia al patrimonio inmaterial</t>
  </si>
  <si>
    <t>4 infraestructuras culturales mantenidas y conservadas</t>
  </si>
  <si>
    <t>Formalizar, implementar y financiar 200 unidades productivas</t>
  </si>
  <si>
    <t>200 mujeres formadas en artes y oficios con asistencia tecnica</t>
  </si>
  <si>
    <t>200 jovenes formados en emprendimiento y formalizacion de su unidad productiva</t>
  </si>
  <si>
    <t>Fortalecer, acompañar y articular 60 emprendimientos rurales</t>
  </si>
  <si>
    <t>120 mujeres productoras atendidas con servicio de extencion agropecuaria</t>
  </si>
  <si>
    <t>Promover la calidad y sostenibilidad de 80 prestadores de servicio turistico</t>
  </si>
  <si>
    <t>16 operativos para la seguridad y la convivencia realizdos y consejos comunitarios de seguridad</t>
  </si>
  <si>
    <t>Implementar 4 iniciativas para la promocion de la convivencia</t>
  </si>
  <si>
    <t>Atender psicosocialmente a 200 niños, niñas, adolescentes o jovenes en riesgo de vincularse a acciones delictivas</t>
  </si>
  <si>
    <t xml:space="preserve">Dotar e instalar 32 camaras de vidos adicionales </t>
  </si>
  <si>
    <t>Instalar 32 alarmas comunitarias</t>
  </si>
  <si>
    <t>Entregar 80 equipos de comunicación para los organismos de seguridad y socorro</t>
  </si>
  <si>
    <t>Fortalecer el banco de programas y proyectos  para formular proyectos con metodologia MGA WEB</t>
  </si>
  <si>
    <t>Dotar de capacidades y logistica al consejo local de planeacion local</t>
  </si>
  <si>
    <t>Fortalecer anualmente el funcionamiento del consejo local de planeacion local</t>
  </si>
  <si>
    <t>60 organizaciones comunales dotadas y capacitadas</t>
  </si>
  <si>
    <t>10 organizaciones de pescadores pertenecientes a grupos etnicos dotados</t>
  </si>
  <si>
    <t>Realizacion de 10 proyectos de generacion de ingreso</t>
  </si>
  <si>
    <t>160 mujeres formadas en el liderazgo feminino</t>
  </si>
  <si>
    <t>1200 personas que participan en acciones para prevenir y eliminar la violencia contra las mujeres</t>
  </si>
  <si>
    <t>200 jovenes participan de actividades de formacion sociopolitica</t>
  </si>
  <si>
    <t>400 personas mayores atendidas en centros de vida y grupos organizados</t>
  </si>
  <si>
    <t>Consolidar 4 organizaciones de personas con discapacidad</t>
  </si>
  <si>
    <t>Formulacion e implementacion de politica publica de discapacidad local e inclusion social</t>
  </si>
  <si>
    <t>4 acciones afirmativas para el reconocimiento de Derechos</t>
  </si>
  <si>
    <t>FORTALECIMIENTO APOYAR A LOS TRABAJADORES Y LAS TRABAJADORAS DE LA CULTURA EN SUS PROCESOS DE FORMACIÓN, INVESTIGACIÓN, CREACIÓN, PRODUCCIÓN Y CIRCULACIÓN A TRAVÉS DE PROCESOS PEDAGÓGICOS Y DE CONVOCATORIAS TRANSPARENTES CARTAGENA DE INDIAS</t>
  </si>
  <si>
    <t>CARACTERIZACIÓN PARA LA CREACION DE ESTRATEGIAS Y ACCIONES CON EL FIN DE GARANTIZAR EL MANTENIMIENTO Y SOSTENIMIENTO DEL ESPACIO PUBLICO DE LA LOCALIDAD DE LA VIRGEN Y TURÍSTICA CARTAGENA DE INDIAS</t>
  </si>
  <si>
    <t>Aumentar el acceso a la formación artística y cultural de las personas dedicadas a este sector y mejorar el ejercicio de los derechos culturales de los habitantes en la Localidad de la Virgen y Turística del Distrito de Cartagena</t>
  </si>
  <si>
    <t>ASISTENCIA PARA PROMOVER Y ACOMPAÑAR LOS SISTEMAS PRODUCTIVOS MEDIANTE LA PRESTACION DEL SERVICIO PUBLICO DE EXTENSION AGROPECUARIO A LOS PRODUCTORES RURALES, PESQUEROS Y ACUICOLAS   CARTAGENA DE INDIAS</t>
  </si>
  <si>
    <t>Mejorar el desarrollo del sistema productivo rural a través del servicio de extensión agropecuaria en la localidad de la Virgen y Turística del Distrito de Cartagena</t>
  </si>
  <si>
    <t>1 - Diseñar la campaña “ARTE Y CULTURA CON FORMACION SOSTENIBLE EN NUESTRA LOCALIDAD”, caracterización población objetivo y planeación de evento de encuentro ciudadano, con la participación de la comunidad de nuestra localidad de la virgen y turística.</t>
  </si>
  <si>
    <t xml:space="preserve">3. -Realización de evento relacionado con encuentros ciudadanos en la localidad de la Virgen y Turística </t>
  </si>
  <si>
    <t>ANDY REALES ARROYO</t>
  </si>
  <si>
    <t>Disminuir el Numero de vendedores estacionarios en el espacio publico de la Localidad de la Virgen y Turística</t>
  </si>
  <si>
    <t>2. Realización de Caracterización de vendedores estacionarios y desarrollo de Módulos de formación. Selección de beneficiarios e inicio de formación.</t>
  </si>
  <si>
    <t>4. Informes y socialización de avances del programa de SOSTENIBILIDA DEL ESPACIO PUBLICO</t>
  </si>
  <si>
    <t>Formación Para el fortalecimiento de la dinámica familiar de las familias en situación de pobreza extrema de la Localidad de la Virgen y Turística Cartagena de Indias</t>
  </si>
  <si>
    <t>Reducir el número de casos de Violencia y Jóvenes en consumo de sustancias Psicoactivas en la Comunidad de la Localidad de la Virgen y Turística.</t>
  </si>
  <si>
    <t>2. Desarrollo de formaciones a través de visitas domiciliarias, entrega de tablets con información informes y determinación de resultados</t>
  </si>
  <si>
    <t>3. Socialización del mensaje del programa y proyecto.</t>
  </si>
  <si>
    <t>Asistencia para garantizar los derechos y deberes en salud con enfoque diferencial, en aras de minimizar tanto las barreras de acceso a los servicios de salud, como otras formas de exclusión. Cartagena de Indias</t>
  </si>
  <si>
    <t>Mejorar el suministro de Productos de apoyos para la Habilitación y/o rehabilitación de personas con condición de Discapacidad en la Localidad de la Virgen y turística</t>
  </si>
  <si>
    <t>1. •Creación del grupo de trabajo y organización del plan de trabajo
• Caracterización de las personas con condición de discapacidad de la Localidad de la Virgen y turística
• Selección de beneficiarios del proyecto con asesoría del DADIS y teniendo en cuenta las consideraciones de la JAC.
• Determinación de los elementos necesarios para los procesos de habilitación y/o rehabilitación de los beneficiarios.
• Adquisición de los elementos determinados</t>
  </si>
  <si>
    <t>2. Entrega de Elementos de la campaña, asesoramiento a beneficiarios, elaboración de Informes y difusión de resultados y Mensaje en medio de la Comunidad</t>
  </si>
  <si>
    <t>Desarrollo DE ACTIVIDADES QUE PERMITAN EL MEJORAMIENTO DE LOS PROCESOS ETNOEDUCATIVOS EN LA LOCALIDAD DE LA VIRGEN Y TURISTICA Cartagena de Indias</t>
  </si>
  <si>
    <t>Aumentar el número de procesos etnoeducativos y fortalecimiento de procesos educativos en pro de las pruebas Saber en las Instituciones Oficiales de la Localidad de la Virgen y Turística.</t>
  </si>
  <si>
    <t>1.Caracterizacion de Instituciones Educativas, Selección de Instituciones Beneficiarias y Coordinación de personal Docente a formar en etnoeducación y para brindar refuerzo en pro de pruebas Saber 11
-Selección de estudiantes Grado 11 para refuerzo en pro de las pruebas Saber 11</t>
  </si>
  <si>
    <t>2. Formacion de docente y estructuración del proyecto Etnoeducativo, Refuerzo de estudiantes para pruebas Saber 11, Entrega de materiales y elementos necesarios y presentación de Informes</t>
  </si>
  <si>
    <t>Generación de ingresos, emprendimiento y empresarismo en las familias en pobreza extrema de la Localidad de la Virgen y Turística Cartagena de Indias</t>
  </si>
  <si>
    <t>MEJORAR LOS NIVELES DE INGRESO DE LA POBLACION EN LA LOCALIDAD DE LA VIRGEN Y TURISTICA DEL DISTRITO DE CARTAGENA</t>
  </si>
  <si>
    <t>2.Montaje de Módulos en Escuela Virtual</t>
  </si>
  <si>
    <t>3. Desarrollo de proceso de formación de beneficiarios</t>
  </si>
  <si>
    <t xml:space="preserve">4. Entrega de insumos y establecimiento de Unidades productivas con los beneficiarios </t>
  </si>
  <si>
    <t>5. Divulgación de resultados en la comunidad y medios masivos de comunicación</t>
  </si>
  <si>
    <t>1.Despliegue de Equipos para la realización del diagnóstico socioeconómico, Estudio de Mercado y desarrollo de módulos de capacitación                                                                               – Selección de Beneficiarios.</t>
  </si>
  <si>
    <t>Formación PARA LA GENERACION DE EMPLEO INCLUSIVO PARA LOS JOVENES DE LA LOCALIDAD DE LA VIRGEN Y TURISTICA Cartagena de Indias</t>
  </si>
  <si>
    <t>Mejorar las condiciones para el desarrollo de emprendimientos en medio de la Población Juvenil de la Localidad de la Virgen y Turística</t>
  </si>
  <si>
    <t xml:space="preserve">1.Conformación los equipos de trabajo multidisciplinario para la realización de dos procesos claves en medio del proyecto </t>
  </si>
  <si>
    <t>2. Desarrollaran los módulos de emprendimiento, para realizar la formación a través de medio virtuales y se seleccionaran los beneficiarios.</t>
  </si>
  <si>
    <t>3. Desarrollará el proceso de formación en emprendimiento y a finalizar se formalizará la unidad productiva correspondiente por cada joven que finaliza satisfactoriamente su proceso.</t>
  </si>
  <si>
    <t>2.Realizar la selección de las beneficiarias
Realiza la valoración, evaluación y diagnóstico de sus procesos productivos.</t>
  </si>
  <si>
    <t>4. valorar los resultados y diseñar plan de acompañamiento a las mujeres productoras.</t>
  </si>
  <si>
    <t>3. implementará el servicio de extensión agropecuaria de las 30 mujeres productora</t>
  </si>
  <si>
    <t>1.Organizar el equipo de trabajo encargado
Realizar la planeación de las actividades a desarrollar
Contactar con los miembros de las Juntas de Acción Comunal con los cuales se realizará el acompañamiento y selección de las 30 mujeres productoras beneficiarias.</t>
  </si>
  <si>
    <t>Dotación DE ELEMENTOS DE BIOSEGURIDAD QUE CONTRIBUYAN COMO MEDIDA DE INTERVENCIÓN DIRIGIDA A MODIFICAR O DISMINUIR LAS CONDICIONES DE RIESGO ACTUALES, A EVITAR NUEVOS RIESGOS Y GENERAR MECANISMOS PARA LA ATENCION DE EMERGENCIAS Cartagena de Indias</t>
  </si>
  <si>
    <t>Reducción el riesgo de contagio por COVID 19 en las personas de la Localidad de la Virgen y Turística del Distrito de Cartagena</t>
  </si>
  <si>
    <t>Formación para potencializar la Autonomía económica de las mujeres de la Localidad de la Virgen y Turística. Cartagena de Indias</t>
  </si>
  <si>
    <t>Aumentar el número de mujeres con autonomía económica en la Localidad de la Virgen y Turística</t>
  </si>
  <si>
    <t>1.Conformación los equipos de trabajo, preparación logística y diseño de estrategias</t>
  </si>
  <si>
    <t>2. Desarrollo de Módulos de formación y selección de beneficiarias</t>
  </si>
  <si>
    <t>3. Formación mediante escuela y virtual y formalización de apoyo para emprendimiento</t>
  </si>
  <si>
    <t>Incremento de Zonas Verdes a través de la recuperación de espacio publico de la Localidad de la Virgen y Turística Cartagena de Indias</t>
  </si>
  <si>
    <t>Aumentar los m2 de zonas verdes a través de la recuperación del espacio público de la localidad de la Virgen y Turística.</t>
  </si>
  <si>
    <t>1.Conformación equipo de trabajo, determinación de estrategias e insumos necesarios</t>
  </si>
  <si>
    <t>2. Determinación de zonas de intervención, cronogramas de operativos y socialización con JAC</t>
  </si>
  <si>
    <t>3. Operativos de defensa y control – revitalización de m2 de zonas verdes</t>
  </si>
  <si>
    <t>4. recopilación de evidencias y difusión de mensaje para la creación de conciencia</t>
  </si>
  <si>
    <t>Fortalecimiento del manejo y prevencion de desastres de la localidad de la virgen y turistica Cartagena de Indias</t>
  </si>
  <si>
    <t>Crear y dotar 30 comités barriales de emergencia en los barrios de la Localidad de la Virgen y Turística.</t>
  </si>
  <si>
    <t>1 - Diseñar la campaña “NUESTRA LOCALIDAD FUERTE ANTE LA EMERGENCIA”.
- Creación de los diferentes equipos interdisciplinarios
- Selección de las personas beneficiarias para la conformación de los comités.</t>
  </si>
  <si>
    <t>2. - Constitución de los comités Inter barriales de Emergencia en el Marco de la campaña ““NUESTRA LOCALIDAD FUERTE ANTE LA EMERGENCIA”</t>
  </si>
  <si>
    <t>3. – Socialización de los comités y sus objetivos con la comunidad y difusión de la campaña a través de los medios de comunicación</t>
  </si>
  <si>
    <t>Adecuación de Saneamiento Básico para Viviendas de la Población En Condición Pobreza de la Localidad de la Virgen y Turística Cartagena de Indias</t>
  </si>
  <si>
    <t>MEJORAR LAS CONDICIONES DE SANEAMIENTO BASICO DE LAS VIVIENDAS DE LAS PERSONAS EN CONDICION DE POBREZA EN LA LOCALIDAD DE LA VIRGEN Y TURISTICA DEL DISTRITO DE CARTAGENA</t>
  </si>
  <si>
    <t>1 – Diseñar las estrategias de intervención y seleccionar los beneficiarios</t>
  </si>
  <si>
    <t>2. - Realizar la intervención de 112 viviendas con inadecuada eliminación de excretas.</t>
  </si>
  <si>
    <t>3. - Valoración de Resultados y Socialización de ellos con la Comunidad y a través de los medios de comunicación masiva</t>
  </si>
  <si>
    <t>Desarrollo de medidas para mejorar la capacidad hidráulica de los canales pluviales en la Localidad de la Virgen y Turística Cartagena de Indias</t>
  </si>
  <si>
    <t>Mejorar la capacidad hidráulica de los canales pluviales de la localidad de la Virgen y Turística.</t>
  </si>
  <si>
    <t>1.Conformación los equipos de trabajo, preparación logística, cronograma de identificación de puntos críticos y criterios de selección de beneficiarios</t>
  </si>
  <si>
    <t>2. Identificación de los puntos críticos, asignación en el calendario los días dispuesto para el retiro de residuos sólidos y selección de beneficiarios</t>
  </si>
  <si>
    <t>3. Capacitación de beneficiarios y entrega de beneficios para ellos</t>
  </si>
  <si>
    <t>4. Jornada de retiro de residuos sólidos, generación de evidencia -</t>
  </si>
  <si>
    <t>Elaboración de campañas educativas para reducir la siniestralidad vial en la Localidad de la Virgen y Turística Cartagena de Indias</t>
  </si>
  <si>
    <t>Reducir la siniestralidad vial en la Localidad de la Virgen y Turística.</t>
  </si>
  <si>
    <t>2. Socialización y promoción de campañas</t>
  </si>
  <si>
    <t>3.Selección y visita de los barrios seleccionados para ser ejecutadas las campañas</t>
  </si>
  <si>
    <t>4. Realización de encuestas en los barrios y divulgación de la ejecución de la campaña</t>
  </si>
  <si>
    <t>Fortalecimiento del Emprendimiento en los Pequeños Productores Rurales de la Localidad de la Virgen y Turística Cartagena de Indias</t>
  </si>
  <si>
    <t>Mejorar el desarrollo del emprendimiento y el encadenamiento productivo en el sector rural de la localidad de la Virgen y Turística. en la localidad de la Virgen y Turística del Distrito de Cartagena</t>
  </si>
  <si>
    <t>1.Conformación los equipos de trabajo multidisciplinario para la realización de los dos procesos claves en medio del proyecto</t>
  </si>
  <si>
    <t>2. Desarrollo del estudio de Mercado local (Grupo No y presentación de informe.
Selección de emprendimientos rurales beneficiarios y valoración de sus procesos productivos. (Grupo No 2)</t>
  </si>
  <si>
    <t>3. Diseño e implementación de estrategias de mejora de emprendimientos beneficiarios (Grupo No 2).
Diseño de brochures y estrategias de encadenamiento con mercado local de los emprendimientos beneficiarios (Grupo No 1).</t>
  </si>
  <si>
    <t>4. Implementación de estrategias de encadenamiento o articulación al mercado local, acompañamiento por parte de ambos grupos.</t>
  </si>
  <si>
    <t>Formación de adolescentes en salud sexual y reproductiva en la localidad de la virgen y turistica Cartagena de Indias</t>
  </si>
  <si>
    <t>Realizar acciones dirigidas a la promoción de una salud sexual y reproductiva sana para prevención de embarazos no deseados y de enfermedades de transmisión sexual en la localidad de la virgen y turística.</t>
  </si>
  <si>
    <t>2. Desarrollo de Módulos educativos</t>
  </si>
  <si>
    <t>3. Visitas a la institución seleccionada para la elaboración de la campaña</t>
  </si>
  <si>
    <t>Capacitación de los prestadores de servicios turísticos para la reactivación económica del sector en la localidad de la Virgen y Turística. Cartagena de Indias</t>
  </si>
  <si>
    <t>Promover la reactivación del sector turístico de la Localidad de la Virgen y Turística.</t>
  </si>
  <si>
    <t>1.Conformación los equipos de trabajo, preparación, elaboración de los planes de formación y estrategias.</t>
  </si>
  <si>
    <t>2. Selección de los prestadores de servicios turísticos, determinación de agenda y socialización del programa</t>
  </si>
  <si>
    <t>3. Desarrollo de formaciones y diagnósticos</t>
  </si>
  <si>
    <t>4. Entrega de capital económico y difusión de las actividades desarrolladas</t>
  </si>
  <si>
    <t>Fortalecimiento del emprendimiento y la empleabilidad en la Localidad de la virgen y turística. Cartagena de Indias</t>
  </si>
  <si>
    <t>Fomentar y aumentar el desarrollo del emprendimiento y la gestión de empleabilidad en la localidad de la Virgen y Turística del Distrito de Cartagena.</t>
  </si>
  <si>
    <t>1.Conformación los equipos de trabajo, preparación logística.
- Selección de unidades productivas beneficiarias.
- Organizar feria empresarial.</t>
  </si>
  <si>
    <t>2. Desarrollo de las estrategias de emprendimiento.</t>
  </si>
  <si>
    <t>3. Capacitación empresarial y formalización de las unidades productivas.</t>
  </si>
  <si>
    <t>4. Ejecución de la Feria empresarial.</t>
  </si>
  <si>
    <t>Construcción y Mantenimiento de infraestructura cultural en la Localidad de la Virgen y Turística. Cartagena de Indias</t>
  </si>
  <si>
    <t>Mejorar la estructura física de la infraestructura cultural pública de la Localidad de la Virgen y Turística</t>
  </si>
  <si>
    <t>1.Conformación equipo de trabajo, diseño de construcción, programa de construcción y elementos requeridos</t>
  </si>
  <si>
    <t>2. Construcción de la infraestructura cultural musical, diseño de plan de mantenimiento preventivo y diseño de plan para manejo de amenazas y riesgo (manuales de procedimientos y uso).</t>
  </si>
  <si>
    <t>3. Entrega de la infraestructura cultural musical y difusión de lo desarrollado en el programa a toda la comunidad</t>
  </si>
  <si>
    <t>Fortalecimiento de la participación de artistas y gestores culturales en los festejos y fiestas de la localidad de la Virgen y Turística Cartagena de Indias</t>
  </si>
  <si>
    <t>Aumentar la participación de grupos artísticos y gestores culturales locales en estos en la localidad de la Virgen y Turística del Distrito de Cartagena</t>
  </si>
  <si>
    <t>1.Conformación los equipos de trabajo, preparación logística y diseño de estrategias.
- Selección de los grupos participantes.
-Selección del grupo de apoyo logístico para las ferias y festejos.</t>
  </si>
  <si>
    <t>2. Desarrollo de estrategias para fomentar el interés y proteger el patrimonio cultural de la localidad.                                                             - Organización de las ferias y/o festejos.</t>
  </si>
  <si>
    <t>3. Constitución del grupo de apoyo para el fomento de la cultura y nuevos artistas.</t>
  </si>
  <si>
    <t>4.Se llevarán a cabo las ferias y/o festejos.</t>
  </si>
  <si>
    <t>Desarrollo de eventos o torneos deportivos para impulsar la integración social en la Localidad de la Virgen y Turística Cartagena de Indias</t>
  </si>
  <si>
    <t>Aumentar el número de eventos o torneos de deporte social para la comunidad de la Localidad de la Virgen y Turística</t>
  </si>
  <si>
    <t>1.Conformación equipo de trabajo y diseño de evento</t>
  </si>
  <si>
    <t>2. Selección y socialización con personas participantes</t>
  </si>
  <si>
    <t>3. Desarrollo de evento, toma de evidencia y difusión de campaña</t>
  </si>
  <si>
    <t>Asistencia psicosocial a la población NNA con riesgo de vincularse a actividades delictivas en la localidad de la Virgen y Turística. Cartagena de Indias</t>
  </si>
  <si>
    <t>Disminuir los factores de riesgo de vinculación a la delincuencia de niños, niñas, adolescentes y jóvenes de la localidad de la Virgen y Turística.</t>
  </si>
  <si>
    <t>2. Desarrollo de Módulos de formación y selección de niños, niñas, adolescentes y jóvenes beneficiarios</t>
  </si>
  <si>
    <t>3. Formación semipresencial</t>
  </si>
  <si>
    <t>Desarrollo de eventos recreativos para la comunidad de la Localidad de la Virgen y Turística. Cartagena de Indias</t>
  </si>
  <si>
    <t>Aumentar el número de eventos recreativos y comunitarios en la localidad de la Virgen y Turística.</t>
  </si>
  <si>
    <t>Generación de Medidas Encaminadas a Recuperar el Espacio Público de la Localidad de la Virgen y Turística. Cartagena de Indias</t>
  </si>
  <si>
    <t>Reducir los M2 de espacio público invadido en la Localidad de la Virgen y Turística.</t>
  </si>
  <si>
    <t>2. Adquisición de elementos logísticos y finalización de detalles</t>
  </si>
  <si>
    <t>3. Operativos de recuperación, recolección de evidencias, re-inspección de espacio recuperado y campaña de difusión</t>
  </si>
  <si>
    <t>ASISTENCIA INTEGRAL A LA FAUNA DOMESTICA EN CONDICION DE CALLE DE LA LOCALIDAD DE LA VIRGEN Y TURISTICA CARTAGENA DE INDIAS</t>
  </si>
  <si>
    <t>Reducir el número de animales de calle y en condición de abandono a través de estrategias de esterilización y promoción de adopción en la Localidad de la Virgen y Turística</t>
  </si>
  <si>
    <t>1. conformación de los equipos de trabajo y organización de las actividades, así como la determinación de los lugares donde se encuentra la mayoría de los animales en condición de calle.</t>
  </si>
  <si>
    <t>2. adquisición el inventario de los elementos necesarios para llevar a cabo los procesos de esterilización de los animales y se determinará la estrategia para promover su adopción.</t>
  </si>
  <si>
    <t>3. Jornadas de esterilización con el apoyo del DADIS y la comunidad de la localidad de la Virgen y Turística y desarrollo de campaña virtual y visual para fomentar la adopción de los animales</t>
  </si>
  <si>
    <t>4. Entrega de informes y socialización con comunidad</t>
  </si>
  <si>
    <t>FORTALECIMIENTO DE LA CAPACIDAD DE MANEJO Y RESOLUCIÓN DE CONFLICTOS DE LOS ESTUDIANTES DE LAS IEO DE LA LOCALIDAD DE LA VIRGEN Y TURÍSTICA”</t>
  </si>
  <si>
    <t>Fortalecer la capacidad de resolución de conflictos en medio de los estudiantes de las IEO de la localidad de la Virgen y Turística</t>
  </si>
  <si>
    <t>1.Conformación equipo de trabajo y diseño de estrategia</t>
  </si>
  <si>
    <t>2. Selección y socialización con directivas de las IEO beneficiarias</t>
  </si>
  <si>
    <t>3. Capacitación de cuerpo docente que brindara la Cátedra de Paz en las IEO</t>
  </si>
  <si>
    <t>4. Entrega de dotación de elementos educativos para desarrollo de la cátedra de Paz</t>
  </si>
  <si>
    <t>CONTRIBUCIÓN A LA GENERACION DE INGRESOS DE LOS GRUPOS ÉTNICOS DE LA LOCALIDAD DE LA VIRGEN Y TURISTICA</t>
  </si>
  <si>
    <t>Fortalecer la creación de proyectos de generación de ingresos en medio de la comunidad NARP de la localidad de la Virgen y Turística.</t>
  </si>
  <si>
    <t>1.Organizacion de equipo de trabajo y diseño de estrategia de programas de generación de ingresos</t>
  </si>
  <si>
    <t>3. Desarrollo de diagnóstico, desarrollo de programas de generación de ingresos con asistencia técnica y acompañamiento</t>
  </si>
  <si>
    <t>4. Entrega de informes y valoración de resultados</t>
  </si>
  <si>
    <t>2. Selección de	consejos comunitarios y socialización con estos el programa a desarrollar</t>
  </si>
  <si>
    <t>DESARROLLO DE ACCIONES PARA DISMINUIR LA VIOLENCIA CONTRA LA MUJER EN LA LOCALIDAD DE LA VIRGEN Y TURÍSTICA CARTAGENA DE INDIAS</t>
  </si>
  <si>
    <t>Disminuir los índices de Violencia contra las mujeres de la Localidad de la Virgen y Turística.</t>
  </si>
  <si>
    <t>1.Organizacion de equipo de trabajo, diseño de la campaña y acciones a realizar</t>
  </si>
  <si>
    <t>2. Selección de personas a ser formadas y participar en las acciones de la campaña diseñada. – Socialización del programa y el objeto</t>
  </si>
  <si>
    <t>3. formación de las personas seleccionadas y organización de la campaña.</t>
  </si>
  <si>
    <t>4. Campaña de prevención y eliminación de la violencia en contra de la mujer en medio de las calles de la localidad</t>
  </si>
  <si>
    <t>5. entrega de beneficios y difusión del mensaje en los medios de comunicación</t>
  </si>
  <si>
    <t>FORMACIÓN DE MUJERES PARA EJERCER LIDERAZGO EN LA COMUNIDAD DE LA LOCALIDAD DE LA VIRGEN Y TURÍSTICA. CARTAGENA DE INDIAS</t>
  </si>
  <si>
    <t>Fortalecer la formación en liderazgo a las mujeres de la localidad de la Virgen y Turística.</t>
  </si>
  <si>
    <t>1.Organizacion de equipo de trabajo, diseño de programa de formación, metodología y espacios</t>
  </si>
  <si>
    <t>2. Selección de mujeres beneficiarias, socialización del programa y agendamiento de formación</t>
  </si>
  <si>
    <t>3.	Desarrollo	de	formaciones,	entrega	de beneficios y diseño de campaña</t>
  </si>
  <si>
    <t>4. Campaña de difusión y entrega de informes</t>
  </si>
  <si>
    <t>CONSOLIDACIÓN DE ORGANIZACIONES PARA PERSONAS EN CONDICIÓN DE DISCAPACIDAD EN LA LOCALIDAD DE LA VIRGEN Y TURÍSTICA CARTAGENA DE INDIAS</t>
  </si>
  <si>
    <t>2. Desarrollo de estrategias</t>
  </si>
  <si>
    <t>3. Selección de las personas en condiciones de discapacidad que conformaran las organizaciones consolidadas.</t>
  </si>
  <si>
    <t>1.Conformación los equipos de  trabajo, preparación logística</t>
  </si>
  <si>
    <t>4. Consolidación de las organizaciones de personas en condiciones de discapacidad</t>
  </si>
  <si>
    <t>Consolidar organizaciones de personas con discapacidad en el marco de la libre asociación, la representatividad y reglamentación normativa en la localidad de la Virgen y Turística del Distrito de Cartagena.</t>
  </si>
  <si>
    <t>DESARROLLO DE ACCIONES AFIRMATIVAS PARA EL RECONOCIMIENTO DE LA DIVERSIDAD SEXUAL Y NUEVAS IDENTIDADES DE GÉNERO EN LA LOCALIDAD DE LA VIRGEN Y TURÍSTICA CARTAGENA DE INDIAS</t>
  </si>
  <si>
    <t>Aumentar el número de acciones afirmativas para el reconocimiento de derechos de las personas pertenecientes a la comunidad LGBT en la localidad de la Virgen y Turística del Distrito de Cartagena</t>
  </si>
  <si>
    <t>1.Conformación	los	equipos	de	trabajo, preparación logística.</t>
  </si>
  <si>
    <t>2. Selección de las personas participantes del proyecto.</t>
  </si>
  <si>
    <t>3. Organización de la información para las charlas</t>
  </si>
  <si>
    <t>4.	Organización y ejecución de acciones afirmativas para el reconocimiento de derechos</t>
  </si>
  <si>
    <t>FORTALECIMIENTO TÉCNICO Y LOGÍSTICO DE LAS ORGANIZACIONES COMUNALES DE LA LOCALIDAD DE LA VIRGEN Y TURÍSTICA. CARTAGENA DE INDIAS</t>
  </si>
  <si>
    <t>REPORTES DE AVANCE DE METAS PRODUCTOS A SEPTIEMBRE 30 DE 2021</t>
  </si>
  <si>
    <t>Fortalecer la estructura organizacional de las Juntas de Acción Comunal Locales de la localidad de la Virgen y Turística.</t>
  </si>
  <si>
    <t>1. Organización de equipo de trabajo con el personal contratado - diseño de capacitación – diseño de cronograma y selección de JAC beneficiarias</t>
  </si>
  <si>
    <t>2. Socialización con beneficiarios, agendamiento de capacitación y diagnóstico de necesidades</t>
  </si>
  <si>
    <t>3. Desarrollo de capacitaciones y entrega de apoyo para fortalecimiento logístico</t>
  </si>
  <si>
    <t>1. Desarrollar Capacitación en GESTIÓN PÚBLICA, LEY 152 DE 1994, DISEÑO Y EVALUACIÓN DE PLANES DE DESARROLLO Y/O FORMULACIÓN DE PROYECTOS CON METODOLOGÍA MGA WEB a los miembros del Consejo de Planeación Local de la localidad</t>
  </si>
  <si>
    <t>2. Fortalecer materialmente el espacio físico de reunión del Consejo Local de Planeación de la Localidad de la Virgen y Turística.</t>
  </si>
  <si>
    <t>3. Realizar un conversatorio de intercambio de experiencias con otros consejeros de la ciudad de Cartagena de Indias sobre las principales problemáticas del consejo local de planeación.</t>
  </si>
  <si>
    <t>FORTALECIMIENTO TÉCNICO Y LOGÍSTICO DEL CONSEJO LOCAL DE PLANEACIÓN DE LA LOCALIDAD DE LA VIRGEN Y TURÍSTICA – CARTAGENA DE INDIAS</t>
  </si>
  <si>
    <t>Mejorar el nivel de gestión del consejo local de planeación de la localidad de la Virgen y Turística.</t>
  </si>
  <si>
    <t>FORMACIÓN SOCIOPOLÍTICA PARA IMPULSAR LA PARTICIPACIÓN CIUDADANA DE LOS JÓVENES DE LA LOCALIDAD DE LA VIRGEN Y TURÍSTICA CARTAGENA DE INDIAS</t>
  </si>
  <si>
    <t>Fomentar la participación ciudadana activa de la juventud de la localidad de la Virgen y Turística.</t>
  </si>
  <si>
    <t>1. Organización de equipo de trabajo y preparación de metodología de trabajo, determinación de cronograma</t>
  </si>
  <si>
    <t>2.Seleccion	de	Beneficiarios,	socialización	del programa y asignación de cronograma</t>
  </si>
  <si>
    <t>3. Desarrollo de formaciones, entrega de medios tecnológicos y recopilación de testimonios</t>
  </si>
  <si>
    <t>4. difusión del mensaje a través de medios y entrega de informes</t>
  </si>
  <si>
    <t>FORTALECIMIENTO ORGANIZACIONAL ASOCIADO A LA ATENCIÓN DE PERSONAS MAYORES EN CENTROS DE VIDA DE LA LOCALIDAD DE LA VIRGEN Y TURÍSTICA CARTAGENA DE INDIAS</t>
  </si>
  <si>
    <t>Mejorar el nivel de atención de adultos mayores en centros de vida y grupos organizados en la localidad de la Virgen y Turística del Distrito de Cartagena.</t>
  </si>
  <si>
    <t>1.Conformación los equipos de trabajo, preparación logística.</t>
  </si>
  <si>
    <t>2. Desarrollo de las estrategias necesarias</t>
  </si>
  <si>
    <t>3. Selección de los adultos mayores
- Revisiones realizadas por un cuerpo medico</t>
  </si>
  <si>
    <t>4. Publicación de los resultados de la campaña y seguimiento a las personas participantes del proyecto.</t>
  </si>
  <si>
    <t>GENERACIÓN DE EVENTOS DE HÁBITOS Y ESTILOS DE VIDA SALUDABLE EN LA LOCALIDAD DE LA VIRGEN Y TURÍSTICA. CARTAGENA DE INDIAS</t>
  </si>
  <si>
    <t>Aumentar el número de eventos de hábitos y estilos de vida saludable para la comunidad de la Localidad de la Virgen y Turística.</t>
  </si>
  <si>
    <t>2. Adquisición de los elementos necesarios y socialización con beneficiarios</t>
  </si>
  <si>
    <t>3. Desarrollo de eventos y difusión del mensaje de la campaña</t>
  </si>
  <si>
    <t>02-001-06-20-04-07-02-01</t>
  </si>
  <si>
    <t xml:space="preserve">Ejecución Presupuestal </t>
  </si>
  <si>
    <t xml:space="preserve">1. Caracterización </t>
  </si>
  <si>
    <t>2. Socialización del proyecto</t>
  </si>
  <si>
    <t>3. Entrega de Elementos de Bioseguridad Puerta a Puerta</t>
  </si>
  <si>
    <t>REPORTES DE AVANCE DE METAS PRODUCTOS A DICIEMBRE 30 DE 2021.</t>
  </si>
  <si>
    <t>ND</t>
  </si>
  <si>
    <t>CONTRATO: SAMC-ALVT-001-2021   CONTRATISTA: FUNDACIÓN PARA EL PROGRESO, BIENESTARSOCIAL Y DESARROLLO SOSTENIBLE     OBJETO: CONTRATAR LA CARACTERIZACIÓN Y FORMACION DE LA POBLACIÓN DE LA LOCALIDAD DE LA VIRGEN Y TURISTICA, E IMPLEMENTACION DE ESTRATEGIAS PARA LA REDUCCIÓN DE LA SINIESTRALIDAD VIAL Y LA SOSTENIBILIDAD DEL ESPACIO PUBLICO.</t>
  </si>
  <si>
    <t>CONTRATO: LP-ALVT-001-2021           CONTRATISTA: DISTRIBUCIONES GENERICOS JN S.A.S     OBJETO: CONTRATAR LA IMPLEMENTACIÓN, DESARROLLO Y DOTACIÓN DE TEXTOS DE LA CATEDRA DE LA PAZ EN EL MARCO DEL DESARROLLO DEL PROYECTO DE FORTALECIMIENTO DE LA CAPACIDAD DE MANEJO Y RESOLUCIÓN DE CONFLICTOS DE LOS ESTUDIANTES DE LAS IEO DE LA LOCALIDAD DE LA VIRGEN Y TURÍSTICA DEL DISTRITO DE CARTAGENA DE INDIAS</t>
  </si>
  <si>
    <t>CONTRATO: CMA-ALVT-001-2021    CONTRATISTA:     FUNDACION AFRODESENDIENTE ESTA ES TU LUZ MARIA.                                                             OBJETO: COORDINACIÓN, EJECUCIÓN E IMPLEMENTACIÓN DEL PROYECTO SOCIAL DENOMINADO “GENERACIÓN DE INGRESOS, EMPRENDIMIENTO Y EMPRESARISMO EN LAS FAMILIAS EN POBREZA EXTREMA DE LA LOCALIDAD DE LA VIRGEN Y TURÍSTICA CARTAGENA DE INDIAS.</t>
  </si>
  <si>
    <t>CONTRATO: SAMC-ALVT-002-2021   CONTRATISTA: FUNDACIÓN GEPS - GRUPO DE ESTUDIANTES PARA LA PROMOCIÓN EN SALUD    OBJETO:  EJECUTAR LAS ACTIVIDADES RELACIONADAS CON LA FORMACION DE ADOLESCENTES EN SALUD SEXUAL Y REPRODUCTIVA, EJERCICIO DE LIDERAZGO EN LAS MUJERES Y DESARROLLO DE ACCIONES PARA DISMINUIR LA VIOLENCIA CONTRA LA MUJER EN LA LOCALIDAD DE LA VIRGEN Y TURISTICA.</t>
  </si>
  <si>
    <t>CONTRATO: SAMC-ALVT-003-2021   CONTRATISTA: FUNDACION FUNDOPS   OBJETO: FORTALECIMIENTO DEL EMPRENDIMIENTO EN LOS PEQUEÑOS PRODUCTORES RURALES Y FORMACIÓN PARA LA GENERACION DE EMPLEO INCLUSIVO PARA LOS JOVENES DE LA LOCALIDAD DE LA VIRGEN Y TURISTICA CARTAGENA DE INDIAS</t>
  </si>
  <si>
    <t>CONTRATO: SAMC-ALVT-013-2021    CONTRATISTA:  FUNDACIÓN FUNDOPS     OBJETO:  IMPLEMENTACIÓN Y EJECUCIÓN DE PROYECTO PARA EL FORTALECIMIENTO ORGANIZACIONAL EN ATENCIÓN A PERSONAS MAYORES EN CENTROS DE VIDA DE LA LOCALIDAD DE LA VIRGEN Y TURISTICA</t>
  </si>
  <si>
    <t>CONTRATO:  MC-ALVT-003-2021    CONTRATISTA:  CONSTRUMEC S.A.S  OBJETO:  CONSTRUCCIÓN DE LA SALA DE ENSAYO Y GRABACIÓN MUSICIAL DE LA LOCALIDAD EN EL MARCO DEL PROYECTO DE INVERSIÓN CONSTRUCCIÓN Y MANTENIMIENTO DE LA INFRAESTRUCTURA CULTURAL DE LA LOCALIDAD DE LA VIRGEN Y TURÍSTICA DEL DISTRITO DE CARTAGENA DE INDIAS                                                                                              CONTRATO:  MC-ALVT-004-2021    CONTRATISTA:   FUNAP    OBJETO:  ADQUISICIÓN DE INSTRUMENTOS MUSICALES PARA LA DOTACIÓN DE LA SALA DE ENSAYO Y GRABACIÓN MUSICAL DE LA LOCALIDAD EN EL MARCO DEL PROYECTO DE INVERSIÓN CONSTRUCCIÓN Y MANTENIMIENTO DE LA INFRAESTRUCTURA CULTURAL DE LA LOCALIDAD DE LA VIRGEN Y TURÍSTICA DEL DISTRITO DE CARTAGENA DE INDIAS</t>
  </si>
  <si>
    <t>CONTRATO: SAMC-ALVT-015-2021   CONTRATISTA: PROEMPRENDER SOCIAL   OBJETO:  IMPLEMENTACIÓN DE LOS PROGRAMAS DE FORMACIÓN SOCIOPOLÍTICA PARA IMPULSAR LA PARTICIPACIÓN CIUDADANA DE LOS JÓVENES; Y LA CONSOLIDACIÓN DE ORGANIZACIONES PARA PERSONAS EN CONDICIÓN DE DISCAPACIDAD EN LA LOCALIDAD DE LA VIRGEN Y TURÍSTICA DE CARTAGENA DE INDIAS.</t>
  </si>
  <si>
    <t>CONTRATO: SAMC-ALVT-018-2021  CONTRATISTA: ASOCOMP  OBJETO: IMPLEMENTACIÓN Y EJECUCIÓN DE PROYECTO PARA EL DESARROLLO DE ACCIONES AFIRMATIVAS PARA EL RECONOCIMIENTO DE LA DIVERSIDAD SEXUAL Y NUEVAS ENTIDADES DE GÉNERO, Y EL FORTALECIMIENTO CULTURAL, PATRIMONIO INMATERIAL Y FESTIVO DE CARÁCTER INCLUSIVO EN LA LOCALIDAD DE LA VIRGEN Y TURISTICA.</t>
  </si>
  <si>
    <t>CONTRATO: SAMC-ALVT-016-2021  CONTRATISTA: FUNDACION IMAGINARIO COLECTIVO CARIBE   OBJETO: PRESTACIÓN DE SERVICIOS PARA LA EJECUCIÓN DE LOS PROGRAMAS INSTITUCIONALES RELACIONADOS CON LA IMPLEMENTACIÓN DE ESTILOS DE VIDA SALUDABLE, EL FOMENTO AL ARTE Y LA CULTURA, LA INTEGRACIÓN SOCIAL Y EVENTOS RECREATIVOS PARA LA COMUNIDAD DE LA LOCALIDAD DE LA VIRGEN Y TURÍSTICA EN CARTAGENA DE INDIAS.</t>
  </si>
  <si>
    <t>CONTRATO: SAMC-ALVT-020-2021  CONTRATISTA: JOSE DAVID DIAZ PASTRANA   OBJETO: ADECUACIÓN DE SANEAMIENTO BÁSICO PARA VIVIENDAS DE LA POBLACIÓN EN CONDICION POBREZA DE LA LOCALIDAD DE LA VIRGEN Y TURÍSTICA CARTAGENA DE INDIAS”                                                          CONTRATO: SAMC-ALVT-021-2021   CONTRATISTA:  JOSE DAVID DIAZ PASTRANA     OBJETO: CONTRATAR LA ADECUACIÓN DE SANEAMIENTO BÁSICO PARA VIVIENDAS DE LA POBLACIÓN RURAL EN CONDICION DE POBREZA DE LA LOCALIDAD DE LA VIRGEN Y TURÍSTICA DEL DISTRITO DE CARTAGENA DE INDIAS.</t>
  </si>
  <si>
    <t>02-001-06-20-04-07-02-
01</t>
  </si>
  <si>
    <t>----</t>
  </si>
  <si>
    <t>HASTA LA FECHA NO SE HA  IDENTIFICADO PROCESO DE CONTRATACIÓN CUYO OBJETO SE RELACIONE A PROYECTO DE INVERSIÓN DEL PROGRAMA FORTALECIMIENTO DE LA CONVIVENCIA Y SEGURIDAD CIUDADANA</t>
  </si>
  <si>
    <t>HASTA LA FECHA NO SE HA  IDENTIFICADO PROCESO DE CONTRATACIÓN CUYO OBJETO SE RELACIONE A PROYECTO DE INVERSIÓN DEL PROGRAMAMEJORAR LA CONVIVENCIA CIUDADANA CON LA IMPLEMENTACION DEL CODIGO NACIONAL DE POLICIA Y CONVIVENCIA</t>
  </si>
  <si>
    <t>HASTA LA FECHA NO SE HA  IDENTIFICADO PROCESO DE CONTRATACIÓN CUYO OBJETO SE RELACIONE A PROYECTO DE INVERSIÓN DEL PROGRAMA IMPLEMENTACION Y SOSTENIMIENTO DE HERRAMIENTAS TECNOLOGICAS PARA SEGURIDAD Y SOCORRO</t>
  </si>
  <si>
    <t>HASTA LA FECHA NO SE HA  IDENTIFICADO PROCESO DE CONTRATACIÓN CUYO OBJETO SE RELACIONE A PROYECTO DE INVERSIÓN QUE APUNTE A INDICADOR "Política pública de discapacidad local e inclusión social formlada e implementada"</t>
  </si>
  <si>
    <t>HASTA LA FECHA NO SE HA  IDENTIFICADO PROCESO DE CONTRATACIÓN CUYO OBJETO SE RELACIONE A PROYECTO DE INVERSIÓN DEL PROGRAMA ADMINISTRACION, MANTENIMIENTO, ADECUACION,  MEJORAMIENTO, Y CONSTRUCCION DE ESCENARIOS DEPORTIVOS</t>
  </si>
  <si>
    <t>HASTA LA FECHA NO SE HA  IDENTIFICADO PROCESO DE CONTRATACIÓN CUYO OBJETO SE RELACIONE A PROYECTO DE INVERSIÓN DEL PROGRAMA  AHORRO Y USO EFICIENTE DE LOS SERVICIOS PUBLICOS "AGUA Y SANEAMIENTO BASICO PARA TODOS</t>
  </si>
  <si>
    <t>HASTA LA FECHA NO SE HA  IDENTIFICADO PROCESO DE CONTRATACIÓN CUYO OBJETO SE RELACIONE A PROYECTO DE INVERSIÓN DEL PROGRAMA LOCALIDAD DE LA VIRGEN Y TURISTICA SE MUEVE</t>
  </si>
  <si>
    <t>CONTRATISTA: YENSHA</t>
  </si>
  <si>
    <t>CONTRATISTA: FUNDACION GEPS
(GRUPO DE
ESTUDIANTES PARA LA
PROMOCION EN SALUD)</t>
  </si>
  <si>
    <t xml:space="preserve">  CONTRATISTA: CORPORACION YENSHA   </t>
  </si>
  <si>
    <t>CONTRATO: SAMC-ALVT-004-2021   CONTRATISTA: FUNDACIÓN PARA EL DESARROLLO SOCIAL Y SOSTENIBLE DEL CARIBE   OBJETO:  CONTRATAR LA IMPLEMENTACIÓN Y EJECUCIÓN DE LOS PROCESOS DE MEJORAMIENTO ETNOEDUCATIVOS Y POTENCIALIZACIÓN DE LA AUTONOMÍA ECONOMICA DE LA MUJERES DE LA LOCALIDAD DE LA VIRGEN Y TURISTICA DE CARTAGENA DE INDIAS (EL PORCENTAJE DE AVANCE SE ESTABLECE DE ACUERDO TENIENDO EN CUENTA QUE SOLO SE ENCUENTRA COLGADO EN LA PAGINA SECOP II, INFORME DE AVANCE  DE EJECUCIÓN  Y EL PAGO DEL ACTA PARCIAL (51,8)- EL FINAL NO ESTA EN LA PAGINA)  SE ANEXA COPIA DE INFORME DEL CONTRATO</t>
  </si>
  <si>
    <t>CONTRATO: SAMC-ALVT-005-2021       CONTRATISTA: FUNDACIÓN ENCAUSA                                                                                                                                                                                   OBJETO: MPLEMENTACIÓN DE ACCIONES SOCIALES QUE CONLLEVEN A LA ATENCIÓN INTEGRAL PARA NIÑOS, NIÑAS, ADOLESCENTES Y JÓVENES EN RIESGO DE VINCULARSE A ACCIONES DELICTIVAS, LA TRANSVERSALIDAD EN GESTIÓN DIFERENCIAL DE POBLACIONES VULNERABLES, POBLACIÓN NEGRA, AFROCOLOMBIANA Y RAIZAL Y AL IMPULSO DE PEQUEÑOS PRODUCTORES AGROPECUARIOS EN EL FOMENTO DE TECNOLOGÍA E INNOVACIÓN AGROPECUARIA</t>
  </si>
  <si>
    <t>CONTRATO: SAMC-ALVT-005-2021    CONTRATISTA: FUNDACIÓN ENCAUSA      OBJETO: MPLEMENTACIÓN DE ACCIONES SOCIALES QUE CONLLEVEN A LA ATENCIÓN INTEGRAL PARA NIÑOS, NIÑAS, ADOLESCENTES Y JÓVENES EN RIESGO DE VINCULARSE A ACCIONES DELICTIVAS, LA TRANSVERSALIDAD EN GESTIÓN DIFERENCIAL DE POBLACIONES VULNERABLES, POBLACIÓN NEGRA, AFROCOLOMBIANA Y RAIZAL Y AL IMPULSO DE PEQUEÑOS PRODUCTORES AGROPECUARIOS EN EL FOMENTO DE TECNOLOGÍA E INNOVACIÓN AGROPECUARIA</t>
  </si>
  <si>
    <t>CONTRATO: SAMC-ALVT-005-2021         CONTRATISTA: FUNDACIÓN ENCAUSA     OBJETO: MPLEMENTACIÓN DE ACCIONES SOCIALES QUE CONLLEVEN A LA ATENCIÓN INTEGRAL PARA NIÑOS, NIÑAS, ADOLESCENTES Y JÓVENES EN RIESGO DE VINCULARSE A ACCIONES DELICTIVAS, LA TRANSVERSALIDAD EN GESTIÓN DIFERENCIAL DE POBLACIONES VULNERABLES, POBLACIÓN NEGRA, AFROCOLOMBIANA Y RAIZAL Y AL IMPULSO DE PEQUEÑOS PRODUCTORES AGROPECUARIOS EN EL FOMENTO DE TECNOLOGÍA E INNOVACIÓN AGROPECUARIA</t>
  </si>
  <si>
    <t>CONTRATO: SAMC-ALVT-005-2021      CONTRATISTA: FUNDACIÓN ENCAUSA   OBJETO: MPLEMENTACIÓN DE ACCIONES SOCIALES QUE CONLLEVEN A LA ATENCIÓN INTEGRAL PARA NIÑOS, NIÑAS, ADOLESCENTES Y JÓVENES EN RIESGO DE VINCULARSE A ACCIONES DELICTIVAS, LA TRANSVERSALIDAD EN GESTIÓN DIFERENCIAL DE POBLACIONES VULNERABLES, POBLACIÓN NEGRA, AFROCOLOMBIANA Y RAIZAL Y AL IMPULSO DE PEQUEÑOS PRODUCTORES AGROPECUARIOS EN EL FOMENTO DE TECNOLOGÍA E INNOVACIÓN AGROPECUARIA</t>
  </si>
  <si>
    <t>CONTRATO: SAMC-ALVT-010-2021   CONTRATISTA:  FUNDACIÓN PARA EL PROGRESO, BIENESTARSOCIAL Y DESARROLLO SOSTENIBLE    OBJETO:  IMPLEMENTAR Y EJECUTAR LOS PROCESOS DE CARACTERIZACIÓN PARA LA CREACION DE ESTRATEGIAS Y ACCIONES CON EL FIN DE GARANTIZAR EL MANTENIMIENTO Y SOSTENIMIENTO DEL ESPACIO PUBLICO; GENERACIÓN DE MEDIDAS ENCAMINADAS A RECUPERAR EL ESPACIO PÚBLICO; Y ASISTENCIA INTEGRAL A LA FAUNA DOMESTICA EN CONDICION DE CALLE DE LA LOCALIDAD DE LA VIRGEN Y TURISTICA DE CARTAGENA DE INDIAS (EL PORCENTAJE DE AVANCE SE ESTABLECE TENIENDO EN CUENTA QUE EL INFORME FINAL FUE PUBLICADO EN ENERO DE 2022 Y NO CORRESPONDE AL PERIODO REPORTADO- SE ENCUENTRA EN REVISION)  SE ANEXA COPIA DE INFORME DEL CONTRATO</t>
  </si>
  <si>
    <t>ACUMULADO META PRODUCTO 2021</t>
  </si>
  <si>
    <t>AVANCE META PRODUCTO AL AÑO</t>
  </si>
  <si>
    <t>AVANCE META PRODUCTO AL CUATRIENIO</t>
  </si>
  <si>
    <t>1. Organización de las estrategias, el desarrollo del contenido de la formación y la adquisición de los materiales. -  Determinación de Beneficiarios</t>
  </si>
  <si>
    <r>
      <t>1.</t>
    </r>
    <r>
      <rPr>
        <sz val="14"/>
        <rFont val="Arial"/>
        <family val="2"/>
      </rPr>
      <t xml:space="preserve"> conformación de los equipos de trabajo y organización de las actividades.</t>
    </r>
  </si>
  <si>
    <r>
      <t>3.</t>
    </r>
    <r>
      <rPr>
        <sz val="14"/>
        <rFont val="Arial"/>
        <family val="2"/>
      </rPr>
      <t xml:space="preserve"> Formación de beneficiarios y certificación</t>
    </r>
  </si>
  <si>
    <r>
      <t>CONTRATO: SAMC-ALVT-008-2021  CONTRATISTA: JOSE DAVID DIAZ PASTRANA   OBJETO: IMPLEMENTAR Y EJECUTAR EL PROCESO DE DESARROLLO DE MEDIDAS PARA MEJORAR LA CAPACIDAD HIDRÁULICA DE LOS CANALES PLUVIALES DE LA LOCALIDAD DE LA VIRGEN Y TURISTICA DE CARTAGENA DE INDIAS.</t>
    </r>
    <r>
      <rPr>
        <b/>
        <sz val="14"/>
        <rFont val="Calibri"/>
        <family val="2"/>
        <scheme val="minor"/>
      </rPr>
      <t xml:space="preserve"> (EL PORCENTAJE DE AVANCE SE ESTABLECE DE ACUERDO A INFORME DE EJECUCIÓN COLGADO EN LA PAGINA SECOP II - DONDE SE ENCUENTRAN LASACTIVIDADES DESARROLLADAS POR EL CONTRATISTA, PUESTO QUE NO SE PUEDE DETERMINAR EL CUMPLIMEINTO DE LA FORMA COMO SE PLANTEA EL INDICAR Y COMO SE DESCRIBE EL INFORME)  SE ANEXA COPIA DE INFORME DEL CONTRATO</t>
    </r>
  </si>
  <si>
    <r>
      <t>CONTRATO: MC-ALVT-005-2021   CONTRATISTA: CORPOVIDA OBJETO: IMPLEMENTACIÓN DEL PROGRAMA DE FORTALECIMIENTO DEL MANEJO Y ATENCION DE DESASTRES EN LA LOCALIDAD DE LA VIRGEN Y TURISTICA</t>
    </r>
    <r>
      <rPr>
        <b/>
        <sz val="14"/>
        <rFont val="Calibri"/>
        <family val="2"/>
        <scheme val="minor"/>
      </rPr>
      <t xml:space="preserve"> (EL PORCENTAJE DE AVANCE SE ESTABLECE DE ACUERDO A INFORME DE EJECUCIÓN COLGADO EN LA PAGINA SECOP II - DONDE SE ENCUENTRAN LAS ACTAS DE FORMACIÓN A 10 SECTORES DE LA LOCALIDAD)  SE ANEXA COPIA DE INFORME DEL CONTRATO</t>
    </r>
  </si>
  <si>
    <r>
      <t>CONTRATO: LP-ALVT-002-2021   CONTRATISTA: SUBLIME EDITORES SAS     OBJETO: CONTRATAR LA IMPLEMENTACIÓN, DESARROLLO Y DOTACIÓN DE TEXTOS DE LA CATEDRA DE LA PAZ EN EL MARCO DEL DESARROLLO DEL PROYECTO DE FORTALECIMIENTO DE LA CAPACIDAD DE MANEJO Y RESOLUCIÓN DE CONFLICTOS DE LOS ESTUDIANTES DE LAS IEO DE LA LOCALIDAD DE LA VIRGEN Y TURÍSTICA DEL DISTRITO DE CARTAGENA DE INDIAS  (</t>
    </r>
    <r>
      <rPr>
        <b/>
        <sz val="14"/>
        <rFont val="Calibri"/>
        <family val="2"/>
        <scheme val="minor"/>
      </rPr>
      <t xml:space="preserve">EL PORCENTAJE DE AVANCE SE ESTABLECE TENIENDO EN CUENTA QUE EN SECOP II, SE ENCUENTRA UN INFORME PUBLICADO EN EL CUAL NO SE IDENTIFCA EL PERIODO REPORTADO NI SE DESCRIBE EL CUMPLIEMINTO DE LAS ACTIVIDADES POR PARTE DEL CONTRATISTA)  SE ANEXA COPIA DE INFORME </t>
    </r>
  </si>
  <si>
    <r>
      <t xml:space="preserve">2. </t>
    </r>
    <r>
      <rPr>
        <sz val="14"/>
        <rFont val="Arial"/>
        <family val="2"/>
      </rPr>
      <t>- Realizar vinculación de personas a programas de formación de apoyo formales o informales en el marco de la campaña e Iniciar los procesos de formación para estas personas en el marco de la campaña “ARTE Y CULTURA CON FORMACION SOSTENIBLE EN NUESTRA LOCALIDAD” en la localidad de la Virgen y Turística.</t>
    </r>
  </si>
  <si>
    <r>
      <t xml:space="preserve">4- </t>
    </r>
    <r>
      <rPr>
        <sz val="14"/>
        <rFont val="Arial"/>
        <family val="2"/>
      </rPr>
      <t>Difusión de los resultados de la campaña y el evento a través de los medios masivos de comunicación y en medio de la comunidad.</t>
    </r>
  </si>
  <si>
    <r>
      <t xml:space="preserve">CONTRATO: SAMC-ALVT-006-2021     CONTRATISTA: CORPORACION YENSHA   OBJETO:  CONTRATAR LA IMPLEMENTACIÓN Y EJECUCIÓN DE PROYECTO QUE CONLLEVE A LA ORGANIZACIÓN DE CENTROS DE EMPRENDIMIENTO Y GESTIÓN DE LA EMPLEABILIDAD Y A EL FORTALECIMIENTO DE LA ACTIVIDAD TURISTICA COMO MECANISMOS DE REACTIVACIÓN ECONOMICA EN LA LOCALIDAD DE LA VIRGEN Y TURISTICA DEL DISTRITO DE CARTAGENA. </t>
    </r>
    <r>
      <rPr>
        <b/>
        <sz val="14"/>
        <rFont val="Calibri"/>
        <family val="2"/>
        <scheme val="minor"/>
      </rPr>
      <t xml:space="preserve"> (EL PORCENTAJE DE AVANCE SE ESTABLECE DE ACUERDO A LO DESCRTO EN EL INFORME DE EJECUCIÓN COLGADO EN LA PAGINA SECOP II - EL CUAL FUE APROBADO POR EL SUPERVISOR CON LA AUTORIZAR DE LOS PAGOS)  SE ANEXA COPIA DE INFORME </t>
    </r>
  </si>
  <si>
    <r>
      <t xml:space="preserve">CONTRATO: SAMC-ALVT-004-2021   CONTRATISTA: FUNDACIÓN PARA EL DESARROLLO SOCIAL Y SOSTENIBLE DEL CARIBE   OBJETO:  CONTRATAR LA IMPLEMENTACIÓN Y EJECUCIÓN DE LOS PROCESOS DE MEJORAMIENTO ETNOEDUCATIVOS Y POTENCIALIZACIÓN DE LA AUTONOMÍA ECONOMICA DE LA MUJERES DE LA LOCALIDAD DE LA VIRGEN Y TURISTICA DE CARTAGENA DE INDIAS </t>
    </r>
    <r>
      <rPr>
        <b/>
        <sz val="14"/>
        <rFont val="Calibri"/>
        <family val="2"/>
        <scheme val="minor"/>
      </rPr>
      <t>(EL PORCENTAJE DE AVANCE SE ESTABLECE DE ACUERDO TENIENDO EN CUENTA QUE SOLO SE ENCUENTRA COLGADO EN LA PAGINA SECOP II, INFORME DE AVANCE  DE EJECUCIÓN  Y EL PAGO DEL ACTA PARCIAL (51,8)- EL FINAL NO ESTA EN LA PAGINA)  SE ANEXA COPIA DE INFORME DEL CONTRATO</t>
    </r>
  </si>
  <si>
    <r>
      <t xml:space="preserve">CONTRATO: SAMC-ALVT-006-2021     CONTRATISTA: CORPORACION YENSHA   OBJETO:  CONTRATAR LA IMPLEMENTACIÓN Y EJECUCIÓN DE PROYECTO QUE CONLLEVE A LA ORGANIZACIÓN DE CENTROS DE EMPRENDIMIENTO Y GESTIÓN DE LA EMPLEABILIDAD Y A EL FORTALECIMIENTO DE LA ACTIVIDAD TURISTICA COMO MECANISMOS DE REACTIVACIÓN ECONOMICA EN LA LOCALIDAD DE LA VIRGEN Y TURISTICA DEL DISTRITO DE CARTAGENA. </t>
    </r>
    <r>
      <rPr>
        <b/>
        <sz val="14"/>
        <rFont val="Calibri"/>
        <family val="2"/>
        <scheme val="minor"/>
      </rPr>
      <t xml:space="preserve">(EL PORCENTAJE DE AVANCE SE ESTABLECE DE ACUERDO A LO DESCRTO EN EL INFORME DE EJECUCIÓN COLGADO EN LA PAGINA SECOP II - EL CUAL FUE APROBADO POR EL SUPERVISOR CON LA AUTORIZAR DE LOS PAGOS)  SE ANEXA COPIA DE INFORME </t>
    </r>
  </si>
  <si>
    <t>AVANCE PILAR LOCALIDAD DE LA VIRGEN Y TURISTICA RESILENTE</t>
  </si>
  <si>
    <t>UNA LOCALIDAD INCLUYENTE</t>
  </si>
  <si>
    <t>AVANCE PILAR UNA LOCALIDAD INCLUYENTE</t>
  </si>
  <si>
    <t>AVANCE PILAR LOCALIDAD CONTINGENTE</t>
  </si>
  <si>
    <t>AVANCE PILAR LOCALIDAD TRANSPARENTE</t>
  </si>
  <si>
    <t>AVANCE EJE TRANSVERSAL : LOCALIDAD CON ATENCION Y GARANTIA DE DERECHOS A POBLACION DIFERENCIAL</t>
  </si>
  <si>
    <t>AVANCE PLAN DE DESARROLLO LOCALIDAD DE LA VIRGEN Y TURISTICA A DICIEMBRE 31 DE 2021</t>
  </si>
  <si>
    <t>NP</t>
  </si>
  <si>
    <t>APROPIACIÓN DEFINITIVA SEGÚN PLANEACIÓN</t>
  </si>
  <si>
    <t>OBSERVACIONES DE LA SECRETARÍA DE PLANEACIÓN</t>
  </si>
  <si>
    <t>PRESUPUESTO EJECUTADO (REGISTROS PRESUPUESTALES)</t>
  </si>
  <si>
    <t>PAGOS SEGÚN PLANEACIÓN</t>
  </si>
  <si>
    <t>De acuerdo con el Oficio AMC-OFI-0006191-2022 presentado por el alcalde encargado de la Localidad de la Virgen y Turística, de quien se resalta su interés en presentar los informes ante esta dependencia correspondiente al reporte de avances y ejecución del Plan de Desarrollo de esta localidad para la vigencia 2021, nos permitimos hacer las siguientes precisiones:
De un total de 66 metas productos que componen el Plan de Desarrollo de la Localidad, fueron programadas 53% para la vigencia 2021, aparecen reportadas en la matriz de seguimiento de plan de desarrollo 6 metas, es decir podemos afirmar qué la localidad de la Virgen y turística solo está reportando el 11% de las metas programadas.
Analizando el contexto de los reportes de las 6 metas, a las cuales nos estamos refiriendo, encontramos que a pesar que presentan una observación relacionada, las mismas no tienen el soporte o evidencia que demuestre la entrega de los productos, es decir no precisa cuándo y, dónde se ejecutó la actividad; por ejemplo en una meta encontramos que no se relacionan cuando se tratan de atender dependencias o instituciones educativas no relacionan las instituciones educativas y cuando se trata de emprendimientos no relacionan los nombres de las personas o de los negocios que se hicieron emprendimiento y sus ubicaciones en el contexto de la localidad.  De igual manera también encontramos que se relaciona una consolidación de 100 comités de riesgo en los barrios de la localidad de la Virgen, pero no indican cuáles fueron los barrios en los que se hizo la intervención. 
La ejecución de este plan de desarrollo evidencia la falta de correlación entre los alcances logrados de la parte estratégica con la ejecución presupuestal.  .  Dado que mientras la primera está en 12,11% para el año, y 8,57% acumulado al cuatrienio; la parte presupuestal presenta una ejecución del 97,93% dado a que del presupuesto total aprobado $14.909.239.081 se Comprometieron (registros presupuestales) $14.600.716.923; adicionalmente se observa que del total de los compromisos $14.600.716.923 se pagaron $ 10.519.385.046 representando el 72, 05% de ejecución de los pagos. Si se compara los alcances de la parte estratégica en la que solamente se están mostrando 6 metas con las falencias ya anotadas, podemos decir qué la localidad de la Virgen y turística no está aportando elementos que demuestren que existe la correlación entre la ejecución presupuestal y la ejecución estratégica del plan de desarrollo.</t>
  </si>
  <si>
    <t>EJECUCIÓN PRESUPUESTAL SEGÚN COMPROMISOS LOCALIDAD DE LA VIRGEN A 31 DE DICIEMBRE DE 2021</t>
  </si>
  <si>
    <t>PORCENTAJE DE PAGOS DE COMPROMISOS PRESUPUESTAL LOCALIDAD DE LA VIRGEN A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</si>
</sst>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quot;$&quot;\ * #,##0.00_-;\-&quot;$&quot;\ * #,##0.00_-;_-&quot;$&quot;\ * &quot;-&quot;??_-;_-@_-"/>
    <numFmt numFmtId="165" formatCode="_-&quot;$&quot;\ * #,##0_-;\-&quot;$&quot;\ * #,##0_-;_-&quot;$&quot;\ * &quot;-&quot;??_-;_-@_-"/>
  </numFmts>
  <fonts count="14" x14ac:knownFonts="1">
    <font>
      <sz val="11"/>
      <color theme="1"/>
      <name val="Calibri"/>
      <family val="2"/>
      <scheme val="minor"/>
    </font>
    <font>
      <sz val="11"/>
      <color theme="1"/>
      <name val="Calibri"/>
      <family val="2"/>
      <scheme val="minor"/>
    </font>
    <font>
      <b/>
      <sz val="14"/>
      <color rgb="FFFF0000"/>
      <name val="Arial"/>
      <family val="2"/>
    </font>
    <font>
      <b/>
      <sz val="36"/>
      <name val="Calibri"/>
      <family val="2"/>
      <scheme val="minor"/>
    </font>
    <font>
      <b/>
      <sz val="14"/>
      <name val="Calibri"/>
      <family val="2"/>
      <scheme val="minor"/>
    </font>
    <font>
      <sz val="14"/>
      <name val="Calibri"/>
      <family val="2"/>
      <scheme val="minor"/>
    </font>
    <font>
      <sz val="14"/>
      <color rgb="FFFF0000"/>
      <name val="Calibri"/>
      <family val="2"/>
      <scheme val="minor"/>
    </font>
    <font>
      <sz val="14"/>
      <name val="Arial"/>
      <family val="2"/>
    </font>
    <font>
      <b/>
      <sz val="22"/>
      <color rgb="FFFF0000"/>
      <name val="Calibri"/>
      <family val="2"/>
      <scheme val="minor"/>
    </font>
    <font>
      <b/>
      <sz val="14"/>
      <color rgb="FFFF0000"/>
      <name val="Calibri"/>
      <family val="2"/>
      <scheme val="minor"/>
    </font>
    <font>
      <b/>
      <sz val="48"/>
      <color rgb="FFFF0000"/>
      <name val="Calibri"/>
      <family val="2"/>
      <scheme val="minor"/>
    </font>
    <font>
      <sz val="36"/>
      <color rgb="FFFF0000"/>
      <name val="Calibri"/>
      <family val="2"/>
      <scheme val="minor"/>
    </font>
    <font>
      <b/>
      <sz val="16"/>
      <color rgb="FFFF0000"/>
      <name val="Calibri"/>
      <family val="2"/>
      <scheme val="minor"/>
    </font>
    <font>
      <sz val="8"/>
      <name val="Calibri"/>
      <family val="2"/>
      <scheme val="minor"/>
    </font>
  </fonts>
  <fills count="3">
    <fill>
      <patternFill patternType="none"/>
    </fill>
    <fill>
      <patternFill patternType="gray125"/>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s>
  <cellStyleXfs count="4">
    <xf numFmtId="0" fontId="0" fillId="0" borderId="0"/>
    <xf numFmtId="41"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2" fillId="0" borderId="1" xfId="0" applyFont="1" applyBorder="1" applyAlignment="1">
      <alignment horizontal="center" vertical="center" wrapText="1"/>
    </xf>
    <xf numFmtId="10" fontId="2" fillId="0" borderId="1" xfId="3"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0" xfId="0" applyFont="1" applyAlignment="1">
      <alignment vertical="center"/>
    </xf>
    <xf numFmtId="0" fontId="5" fillId="0" borderId="4" xfId="0" applyFont="1" applyFill="1" applyBorder="1" applyAlignment="1">
      <alignment horizontal="center" vertical="center" wrapText="1"/>
    </xf>
    <xf numFmtId="41" fontId="5" fillId="0" borderId="4" xfId="1"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9" fontId="6" fillId="0" borderId="4" xfId="3" applyFont="1" applyFill="1" applyBorder="1" applyAlignment="1">
      <alignment horizontal="center" vertical="center"/>
    </xf>
    <xf numFmtId="0" fontId="5"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1" fontId="5" fillId="0" borderId="1" xfId="1" applyFont="1" applyFill="1" applyBorder="1" applyAlignment="1">
      <alignment horizontal="center" vertical="center"/>
    </xf>
    <xf numFmtId="0" fontId="6" fillId="0" borderId="1" xfId="0" applyFont="1" applyFill="1" applyBorder="1" applyAlignment="1">
      <alignment horizontal="center" vertical="center"/>
    </xf>
    <xf numFmtId="9" fontId="6" fillId="0" borderId="1" xfId="3" applyFont="1" applyFill="1" applyBorder="1" applyAlignment="1">
      <alignment horizontal="center" vertical="center"/>
    </xf>
    <xf numFmtId="0" fontId="5" fillId="0" borderId="0" xfId="0" applyFont="1"/>
    <xf numFmtId="0" fontId="4" fillId="0" borderId="1" xfId="0" applyFont="1" applyFill="1" applyBorder="1" applyAlignment="1">
      <alignment horizontal="center" vertical="center" wrapText="1"/>
    </xf>
    <xf numFmtId="41" fontId="5" fillId="0" borderId="1" xfId="1" applyFont="1" applyFill="1" applyBorder="1" applyAlignment="1">
      <alignment horizontal="center" vertical="center" wrapText="1"/>
    </xf>
    <xf numFmtId="1" fontId="5" fillId="0" borderId="1" xfId="0" quotePrefix="1" applyNumberFormat="1" applyFont="1" applyFill="1" applyBorder="1" applyAlignment="1">
      <alignment horizontal="center" vertical="center"/>
    </xf>
    <xf numFmtId="1" fontId="5" fillId="0" borderId="2" xfId="0" quotePrefix="1" applyNumberFormat="1" applyFont="1" applyFill="1" applyBorder="1" applyAlignment="1">
      <alignment horizontal="center" vertical="center"/>
    </xf>
    <xf numFmtId="12"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vertical="center"/>
    </xf>
    <xf numFmtId="1" fontId="5" fillId="0" borderId="1" xfId="0" applyNumberFormat="1" applyFont="1" applyFill="1" applyBorder="1" applyAlignment="1">
      <alignment horizontal="center" vertical="center"/>
    </xf>
    <xf numFmtId="0" fontId="4" fillId="0" borderId="0" xfId="0" applyFont="1"/>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wrapText="1"/>
    </xf>
    <xf numFmtId="41" fontId="5" fillId="0" borderId="0" xfId="0" applyNumberFormat="1" applyFont="1" applyAlignment="1">
      <alignment horizontal="center" vertical="center"/>
    </xf>
    <xf numFmtId="10" fontId="8" fillId="0" borderId="1" xfId="3" applyNumberFormat="1" applyFont="1" applyFill="1" applyBorder="1" applyAlignment="1">
      <alignment horizontal="center" vertical="center"/>
    </xf>
    <xf numFmtId="0" fontId="5" fillId="0" borderId="2" xfId="0" applyFont="1" applyFill="1" applyBorder="1" applyAlignment="1">
      <alignment horizontal="center" vertical="center" wrapText="1"/>
    </xf>
    <xf numFmtId="10" fontId="8" fillId="0" borderId="1" xfId="0" applyNumberFormat="1" applyFont="1" applyBorder="1" applyAlignment="1">
      <alignment horizontal="center" vertical="center"/>
    </xf>
    <xf numFmtId="0" fontId="9" fillId="0" borderId="12" xfId="0" applyFont="1" applyFill="1" applyBorder="1" applyAlignment="1">
      <alignment horizontal="center" vertical="center" wrapText="1"/>
    </xf>
    <xf numFmtId="164" fontId="5" fillId="0" borderId="0" xfId="2" applyFont="1" applyAlignment="1">
      <alignment horizontal="center" vertical="center"/>
    </xf>
    <xf numFmtId="10" fontId="5" fillId="0" borderId="0" xfId="3" applyNumberFormat="1" applyFont="1" applyAlignment="1">
      <alignment horizontal="center" vertical="center"/>
    </xf>
    <xf numFmtId="0" fontId="9" fillId="0" borderId="13" xfId="0" applyFont="1" applyFill="1" applyBorder="1" applyAlignment="1">
      <alignment horizontal="center" vertical="center" wrapText="1"/>
    </xf>
    <xf numFmtId="0" fontId="5" fillId="0" borderId="1" xfId="0" applyFont="1" applyFill="1" applyBorder="1" applyAlignment="1">
      <alignment horizontal="center" vertical="center"/>
    </xf>
    <xf numFmtId="165" fontId="10" fillId="0" borderId="8" xfId="2" applyNumberFormat="1" applyFont="1" applyFill="1" applyBorder="1" applyAlignment="1">
      <alignment horizontal="center" vertical="center" textRotation="90" wrapText="1"/>
    </xf>
    <xf numFmtId="165" fontId="10" fillId="0" borderId="3" xfId="2" applyNumberFormat="1" applyFont="1" applyFill="1" applyBorder="1" applyAlignment="1">
      <alignment horizontal="center" vertical="center" textRotation="90" wrapText="1"/>
    </xf>
    <xf numFmtId="165" fontId="10" fillId="0" borderId="4" xfId="2" applyNumberFormat="1" applyFont="1" applyFill="1" applyBorder="1" applyAlignment="1">
      <alignment horizontal="center" vertical="center" textRotation="90" wrapText="1"/>
    </xf>
    <xf numFmtId="0" fontId="12" fillId="0" borderId="1" xfId="0" applyFont="1" applyBorder="1" applyAlignment="1">
      <alignment horizontal="center" vertical="center" wrapText="1"/>
    </xf>
    <xf numFmtId="10" fontId="12" fillId="0" borderId="1" xfId="3" applyNumberFormat="1" applyFont="1" applyBorder="1" applyAlignment="1">
      <alignment horizontal="center" vertical="center"/>
    </xf>
    <xf numFmtId="0" fontId="11"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12"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1" fontId="5" fillId="0" borderId="2" xfId="1" quotePrefix="1" applyFont="1" applyFill="1" applyBorder="1" applyAlignment="1">
      <alignment horizontal="center" vertical="center"/>
    </xf>
    <xf numFmtId="41" fontId="5" fillId="0" borderId="3" xfId="1" applyFont="1" applyFill="1" applyBorder="1" applyAlignment="1">
      <alignment horizontal="center" vertical="center"/>
    </xf>
    <xf numFmtId="41" fontId="5" fillId="0" borderId="4" xfId="1" applyFont="1" applyFill="1" applyBorder="1" applyAlignment="1">
      <alignment horizontal="center" vertical="center"/>
    </xf>
    <xf numFmtId="41" fontId="5" fillId="0" borderId="2" xfId="1" quotePrefix="1" applyFont="1" applyFill="1" applyBorder="1" applyAlignment="1">
      <alignment horizontal="center" vertical="center" wrapText="1"/>
    </xf>
    <xf numFmtId="41" fontId="5" fillId="0" borderId="1" xfId="1" applyFont="1" applyFill="1" applyBorder="1" applyAlignment="1">
      <alignment horizontal="center" vertical="center"/>
    </xf>
    <xf numFmtId="0" fontId="4"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xf>
    <xf numFmtId="3" fontId="5" fillId="0" borderId="1" xfId="0" quotePrefix="1"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1" fontId="5" fillId="0" borderId="2" xfId="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Fill="1" applyBorder="1" applyAlignment="1">
      <alignment horizontal="center" vertical="center"/>
    </xf>
    <xf numFmtId="12" fontId="6" fillId="0" borderId="1"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9" fontId="6" fillId="0" borderId="1" xfId="3"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9" fontId="6" fillId="0" borderId="2" xfId="3" applyFont="1" applyFill="1" applyBorder="1" applyAlignment="1">
      <alignment horizontal="center" vertical="center" wrapText="1"/>
    </xf>
    <xf numFmtId="9" fontId="6" fillId="0" borderId="4" xfId="3" applyFont="1" applyFill="1" applyBorder="1" applyAlignment="1">
      <alignment horizontal="center" vertical="center" wrapText="1"/>
    </xf>
    <xf numFmtId="9" fontId="6" fillId="0" borderId="2" xfId="3" applyFont="1" applyFill="1" applyBorder="1" applyAlignment="1">
      <alignment horizontal="center" vertical="center"/>
    </xf>
    <xf numFmtId="9" fontId="6" fillId="0" borderId="4" xfId="3" applyFont="1" applyFill="1" applyBorder="1" applyAlignment="1">
      <alignment horizontal="center" vertical="center"/>
    </xf>
    <xf numFmtId="0" fontId="8" fillId="0" borderId="1" xfId="0" applyFont="1" applyBorder="1" applyAlignment="1">
      <alignment horizontal="center" vertical="center" wrapText="1"/>
    </xf>
    <xf numFmtId="10" fontId="8" fillId="0" borderId="1" xfId="3" applyNumberFormat="1" applyFont="1" applyBorder="1" applyAlignment="1">
      <alignment horizontal="center" vertical="center"/>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Border="1" applyAlignment="1">
      <alignment horizontal="center" vertical="center"/>
    </xf>
    <xf numFmtId="0" fontId="3" fillId="0" borderId="1" xfId="0" applyFont="1" applyFill="1" applyBorder="1" applyAlignment="1">
      <alignment horizontal="center" vertical="center" textRotation="90" wrapText="1"/>
    </xf>
    <xf numFmtId="0" fontId="3" fillId="0" borderId="2" xfId="0" applyFont="1" applyFill="1" applyBorder="1" applyAlignment="1">
      <alignment horizontal="center" vertical="center" textRotation="90"/>
    </xf>
    <xf numFmtId="0" fontId="3" fillId="0" borderId="3" xfId="0" applyFont="1" applyFill="1" applyBorder="1" applyAlignment="1">
      <alignment horizontal="center" vertical="center" textRotation="90"/>
    </xf>
    <xf numFmtId="0" fontId="3" fillId="0" borderId="4" xfId="0" applyFont="1" applyFill="1" applyBorder="1" applyAlignment="1">
      <alignment horizontal="center" vertical="center" textRotation="90"/>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4">
    <cellStyle name="Millares [0]" xfId="1" builtinId="6"/>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Laudith" id="{7AF33ADE-80E8-4216-932E-3F49321829A8}" userId="Laudith" providerId="None"/>
  <person displayName="Luz Marlene Andrade Hong" id="{7283C1B3-EA77-46F8-B7CA-30ED138C4AB8}"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 dT="2021-07-01T17:27:10.27" personId="{7283C1B3-EA77-46F8-B7CA-30ED138C4AB8}" id="{5A9DD96C-C3CC-426C-8666-175D2B3BF46C}">
    <text>VERIFICAR CON REPORTE A DICIEMBRE 2020</text>
  </threadedComment>
  <threadedComment ref="H103" dT="2021-05-25T22:46:01.23" personId="{7AF33ADE-80E8-4216-932E-3F49321829A8}" id="{004DEAD4-B0E8-4A88-BE8E-A4951121AA09}">
    <text>No fue aprabado en el 2021</text>
  </threadedComment>
  <threadedComment ref="H104" dT="2021-05-25T22:46:27.27" personId="{7AF33ADE-80E8-4216-932E-3F49321829A8}" id="{6E40659B-10FC-482B-AE25-650C7A599A6E}">
    <text>No fue aprobado en el 2021</text>
  </threadedComment>
  <threadedComment ref="H108" dT="2021-05-25T22:47:18.77" personId="{7AF33ADE-80E8-4216-932E-3F49321829A8}" id="{7D8A7548-8F92-456C-9CE8-4345AAED10DF}">
    <text>No fue aprobado en el 2021</text>
  </threadedComment>
  <threadedComment ref="H109" dT="2021-05-25T22:47:43.26" personId="{7AF33ADE-80E8-4216-932E-3F49321829A8}" id="{21F92D81-84ED-4851-A355-E926D3922781}">
    <text>No fue aprobado en el 2021</text>
  </threadedComment>
  <threadedComment ref="H110" dT="2021-05-25T22:48:06.29" personId="{7AF33ADE-80E8-4216-932E-3F49321829A8}" id="{9908D422-5ABA-4BCD-AEAF-4AA6F567D804}">
    <text>No fue aprobado en el 2021</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56"/>
  <sheetViews>
    <sheetView tabSelected="1" topLeftCell="H1" zoomScale="40" zoomScaleNormal="40" workbookViewId="0">
      <pane ySplit="1" topLeftCell="A149" activePane="bottomLeft" state="frozen"/>
      <selection activeCell="C1" sqref="C1"/>
      <selection pane="bottomLeft" activeCell="AG153" sqref="AG153:AI154"/>
    </sheetView>
  </sheetViews>
  <sheetFormatPr baseColWidth="10" defaultColWidth="11.453125" defaultRowHeight="18.5" x14ac:dyDescent="0.45"/>
  <cols>
    <col min="1" max="1" width="15.7265625" style="18" customWidth="1"/>
    <col min="2" max="2" width="25.1796875" style="18" customWidth="1"/>
    <col min="3" max="3" width="30.1796875" style="29" customWidth="1"/>
    <col min="4" max="4" width="33" style="29" customWidth="1"/>
    <col min="5" max="5" width="17.7265625" style="29" customWidth="1"/>
    <col min="6" max="6" width="22.54296875" style="29" customWidth="1"/>
    <col min="7" max="7" width="19.453125" style="30" customWidth="1"/>
    <col min="8" max="8" width="19.26953125" style="30" customWidth="1"/>
    <col min="9" max="12" width="18.26953125" style="29" customWidth="1"/>
    <col min="13" max="13" width="27.81640625" style="29" customWidth="1"/>
    <col min="14" max="16" width="27.81640625" style="31" customWidth="1"/>
    <col min="17" max="17" width="48.7265625" style="29" customWidth="1"/>
    <col min="18" max="18" width="21.54296875" style="29" customWidth="1"/>
    <col min="19" max="19" width="30.7265625" style="32" customWidth="1"/>
    <col min="20" max="20" width="48.81640625" style="32" customWidth="1"/>
    <col min="21" max="21" width="18.7265625" style="29" customWidth="1"/>
    <col min="22" max="22" width="21.81640625" style="29" customWidth="1"/>
    <col min="23" max="23" width="20" style="29" customWidth="1"/>
    <col min="24" max="24" width="21.81640625" style="29" customWidth="1"/>
    <col min="25" max="25" width="23" style="29" customWidth="1"/>
    <col min="26" max="27" width="23.26953125" style="29" customWidth="1"/>
    <col min="28" max="28" width="18.26953125" style="29" customWidth="1"/>
    <col min="29" max="30" width="26.81640625" style="29" bestFit="1" customWidth="1"/>
    <col min="31" max="31" width="32.453125" style="29" customWidth="1"/>
    <col min="32" max="32" width="33.54296875" style="29" customWidth="1"/>
    <col min="33" max="35" width="34.54296875" style="29" customWidth="1"/>
    <col min="36" max="36" width="88" style="29" customWidth="1"/>
    <col min="37" max="37" width="69.7265625" style="18" customWidth="1"/>
    <col min="38" max="16384" width="11.453125" style="18"/>
  </cols>
  <sheetData>
    <row r="1" spans="1:37" s="6" customFormat="1" ht="88.5" customHeight="1" thickBot="1" x14ac:dyDescent="0.4">
      <c r="A1" s="3" t="s">
        <v>0</v>
      </c>
      <c r="B1" s="4" t="s">
        <v>1</v>
      </c>
      <c r="C1" s="4" t="s">
        <v>3</v>
      </c>
      <c r="D1" s="4" t="s">
        <v>4</v>
      </c>
      <c r="E1" s="4" t="s">
        <v>2</v>
      </c>
      <c r="F1" s="4" t="s">
        <v>5</v>
      </c>
      <c r="G1" s="4" t="s">
        <v>6</v>
      </c>
      <c r="H1" s="4" t="s">
        <v>7</v>
      </c>
      <c r="I1" s="4" t="s">
        <v>8</v>
      </c>
      <c r="J1" s="4" t="s">
        <v>24</v>
      </c>
      <c r="K1" s="4" t="s">
        <v>25</v>
      </c>
      <c r="L1" s="4" t="s">
        <v>411</v>
      </c>
      <c r="M1" s="4" t="s">
        <v>442</v>
      </c>
      <c r="N1" s="1" t="s">
        <v>473</v>
      </c>
      <c r="O1" s="2" t="s">
        <v>474</v>
      </c>
      <c r="P1" s="1" t="s">
        <v>475</v>
      </c>
      <c r="Q1" s="4" t="s">
        <v>9</v>
      </c>
      <c r="R1" s="4" t="s">
        <v>10</v>
      </c>
      <c r="S1" s="4" t="s">
        <v>11</v>
      </c>
      <c r="T1" s="4" t="s">
        <v>12</v>
      </c>
      <c r="U1" s="4" t="s">
        <v>13</v>
      </c>
      <c r="V1" s="4" t="s">
        <v>20</v>
      </c>
      <c r="W1" s="4" t="s">
        <v>21</v>
      </c>
      <c r="X1" s="4" t="s">
        <v>14</v>
      </c>
      <c r="Y1" s="4" t="s">
        <v>22</v>
      </c>
      <c r="Z1" s="4" t="s">
        <v>23</v>
      </c>
      <c r="AA1" s="4" t="s">
        <v>15</v>
      </c>
      <c r="AB1" s="4" t="s">
        <v>16</v>
      </c>
      <c r="AC1" s="4" t="s">
        <v>17</v>
      </c>
      <c r="AD1" s="4" t="s">
        <v>438</v>
      </c>
      <c r="AE1" s="4" t="s">
        <v>18</v>
      </c>
      <c r="AF1" s="4" t="s">
        <v>19</v>
      </c>
      <c r="AG1" s="37" t="s">
        <v>495</v>
      </c>
      <c r="AH1" s="37" t="s">
        <v>497</v>
      </c>
      <c r="AI1" s="37" t="s">
        <v>498</v>
      </c>
      <c r="AJ1" s="5" t="s">
        <v>26</v>
      </c>
      <c r="AK1" s="40" t="s">
        <v>496</v>
      </c>
    </row>
    <row r="2" spans="1:37" s="12" customFormat="1" ht="145.5" customHeight="1" x14ac:dyDescent="0.45">
      <c r="A2" s="95" t="s">
        <v>27</v>
      </c>
      <c r="B2" s="68" t="s">
        <v>28</v>
      </c>
      <c r="C2" s="68" t="s">
        <v>36</v>
      </c>
      <c r="D2" s="7" t="s">
        <v>29</v>
      </c>
      <c r="E2" s="7" t="s">
        <v>30</v>
      </c>
      <c r="F2" s="7" t="s">
        <v>31</v>
      </c>
      <c r="G2" s="8">
        <v>5000</v>
      </c>
      <c r="H2" s="9">
        <v>600</v>
      </c>
      <c r="I2" s="9">
        <v>0</v>
      </c>
      <c r="J2" s="7">
        <v>0</v>
      </c>
      <c r="K2" s="9">
        <v>0</v>
      </c>
      <c r="L2" s="9">
        <v>0</v>
      </c>
      <c r="M2" s="9">
        <v>0</v>
      </c>
      <c r="N2" s="10">
        <f>SUM(J2:M2)</f>
        <v>0</v>
      </c>
      <c r="O2" s="11">
        <f>SUM(K2:N2)</f>
        <v>0</v>
      </c>
      <c r="P2" s="11">
        <f>SUM(L2:O2)</f>
        <v>0</v>
      </c>
      <c r="Q2" s="54" t="s">
        <v>367</v>
      </c>
      <c r="R2" s="75">
        <v>2021130010060</v>
      </c>
      <c r="S2" s="54" t="s">
        <v>368</v>
      </c>
      <c r="T2" s="7" t="s">
        <v>369</v>
      </c>
      <c r="U2" s="9">
        <v>1</v>
      </c>
      <c r="V2" s="9">
        <v>7</v>
      </c>
      <c r="W2" s="51">
        <v>0</v>
      </c>
      <c r="X2" s="54" t="s">
        <v>32</v>
      </c>
      <c r="Y2" s="74" t="s">
        <v>33</v>
      </c>
      <c r="Z2" s="51">
        <v>0</v>
      </c>
      <c r="AA2" s="54" t="s">
        <v>253</v>
      </c>
      <c r="AB2" s="54" t="s">
        <v>34</v>
      </c>
      <c r="AC2" s="58">
        <v>100000000</v>
      </c>
      <c r="AD2" s="58">
        <v>100000000</v>
      </c>
      <c r="AE2" s="54" t="s">
        <v>35</v>
      </c>
      <c r="AF2" s="54" t="s">
        <v>455</v>
      </c>
      <c r="AG2" s="42">
        <v>14909239081</v>
      </c>
      <c r="AH2" s="42">
        <v>14600716923.18</v>
      </c>
      <c r="AI2" s="42">
        <v>10519385045.809999</v>
      </c>
      <c r="AJ2" s="52" t="s">
        <v>472</v>
      </c>
      <c r="AK2" s="47" t="s">
        <v>499</v>
      </c>
    </row>
    <row r="3" spans="1:37" s="12" customFormat="1" ht="66" customHeight="1" x14ac:dyDescent="0.45">
      <c r="A3" s="96"/>
      <c r="B3" s="61"/>
      <c r="C3" s="61"/>
      <c r="D3" s="55" t="s">
        <v>37</v>
      </c>
      <c r="E3" s="55" t="s">
        <v>38</v>
      </c>
      <c r="F3" s="55" t="s">
        <v>39</v>
      </c>
      <c r="G3" s="60">
        <v>4</v>
      </c>
      <c r="H3" s="55">
        <v>1</v>
      </c>
      <c r="I3" s="41">
        <v>0</v>
      </c>
      <c r="J3" s="41">
        <v>0</v>
      </c>
      <c r="K3" s="41">
        <v>0</v>
      </c>
      <c r="L3" s="41">
        <v>0</v>
      </c>
      <c r="M3" s="55">
        <v>0</v>
      </c>
      <c r="N3" s="76">
        <f>SUM(J3:M4)</f>
        <v>0</v>
      </c>
      <c r="O3" s="81">
        <f>SUM(K3:N4)</f>
        <v>0</v>
      </c>
      <c r="P3" s="81">
        <f>SUM(L3:O4)</f>
        <v>0</v>
      </c>
      <c r="Q3" s="55"/>
      <c r="R3" s="63"/>
      <c r="S3" s="55"/>
      <c r="T3" s="13" t="s">
        <v>370</v>
      </c>
      <c r="U3" s="14">
        <v>1</v>
      </c>
      <c r="V3" s="14">
        <v>7</v>
      </c>
      <c r="W3" s="41"/>
      <c r="X3" s="55"/>
      <c r="Y3" s="53"/>
      <c r="Z3" s="41"/>
      <c r="AA3" s="55"/>
      <c r="AB3" s="55"/>
      <c r="AC3" s="60"/>
      <c r="AD3" s="60"/>
      <c r="AE3" s="55"/>
      <c r="AF3" s="41"/>
      <c r="AG3" s="43"/>
      <c r="AH3" s="43"/>
      <c r="AI3" s="43"/>
      <c r="AJ3" s="53"/>
      <c r="AK3" s="47"/>
    </row>
    <row r="4" spans="1:37" s="12" customFormat="1" ht="72.75" customHeight="1" x14ac:dyDescent="0.45">
      <c r="A4" s="96"/>
      <c r="B4" s="61"/>
      <c r="C4" s="61"/>
      <c r="D4" s="55"/>
      <c r="E4" s="55"/>
      <c r="F4" s="55"/>
      <c r="G4" s="60"/>
      <c r="H4" s="55"/>
      <c r="I4" s="41"/>
      <c r="J4" s="41"/>
      <c r="K4" s="41"/>
      <c r="L4" s="41"/>
      <c r="M4" s="55"/>
      <c r="N4" s="77"/>
      <c r="O4" s="82"/>
      <c r="P4" s="82"/>
      <c r="Q4" s="55"/>
      <c r="R4" s="63"/>
      <c r="S4" s="55"/>
      <c r="T4" s="13" t="s">
        <v>371</v>
      </c>
      <c r="U4" s="14">
        <v>600</v>
      </c>
      <c r="V4" s="14">
        <v>24</v>
      </c>
      <c r="W4" s="41"/>
      <c r="X4" s="55"/>
      <c r="Y4" s="53"/>
      <c r="Z4" s="41"/>
      <c r="AA4" s="55"/>
      <c r="AB4" s="55"/>
      <c r="AC4" s="60"/>
      <c r="AD4" s="60"/>
      <c r="AE4" s="55"/>
      <c r="AF4" s="41"/>
      <c r="AG4" s="43"/>
      <c r="AH4" s="43"/>
      <c r="AI4" s="43"/>
      <c r="AJ4" s="53"/>
      <c r="AK4" s="47"/>
    </row>
    <row r="5" spans="1:37" s="12" customFormat="1" ht="84" customHeight="1" x14ac:dyDescent="0.45">
      <c r="A5" s="96"/>
      <c r="B5" s="61"/>
      <c r="C5" s="61"/>
      <c r="D5" s="13" t="s">
        <v>40</v>
      </c>
      <c r="E5" s="13" t="s">
        <v>30</v>
      </c>
      <c r="F5" s="13" t="s">
        <v>41</v>
      </c>
      <c r="G5" s="15">
        <v>1</v>
      </c>
      <c r="H5" s="14" t="s">
        <v>494</v>
      </c>
      <c r="I5" s="14">
        <v>0</v>
      </c>
      <c r="J5" s="14">
        <v>0</v>
      </c>
      <c r="K5" s="14">
        <v>0</v>
      </c>
      <c r="L5" s="14">
        <v>0</v>
      </c>
      <c r="M5" s="14">
        <v>0</v>
      </c>
      <c r="N5" s="16">
        <v>0</v>
      </c>
      <c r="O5" s="17">
        <v>0</v>
      </c>
      <c r="P5" s="17">
        <v>0</v>
      </c>
      <c r="Q5" s="55"/>
      <c r="R5" s="63"/>
      <c r="S5" s="55"/>
      <c r="T5" s="13" t="s">
        <v>372</v>
      </c>
      <c r="U5" s="14">
        <v>1</v>
      </c>
      <c r="V5" s="14">
        <v>7</v>
      </c>
      <c r="W5" s="41"/>
      <c r="X5" s="55"/>
      <c r="Y5" s="54"/>
      <c r="Z5" s="41"/>
      <c r="AA5" s="55"/>
      <c r="AB5" s="55"/>
      <c r="AC5" s="60"/>
      <c r="AD5" s="60"/>
      <c r="AE5" s="55"/>
      <c r="AF5" s="41"/>
      <c r="AG5" s="43"/>
      <c r="AH5" s="43"/>
      <c r="AI5" s="43"/>
      <c r="AJ5" s="54"/>
      <c r="AK5" s="47"/>
    </row>
    <row r="6" spans="1:37" s="12" customFormat="1" ht="45" customHeight="1" x14ac:dyDescent="0.45">
      <c r="A6" s="96"/>
      <c r="B6" s="61"/>
      <c r="C6" s="61" t="s">
        <v>42</v>
      </c>
      <c r="D6" s="55" t="s">
        <v>43</v>
      </c>
      <c r="E6" s="55" t="s">
        <v>30</v>
      </c>
      <c r="F6" s="67" t="s">
        <v>44</v>
      </c>
      <c r="G6" s="60">
        <v>4</v>
      </c>
      <c r="H6" s="41">
        <v>1</v>
      </c>
      <c r="I6" s="41">
        <v>0</v>
      </c>
      <c r="J6" s="41">
        <v>0</v>
      </c>
      <c r="K6" s="41">
        <v>0</v>
      </c>
      <c r="L6" s="41">
        <v>0</v>
      </c>
      <c r="M6" s="41">
        <v>0</v>
      </c>
      <c r="N6" s="72">
        <f t="shared" ref="N6:P6" si="0">SUM(J6:M7)</f>
        <v>0</v>
      </c>
      <c r="O6" s="78">
        <f t="shared" si="0"/>
        <v>0</v>
      </c>
      <c r="P6" s="78">
        <f t="shared" si="0"/>
        <v>0</v>
      </c>
      <c r="Q6" s="55" t="s">
        <v>247</v>
      </c>
      <c r="R6" s="62">
        <v>2021130010052</v>
      </c>
      <c r="S6" s="55" t="s">
        <v>254</v>
      </c>
      <c r="T6" s="13" t="s">
        <v>477</v>
      </c>
      <c r="U6" s="14">
        <v>1</v>
      </c>
      <c r="V6" s="14">
        <v>8</v>
      </c>
      <c r="W6" s="14">
        <v>0</v>
      </c>
      <c r="X6" s="55" t="s">
        <v>32</v>
      </c>
      <c r="Y6" s="41">
        <v>200</v>
      </c>
      <c r="Z6" s="41">
        <v>0</v>
      </c>
      <c r="AA6" s="55" t="s">
        <v>253</v>
      </c>
      <c r="AB6" s="55" t="s">
        <v>34</v>
      </c>
      <c r="AC6" s="66">
        <v>198963200</v>
      </c>
      <c r="AD6" s="66">
        <f>AC6</f>
        <v>198963200</v>
      </c>
      <c r="AE6" s="66" t="s">
        <v>35</v>
      </c>
      <c r="AF6" s="54" t="s">
        <v>455</v>
      </c>
      <c r="AG6" s="43"/>
      <c r="AH6" s="43"/>
      <c r="AI6" s="43"/>
      <c r="AJ6" s="52" t="s">
        <v>444</v>
      </c>
      <c r="AK6" s="47"/>
    </row>
    <row r="7" spans="1:37" s="12" customFormat="1" ht="67.5" customHeight="1" x14ac:dyDescent="0.45">
      <c r="A7" s="96"/>
      <c r="B7" s="61"/>
      <c r="C7" s="61"/>
      <c r="D7" s="55"/>
      <c r="E7" s="55"/>
      <c r="F7" s="67"/>
      <c r="G7" s="60"/>
      <c r="H7" s="41"/>
      <c r="I7" s="41"/>
      <c r="J7" s="41"/>
      <c r="K7" s="41"/>
      <c r="L7" s="41"/>
      <c r="M7" s="41"/>
      <c r="N7" s="72"/>
      <c r="O7" s="78"/>
      <c r="P7" s="78"/>
      <c r="Q7" s="55"/>
      <c r="R7" s="62"/>
      <c r="S7" s="55"/>
      <c r="T7" s="13" t="s">
        <v>255</v>
      </c>
      <c r="U7" s="14">
        <v>1</v>
      </c>
      <c r="V7" s="14">
        <v>22</v>
      </c>
      <c r="W7" s="14">
        <v>0</v>
      </c>
      <c r="X7" s="55"/>
      <c r="Y7" s="41"/>
      <c r="Z7" s="41"/>
      <c r="AA7" s="55"/>
      <c r="AB7" s="55"/>
      <c r="AC7" s="55"/>
      <c r="AD7" s="55"/>
      <c r="AE7" s="55"/>
      <c r="AF7" s="41"/>
      <c r="AG7" s="43"/>
      <c r="AH7" s="43"/>
      <c r="AI7" s="43"/>
      <c r="AJ7" s="53"/>
      <c r="AK7" s="47"/>
    </row>
    <row r="8" spans="1:37" s="12" customFormat="1" ht="37.5" customHeight="1" x14ac:dyDescent="0.45">
      <c r="A8" s="96"/>
      <c r="B8" s="61"/>
      <c r="C8" s="61"/>
      <c r="D8" s="55" t="s">
        <v>45</v>
      </c>
      <c r="E8" s="55" t="s">
        <v>30</v>
      </c>
      <c r="F8" s="55" t="s">
        <v>46</v>
      </c>
      <c r="G8" s="60">
        <v>1</v>
      </c>
      <c r="H8" s="41">
        <v>1</v>
      </c>
      <c r="I8" s="41">
        <v>0</v>
      </c>
      <c r="J8" s="41">
        <v>0</v>
      </c>
      <c r="K8" s="41">
        <v>0</v>
      </c>
      <c r="L8" s="41">
        <v>0</v>
      </c>
      <c r="M8" s="41">
        <v>0</v>
      </c>
      <c r="N8" s="72">
        <f t="shared" ref="N8:P8" si="1">SUM(J8:M9)</f>
        <v>0</v>
      </c>
      <c r="O8" s="78">
        <f t="shared" si="1"/>
        <v>0</v>
      </c>
      <c r="P8" s="78">
        <f t="shared" si="1"/>
        <v>0</v>
      </c>
      <c r="Q8" s="55"/>
      <c r="R8" s="62"/>
      <c r="S8" s="55"/>
      <c r="T8" s="13" t="s">
        <v>478</v>
      </c>
      <c r="U8" s="14">
        <v>200</v>
      </c>
      <c r="V8" s="14">
        <v>22</v>
      </c>
      <c r="W8" s="14">
        <v>0</v>
      </c>
      <c r="X8" s="55"/>
      <c r="Y8" s="41"/>
      <c r="Z8" s="41"/>
      <c r="AA8" s="55"/>
      <c r="AB8" s="55"/>
      <c r="AC8" s="55"/>
      <c r="AD8" s="55"/>
      <c r="AE8" s="55"/>
      <c r="AF8" s="41"/>
      <c r="AG8" s="43"/>
      <c r="AH8" s="43"/>
      <c r="AI8" s="43"/>
      <c r="AJ8" s="53"/>
      <c r="AK8" s="47"/>
    </row>
    <row r="9" spans="1:37" s="12" customFormat="1" ht="67.5" customHeight="1" x14ac:dyDescent="0.45">
      <c r="A9" s="96"/>
      <c r="B9" s="61"/>
      <c r="C9" s="61"/>
      <c r="D9" s="55"/>
      <c r="E9" s="55"/>
      <c r="F9" s="55"/>
      <c r="G9" s="60"/>
      <c r="H9" s="41"/>
      <c r="I9" s="41"/>
      <c r="J9" s="41">
        <v>0</v>
      </c>
      <c r="K9" s="41">
        <v>0</v>
      </c>
      <c r="L9" s="41">
        <v>0</v>
      </c>
      <c r="M9" s="41"/>
      <c r="N9" s="72"/>
      <c r="O9" s="78"/>
      <c r="P9" s="78"/>
      <c r="Q9" s="55"/>
      <c r="R9" s="62"/>
      <c r="S9" s="55"/>
      <c r="T9" s="13" t="s">
        <v>256</v>
      </c>
      <c r="U9" s="14">
        <v>1</v>
      </c>
      <c r="V9" s="14">
        <v>8</v>
      </c>
      <c r="W9" s="14">
        <v>0</v>
      </c>
      <c r="X9" s="55"/>
      <c r="Y9" s="41"/>
      <c r="Z9" s="41"/>
      <c r="AA9" s="55"/>
      <c r="AB9" s="55"/>
      <c r="AC9" s="55"/>
      <c r="AD9" s="55"/>
      <c r="AE9" s="55"/>
      <c r="AF9" s="41"/>
      <c r="AG9" s="43"/>
      <c r="AH9" s="43"/>
      <c r="AI9" s="43"/>
      <c r="AJ9" s="54"/>
      <c r="AK9" s="47"/>
    </row>
    <row r="10" spans="1:37" ht="90.75" customHeight="1" x14ac:dyDescent="0.45">
      <c r="A10" s="96"/>
      <c r="B10" s="61"/>
      <c r="C10" s="61" t="s">
        <v>47</v>
      </c>
      <c r="D10" s="55" t="s">
        <v>48</v>
      </c>
      <c r="E10" s="55" t="s">
        <v>30</v>
      </c>
      <c r="F10" s="55" t="s">
        <v>49</v>
      </c>
      <c r="G10" s="60">
        <v>3000</v>
      </c>
      <c r="H10" s="41">
        <v>1000</v>
      </c>
      <c r="I10" s="41">
        <v>0</v>
      </c>
      <c r="J10" s="41">
        <v>0</v>
      </c>
      <c r="K10" s="41">
        <v>0</v>
      </c>
      <c r="L10" s="41">
        <v>0</v>
      </c>
      <c r="M10" s="41">
        <v>0</v>
      </c>
      <c r="N10" s="72">
        <v>0</v>
      </c>
      <c r="O10" s="78">
        <v>0</v>
      </c>
      <c r="P10" s="78">
        <v>0</v>
      </c>
      <c r="Q10" s="55" t="s">
        <v>292</v>
      </c>
      <c r="R10" s="62">
        <v>2021130010091</v>
      </c>
      <c r="S10" s="55" t="s">
        <v>293</v>
      </c>
      <c r="T10" s="13" t="s">
        <v>294</v>
      </c>
      <c r="U10" s="14">
        <v>1</v>
      </c>
      <c r="V10" s="14">
        <v>7</v>
      </c>
      <c r="W10" s="14">
        <v>0</v>
      </c>
      <c r="X10" s="55" t="s">
        <v>32</v>
      </c>
      <c r="Y10" s="41">
        <v>1000</v>
      </c>
      <c r="Z10" s="41">
        <v>0</v>
      </c>
      <c r="AA10" s="55" t="s">
        <v>253</v>
      </c>
      <c r="AB10" s="55" t="s">
        <v>34</v>
      </c>
      <c r="AC10" s="60">
        <v>200000000</v>
      </c>
      <c r="AD10" s="60">
        <v>200000000</v>
      </c>
      <c r="AE10" s="55" t="s">
        <v>35</v>
      </c>
      <c r="AF10" s="55" t="s">
        <v>455</v>
      </c>
      <c r="AG10" s="43"/>
      <c r="AH10" s="43"/>
      <c r="AI10" s="43"/>
      <c r="AJ10" s="52" t="s">
        <v>472</v>
      </c>
      <c r="AK10" s="47"/>
    </row>
    <row r="11" spans="1:37" ht="45.75" customHeight="1" x14ac:dyDescent="0.45">
      <c r="A11" s="96"/>
      <c r="B11" s="61"/>
      <c r="C11" s="61"/>
      <c r="D11" s="55"/>
      <c r="E11" s="55"/>
      <c r="F11" s="55"/>
      <c r="G11" s="60"/>
      <c r="H11" s="41"/>
      <c r="I11" s="41"/>
      <c r="J11" s="41"/>
      <c r="K11" s="41"/>
      <c r="L11" s="41"/>
      <c r="M11" s="41"/>
      <c r="N11" s="72"/>
      <c r="O11" s="78"/>
      <c r="P11" s="78"/>
      <c r="Q11" s="55"/>
      <c r="R11" s="62"/>
      <c r="S11" s="55"/>
      <c r="T11" s="13" t="s">
        <v>295</v>
      </c>
      <c r="U11" s="14">
        <v>1</v>
      </c>
      <c r="V11" s="14">
        <v>15</v>
      </c>
      <c r="W11" s="14">
        <v>0</v>
      </c>
      <c r="X11" s="55"/>
      <c r="Y11" s="41"/>
      <c r="Z11" s="41"/>
      <c r="AA11" s="55"/>
      <c r="AB11" s="55"/>
      <c r="AC11" s="60"/>
      <c r="AD11" s="60"/>
      <c r="AE11" s="55"/>
      <c r="AF11" s="41"/>
      <c r="AG11" s="43"/>
      <c r="AH11" s="43"/>
      <c r="AI11" s="43"/>
      <c r="AJ11" s="53"/>
      <c r="AK11" s="47"/>
    </row>
    <row r="12" spans="1:37" ht="72.75" customHeight="1" x14ac:dyDescent="0.45">
      <c r="A12" s="96"/>
      <c r="B12" s="61"/>
      <c r="C12" s="61"/>
      <c r="D12" s="13" t="s">
        <v>50</v>
      </c>
      <c r="E12" s="13" t="s">
        <v>38</v>
      </c>
      <c r="F12" s="13" t="s">
        <v>51</v>
      </c>
      <c r="G12" s="15">
        <v>3</v>
      </c>
      <c r="H12" s="14">
        <v>1</v>
      </c>
      <c r="I12" s="14">
        <v>0</v>
      </c>
      <c r="J12" s="14">
        <v>0</v>
      </c>
      <c r="K12" s="14">
        <v>0</v>
      </c>
      <c r="L12" s="14">
        <v>0</v>
      </c>
      <c r="M12" s="14">
        <v>0</v>
      </c>
      <c r="N12" s="16">
        <v>0</v>
      </c>
      <c r="O12" s="17">
        <v>0</v>
      </c>
      <c r="P12" s="17">
        <v>0</v>
      </c>
      <c r="Q12" s="55"/>
      <c r="R12" s="62"/>
      <c r="S12" s="55"/>
      <c r="T12" s="13" t="s">
        <v>296</v>
      </c>
      <c r="U12" s="14">
        <v>1000</v>
      </c>
      <c r="V12" s="14">
        <v>30</v>
      </c>
      <c r="W12" s="14">
        <v>0</v>
      </c>
      <c r="X12" s="55"/>
      <c r="Y12" s="41"/>
      <c r="Z12" s="41"/>
      <c r="AA12" s="55"/>
      <c r="AB12" s="55"/>
      <c r="AC12" s="60"/>
      <c r="AD12" s="60"/>
      <c r="AE12" s="55"/>
      <c r="AF12" s="41"/>
      <c r="AG12" s="43"/>
      <c r="AH12" s="43"/>
      <c r="AI12" s="43"/>
      <c r="AJ12" s="53"/>
      <c r="AK12" s="47"/>
    </row>
    <row r="13" spans="1:37" ht="70.5" customHeight="1" x14ac:dyDescent="0.45">
      <c r="A13" s="96"/>
      <c r="B13" s="61"/>
      <c r="C13" s="61"/>
      <c r="D13" s="13" t="s">
        <v>52</v>
      </c>
      <c r="E13" s="13" t="s">
        <v>30</v>
      </c>
      <c r="F13" s="13" t="s">
        <v>53</v>
      </c>
      <c r="G13" s="15">
        <v>40</v>
      </c>
      <c r="H13" s="14">
        <v>10</v>
      </c>
      <c r="I13" s="14">
        <v>0</v>
      </c>
      <c r="J13" s="14">
        <v>0</v>
      </c>
      <c r="K13" s="14">
        <v>0</v>
      </c>
      <c r="L13" s="14">
        <v>0</v>
      </c>
      <c r="M13" s="14">
        <v>0</v>
      </c>
      <c r="N13" s="16">
        <v>0</v>
      </c>
      <c r="O13" s="17">
        <v>0</v>
      </c>
      <c r="P13" s="17">
        <v>0</v>
      </c>
      <c r="Q13" s="55"/>
      <c r="R13" s="62"/>
      <c r="S13" s="55"/>
      <c r="T13" s="13" t="s">
        <v>297</v>
      </c>
      <c r="U13" s="14">
        <v>1</v>
      </c>
      <c r="V13" s="14">
        <v>8</v>
      </c>
      <c r="W13" s="14">
        <v>0</v>
      </c>
      <c r="X13" s="55"/>
      <c r="Y13" s="41"/>
      <c r="Z13" s="41"/>
      <c r="AA13" s="55"/>
      <c r="AB13" s="55"/>
      <c r="AC13" s="60"/>
      <c r="AD13" s="60"/>
      <c r="AE13" s="55"/>
      <c r="AF13" s="41"/>
      <c r="AG13" s="43"/>
      <c r="AH13" s="43"/>
      <c r="AI13" s="43"/>
      <c r="AJ13" s="54"/>
      <c r="AK13" s="47"/>
    </row>
    <row r="14" spans="1:37" s="12" customFormat="1" ht="57.75" customHeight="1" x14ac:dyDescent="0.45">
      <c r="A14" s="96"/>
      <c r="B14" s="61"/>
      <c r="C14" s="61" t="s">
        <v>54</v>
      </c>
      <c r="D14" s="55" t="s">
        <v>55</v>
      </c>
      <c r="E14" s="55" t="s">
        <v>56</v>
      </c>
      <c r="F14" s="55" t="s">
        <v>57</v>
      </c>
      <c r="G14" s="60">
        <v>5000</v>
      </c>
      <c r="H14" s="41">
        <v>6000</v>
      </c>
      <c r="I14" s="41">
        <v>0</v>
      </c>
      <c r="J14" s="41">
        <v>0</v>
      </c>
      <c r="K14" s="41">
        <v>0</v>
      </c>
      <c r="L14" s="41">
        <v>0</v>
      </c>
      <c r="M14" s="41">
        <v>0</v>
      </c>
      <c r="N14" s="72">
        <v>0</v>
      </c>
      <c r="O14" s="78">
        <v>0</v>
      </c>
      <c r="P14" s="78">
        <v>0</v>
      </c>
      <c r="Q14" s="55" t="s">
        <v>363</v>
      </c>
      <c r="R14" s="62">
        <v>2021130010113</v>
      </c>
      <c r="S14" s="55" t="s">
        <v>364</v>
      </c>
      <c r="T14" s="13" t="s">
        <v>289</v>
      </c>
      <c r="U14" s="14">
        <v>1</v>
      </c>
      <c r="V14" s="14">
        <v>15</v>
      </c>
      <c r="W14" s="41">
        <v>0</v>
      </c>
      <c r="X14" s="55" t="s">
        <v>32</v>
      </c>
      <c r="Y14" s="41">
        <v>6000</v>
      </c>
      <c r="Z14" s="41">
        <v>0</v>
      </c>
      <c r="AA14" s="55" t="s">
        <v>253</v>
      </c>
      <c r="AB14" s="55" t="s">
        <v>34</v>
      </c>
      <c r="AC14" s="60">
        <v>99691252</v>
      </c>
      <c r="AD14" s="60">
        <v>99418251</v>
      </c>
      <c r="AE14" s="55" t="s">
        <v>35</v>
      </c>
      <c r="AF14" s="55" t="s">
        <v>455</v>
      </c>
      <c r="AG14" s="43"/>
      <c r="AH14" s="43"/>
      <c r="AI14" s="43"/>
      <c r="AJ14" s="55" t="s">
        <v>472</v>
      </c>
      <c r="AK14" s="47"/>
    </row>
    <row r="15" spans="1:37" s="12" customFormat="1" ht="57.75" customHeight="1" x14ac:dyDescent="0.45">
      <c r="A15" s="96"/>
      <c r="B15" s="61"/>
      <c r="C15" s="61"/>
      <c r="D15" s="55"/>
      <c r="E15" s="55"/>
      <c r="F15" s="55"/>
      <c r="G15" s="60"/>
      <c r="H15" s="41"/>
      <c r="I15" s="41"/>
      <c r="J15" s="41"/>
      <c r="K15" s="41"/>
      <c r="L15" s="41"/>
      <c r="M15" s="41"/>
      <c r="N15" s="72"/>
      <c r="O15" s="78"/>
      <c r="P15" s="78"/>
      <c r="Q15" s="55"/>
      <c r="R15" s="62"/>
      <c r="S15" s="55"/>
      <c r="T15" s="13" t="s">
        <v>365</v>
      </c>
      <c r="U15" s="14">
        <v>1</v>
      </c>
      <c r="V15" s="14">
        <v>7</v>
      </c>
      <c r="W15" s="41"/>
      <c r="X15" s="55"/>
      <c r="Y15" s="41"/>
      <c r="Z15" s="41"/>
      <c r="AA15" s="55"/>
      <c r="AB15" s="55"/>
      <c r="AC15" s="60"/>
      <c r="AD15" s="60"/>
      <c r="AE15" s="55"/>
      <c r="AF15" s="55"/>
      <c r="AG15" s="43"/>
      <c r="AH15" s="43"/>
      <c r="AI15" s="43"/>
      <c r="AJ15" s="55"/>
      <c r="AK15" s="47"/>
    </row>
    <row r="16" spans="1:37" s="12" customFormat="1" ht="54.75" customHeight="1" x14ac:dyDescent="0.45">
      <c r="A16" s="96"/>
      <c r="B16" s="61"/>
      <c r="C16" s="61"/>
      <c r="D16" s="55"/>
      <c r="E16" s="55"/>
      <c r="F16" s="55"/>
      <c r="G16" s="60"/>
      <c r="H16" s="41"/>
      <c r="I16" s="41"/>
      <c r="J16" s="41"/>
      <c r="K16" s="41"/>
      <c r="L16" s="41"/>
      <c r="M16" s="41"/>
      <c r="N16" s="72"/>
      <c r="O16" s="78"/>
      <c r="P16" s="78"/>
      <c r="Q16" s="55"/>
      <c r="R16" s="62"/>
      <c r="S16" s="55"/>
      <c r="T16" s="13" t="s">
        <v>366</v>
      </c>
      <c r="U16" s="14">
        <v>6000</v>
      </c>
      <c r="V16" s="14">
        <v>38</v>
      </c>
      <c r="W16" s="41"/>
      <c r="X16" s="55"/>
      <c r="Y16" s="41"/>
      <c r="Z16" s="41"/>
      <c r="AA16" s="55"/>
      <c r="AB16" s="55"/>
      <c r="AC16" s="60"/>
      <c r="AD16" s="60"/>
      <c r="AE16" s="55"/>
      <c r="AF16" s="55"/>
      <c r="AG16" s="43"/>
      <c r="AH16" s="43"/>
      <c r="AI16" s="43"/>
      <c r="AJ16" s="55"/>
      <c r="AK16" s="47"/>
    </row>
    <row r="17" spans="1:37" ht="51.75" customHeight="1" x14ac:dyDescent="0.45">
      <c r="A17" s="96"/>
      <c r="B17" s="61"/>
      <c r="C17" s="61" t="s">
        <v>58</v>
      </c>
      <c r="D17" s="55" t="s">
        <v>59</v>
      </c>
      <c r="E17" s="55" t="s">
        <v>30</v>
      </c>
      <c r="F17" s="55" t="s">
        <v>60</v>
      </c>
      <c r="G17" s="60">
        <v>4</v>
      </c>
      <c r="H17" s="41">
        <v>2</v>
      </c>
      <c r="I17" s="41">
        <v>0</v>
      </c>
      <c r="J17" s="41">
        <v>0</v>
      </c>
      <c r="K17" s="41">
        <v>0</v>
      </c>
      <c r="L17" s="41">
        <v>0</v>
      </c>
      <c r="M17" s="41">
        <v>0</v>
      </c>
      <c r="N17" s="72">
        <v>0</v>
      </c>
      <c r="O17" s="78">
        <v>0</v>
      </c>
      <c r="P17" s="78">
        <v>0</v>
      </c>
      <c r="Q17" s="55" t="s">
        <v>314</v>
      </c>
      <c r="R17" s="62">
        <v>2021130010101</v>
      </c>
      <c r="S17" s="55" t="s">
        <v>315</v>
      </c>
      <c r="T17" s="13" t="s">
        <v>289</v>
      </c>
      <c r="U17" s="14">
        <v>1</v>
      </c>
      <c r="V17" s="14">
        <v>15</v>
      </c>
      <c r="W17" s="41">
        <v>0</v>
      </c>
      <c r="X17" s="55" t="s">
        <v>32</v>
      </c>
      <c r="Y17" s="41">
        <v>2</v>
      </c>
      <c r="Z17" s="41">
        <v>0</v>
      </c>
      <c r="AA17" s="55" t="s">
        <v>253</v>
      </c>
      <c r="AB17" s="55" t="s">
        <v>34</v>
      </c>
      <c r="AC17" s="60">
        <v>200000000</v>
      </c>
      <c r="AD17" s="60">
        <f>AC17</f>
        <v>200000000</v>
      </c>
      <c r="AE17" s="55" t="s">
        <v>35</v>
      </c>
      <c r="AF17" s="41" t="s">
        <v>437</v>
      </c>
      <c r="AG17" s="43"/>
      <c r="AH17" s="43"/>
      <c r="AI17" s="43"/>
      <c r="AJ17" s="52" t="s">
        <v>444</v>
      </c>
      <c r="AK17" s="47"/>
    </row>
    <row r="18" spans="1:37" ht="51.75" customHeight="1" x14ac:dyDescent="0.45">
      <c r="A18" s="96"/>
      <c r="B18" s="61"/>
      <c r="C18" s="61"/>
      <c r="D18" s="55"/>
      <c r="E18" s="55"/>
      <c r="F18" s="55"/>
      <c r="G18" s="60"/>
      <c r="H18" s="41"/>
      <c r="I18" s="41"/>
      <c r="J18" s="41"/>
      <c r="K18" s="41"/>
      <c r="L18" s="41"/>
      <c r="M18" s="41"/>
      <c r="N18" s="72"/>
      <c r="O18" s="78"/>
      <c r="P18" s="78"/>
      <c r="Q18" s="55"/>
      <c r="R18" s="62"/>
      <c r="S18" s="55"/>
      <c r="T18" s="13" t="s">
        <v>316</v>
      </c>
      <c r="U18" s="14">
        <v>1</v>
      </c>
      <c r="V18" s="14">
        <v>7</v>
      </c>
      <c r="W18" s="41"/>
      <c r="X18" s="55"/>
      <c r="Y18" s="41"/>
      <c r="Z18" s="41"/>
      <c r="AA18" s="55"/>
      <c r="AB18" s="55"/>
      <c r="AC18" s="60"/>
      <c r="AD18" s="60"/>
      <c r="AE18" s="55"/>
      <c r="AF18" s="41"/>
      <c r="AG18" s="43"/>
      <c r="AH18" s="43"/>
      <c r="AI18" s="43"/>
      <c r="AJ18" s="53"/>
      <c r="AK18" s="47"/>
    </row>
    <row r="19" spans="1:37" ht="51.75" customHeight="1" x14ac:dyDescent="0.45">
      <c r="A19" s="96"/>
      <c r="B19" s="61"/>
      <c r="C19" s="61"/>
      <c r="D19" s="55"/>
      <c r="E19" s="55"/>
      <c r="F19" s="55"/>
      <c r="G19" s="60"/>
      <c r="H19" s="41"/>
      <c r="I19" s="41"/>
      <c r="J19" s="41"/>
      <c r="K19" s="41"/>
      <c r="L19" s="41"/>
      <c r="M19" s="41"/>
      <c r="N19" s="72"/>
      <c r="O19" s="78"/>
      <c r="P19" s="78"/>
      <c r="Q19" s="55"/>
      <c r="R19" s="62"/>
      <c r="S19" s="55"/>
      <c r="T19" s="13" t="s">
        <v>317</v>
      </c>
      <c r="U19" s="14">
        <v>2</v>
      </c>
      <c r="V19" s="14">
        <v>48</v>
      </c>
      <c r="W19" s="41"/>
      <c r="X19" s="55"/>
      <c r="Y19" s="41"/>
      <c r="Z19" s="41"/>
      <c r="AA19" s="55"/>
      <c r="AB19" s="55"/>
      <c r="AC19" s="60"/>
      <c r="AD19" s="60"/>
      <c r="AE19" s="55"/>
      <c r="AF19" s="41"/>
      <c r="AG19" s="43"/>
      <c r="AH19" s="43"/>
      <c r="AI19" s="43"/>
      <c r="AJ19" s="53"/>
      <c r="AK19" s="47"/>
    </row>
    <row r="20" spans="1:37" ht="57" customHeight="1" x14ac:dyDescent="0.45">
      <c r="A20" s="96"/>
      <c r="B20" s="61"/>
      <c r="C20" s="61"/>
      <c r="D20" s="55"/>
      <c r="E20" s="55"/>
      <c r="F20" s="55"/>
      <c r="G20" s="60"/>
      <c r="H20" s="41"/>
      <c r="I20" s="41"/>
      <c r="J20" s="41"/>
      <c r="K20" s="41"/>
      <c r="L20" s="41"/>
      <c r="M20" s="41"/>
      <c r="N20" s="72"/>
      <c r="O20" s="78"/>
      <c r="P20" s="78"/>
      <c r="Q20" s="55"/>
      <c r="R20" s="62"/>
      <c r="S20" s="55"/>
      <c r="T20" s="13" t="s">
        <v>318</v>
      </c>
      <c r="U20" s="14">
        <v>2</v>
      </c>
      <c r="V20" s="14">
        <v>20</v>
      </c>
      <c r="W20" s="41"/>
      <c r="X20" s="55"/>
      <c r="Y20" s="41"/>
      <c r="Z20" s="41"/>
      <c r="AA20" s="55"/>
      <c r="AB20" s="55"/>
      <c r="AC20" s="60"/>
      <c r="AD20" s="60"/>
      <c r="AE20" s="55"/>
      <c r="AF20" s="41"/>
      <c r="AG20" s="43"/>
      <c r="AH20" s="43"/>
      <c r="AI20" s="43"/>
      <c r="AJ20" s="54"/>
      <c r="AK20" s="47"/>
    </row>
    <row r="21" spans="1:37" ht="111.75" customHeight="1" x14ac:dyDescent="0.45">
      <c r="A21" s="96"/>
      <c r="B21" s="61"/>
      <c r="C21" s="19" t="s">
        <v>61</v>
      </c>
      <c r="D21" s="13" t="s">
        <v>62</v>
      </c>
      <c r="E21" s="13" t="s">
        <v>63</v>
      </c>
      <c r="F21" s="13" t="s">
        <v>64</v>
      </c>
      <c r="G21" s="20">
        <f>4000-2272</f>
        <v>1728</v>
      </c>
      <c r="H21" s="14" t="s">
        <v>443</v>
      </c>
      <c r="I21" s="14">
        <v>0</v>
      </c>
      <c r="J21" s="14">
        <v>0</v>
      </c>
      <c r="K21" s="14">
        <v>0</v>
      </c>
      <c r="L21" s="14">
        <v>0</v>
      </c>
      <c r="M21" s="14">
        <v>0</v>
      </c>
      <c r="N21" s="16">
        <v>0</v>
      </c>
      <c r="O21" s="17">
        <v>0</v>
      </c>
      <c r="P21" s="17">
        <v>0</v>
      </c>
      <c r="Q21" s="13" t="s">
        <v>463</v>
      </c>
      <c r="R21" s="21" t="s">
        <v>456</v>
      </c>
      <c r="S21" s="21" t="s">
        <v>456</v>
      </c>
      <c r="T21" s="21" t="s">
        <v>456</v>
      </c>
      <c r="U21" s="21" t="s">
        <v>456</v>
      </c>
      <c r="V21" s="21" t="s">
        <v>456</v>
      </c>
      <c r="W21" s="21" t="s">
        <v>456</v>
      </c>
      <c r="X21" s="21" t="s">
        <v>456</v>
      </c>
      <c r="Y21" s="21" t="s">
        <v>456</v>
      </c>
      <c r="Z21" s="21" t="s">
        <v>456</v>
      </c>
      <c r="AA21" s="21" t="s">
        <v>456</v>
      </c>
      <c r="AB21" s="21" t="s">
        <v>456</v>
      </c>
      <c r="AC21" s="21" t="s">
        <v>456</v>
      </c>
      <c r="AD21" s="21" t="s">
        <v>456</v>
      </c>
      <c r="AE21" s="21" t="s">
        <v>456</v>
      </c>
      <c r="AF21" s="21" t="s">
        <v>456</v>
      </c>
      <c r="AG21" s="43"/>
      <c r="AH21" s="43"/>
      <c r="AI21" s="43"/>
      <c r="AJ21" s="21" t="s">
        <v>456</v>
      </c>
      <c r="AK21" s="47"/>
    </row>
    <row r="22" spans="1:37" ht="69" customHeight="1" x14ac:dyDescent="0.45">
      <c r="A22" s="96"/>
      <c r="B22" s="61"/>
      <c r="C22" s="61" t="s">
        <v>65</v>
      </c>
      <c r="D22" s="55" t="s">
        <v>66</v>
      </c>
      <c r="E22" s="55" t="s">
        <v>30</v>
      </c>
      <c r="F22" s="55" t="s">
        <v>67</v>
      </c>
      <c r="G22" s="60">
        <v>120212</v>
      </c>
      <c r="H22" s="41">
        <v>40000</v>
      </c>
      <c r="I22" s="41">
        <v>0</v>
      </c>
      <c r="J22" s="41">
        <v>0</v>
      </c>
      <c r="K22" s="41">
        <v>0</v>
      </c>
      <c r="L22" s="41">
        <v>0</v>
      </c>
      <c r="M22" s="41">
        <v>0</v>
      </c>
      <c r="N22" s="72">
        <v>0</v>
      </c>
      <c r="O22" s="78">
        <v>0</v>
      </c>
      <c r="P22" s="78">
        <v>0</v>
      </c>
      <c r="Q22" s="55" t="s">
        <v>308</v>
      </c>
      <c r="R22" s="62">
        <v>2021130010100</v>
      </c>
      <c r="S22" s="55" t="s">
        <v>309</v>
      </c>
      <c r="T22" s="13" t="s">
        <v>310</v>
      </c>
      <c r="U22" s="14">
        <v>1</v>
      </c>
      <c r="V22" s="14">
        <v>7</v>
      </c>
      <c r="W22" s="41">
        <v>0</v>
      </c>
      <c r="X22" s="55" t="s">
        <v>32</v>
      </c>
      <c r="Y22" s="41">
        <v>100</v>
      </c>
      <c r="Z22" s="41">
        <v>0</v>
      </c>
      <c r="AA22" s="55" t="s">
        <v>253</v>
      </c>
      <c r="AB22" s="55" t="s">
        <v>34</v>
      </c>
      <c r="AC22" s="60">
        <v>199944548</v>
      </c>
      <c r="AD22" s="60">
        <f>AC22</f>
        <v>199944548</v>
      </c>
      <c r="AE22" s="55" t="s">
        <v>35</v>
      </c>
      <c r="AF22" s="55" t="s">
        <v>455</v>
      </c>
      <c r="AG22" s="43"/>
      <c r="AH22" s="43"/>
      <c r="AI22" s="43"/>
      <c r="AJ22" s="55" t="s">
        <v>479</v>
      </c>
      <c r="AK22" s="47"/>
    </row>
    <row r="23" spans="1:37" ht="59.25" customHeight="1" x14ac:dyDescent="0.45">
      <c r="A23" s="96"/>
      <c r="B23" s="61"/>
      <c r="C23" s="61"/>
      <c r="D23" s="55"/>
      <c r="E23" s="55"/>
      <c r="F23" s="55"/>
      <c r="G23" s="60"/>
      <c r="H23" s="41"/>
      <c r="I23" s="41"/>
      <c r="J23" s="41"/>
      <c r="K23" s="41"/>
      <c r="L23" s="41"/>
      <c r="M23" s="41"/>
      <c r="N23" s="72"/>
      <c r="O23" s="78"/>
      <c r="P23" s="78"/>
      <c r="Q23" s="55"/>
      <c r="R23" s="62"/>
      <c r="S23" s="55"/>
      <c r="T23" s="13" t="s">
        <v>311</v>
      </c>
      <c r="U23" s="14">
        <v>1</v>
      </c>
      <c r="V23" s="14">
        <v>15</v>
      </c>
      <c r="W23" s="41"/>
      <c r="X23" s="55"/>
      <c r="Y23" s="41"/>
      <c r="Z23" s="41"/>
      <c r="AA23" s="55"/>
      <c r="AB23" s="55"/>
      <c r="AC23" s="60"/>
      <c r="AD23" s="60"/>
      <c r="AE23" s="55"/>
      <c r="AF23" s="41"/>
      <c r="AG23" s="43"/>
      <c r="AH23" s="43"/>
      <c r="AI23" s="43"/>
      <c r="AJ23" s="55"/>
      <c r="AK23" s="47"/>
    </row>
    <row r="24" spans="1:37" ht="37.5" customHeight="1" x14ac:dyDescent="0.45">
      <c r="A24" s="96"/>
      <c r="B24" s="61"/>
      <c r="C24" s="61"/>
      <c r="D24" s="55" t="s">
        <v>68</v>
      </c>
      <c r="E24" s="55" t="s">
        <v>30</v>
      </c>
      <c r="F24" s="55" t="s">
        <v>69</v>
      </c>
      <c r="G24" s="60">
        <v>400</v>
      </c>
      <c r="H24" s="41">
        <v>100</v>
      </c>
      <c r="I24" s="41">
        <v>0</v>
      </c>
      <c r="J24" s="41">
        <v>0</v>
      </c>
      <c r="K24" s="41">
        <v>0</v>
      </c>
      <c r="L24" s="41">
        <v>0</v>
      </c>
      <c r="M24" s="41">
        <v>0</v>
      </c>
      <c r="N24" s="72">
        <v>0</v>
      </c>
      <c r="O24" s="78">
        <v>0</v>
      </c>
      <c r="P24" s="78">
        <v>0</v>
      </c>
      <c r="Q24" s="55"/>
      <c r="R24" s="62"/>
      <c r="S24" s="55"/>
      <c r="T24" s="13" t="s">
        <v>312</v>
      </c>
      <c r="U24" s="14">
        <v>100</v>
      </c>
      <c r="V24" s="14">
        <v>8</v>
      </c>
      <c r="W24" s="41"/>
      <c r="X24" s="55"/>
      <c r="Y24" s="41"/>
      <c r="Z24" s="41"/>
      <c r="AA24" s="55"/>
      <c r="AB24" s="55"/>
      <c r="AC24" s="60"/>
      <c r="AD24" s="60"/>
      <c r="AE24" s="55"/>
      <c r="AF24" s="41"/>
      <c r="AG24" s="43"/>
      <c r="AH24" s="43"/>
      <c r="AI24" s="43"/>
      <c r="AJ24" s="55"/>
      <c r="AK24" s="47"/>
    </row>
    <row r="25" spans="1:37" ht="37.5" customHeight="1" x14ac:dyDescent="0.45">
      <c r="A25" s="96"/>
      <c r="B25" s="61"/>
      <c r="C25" s="61"/>
      <c r="D25" s="55"/>
      <c r="E25" s="55"/>
      <c r="F25" s="55"/>
      <c r="G25" s="60"/>
      <c r="H25" s="41"/>
      <c r="I25" s="41"/>
      <c r="J25" s="41"/>
      <c r="K25" s="41"/>
      <c r="L25" s="41"/>
      <c r="M25" s="41"/>
      <c r="N25" s="72"/>
      <c r="O25" s="78"/>
      <c r="P25" s="78"/>
      <c r="Q25" s="55"/>
      <c r="R25" s="62"/>
      <c r="S25" s="55"/>
      <c r="T25" s="13" t="s">
        <v>313</v>
      </c>
      <c r="U25" s="14">
        <v>400</v>
      </c>
      <c r="V25" s="14">
        <v>30</v>
      </c>
      <c r="W25" s="41"/>
      <c r="X25" s="55"/>
      <c r="Y25" s="14">
        <v>400</v>
      </c>
      <c r="Z25" s="41"/>
      <c r="AA25" s="55"/>
      <c r="AB25" s="55"/>
      <c r="AC25" s="60"/>
      <c r="AD25" s="60"/>
      <c r="AE25" s="55"/>
      <c r="AF25" s="41"/>
      <c r="AG25" s="43"/>
      <c r="AH25" s="43"/>
      <c r="AI25" s="43"/>
      <c r="AJ25" s="55"/>
      <c r="AK25" s="47"/>
    </row>
    <row r="26" spans="1:37" ht="96.75" customHeight="1" x14ac:dyDescent="0.45">
      <c r="A26" s="96"/>
      <c r="B26" s="61" t="s">
        <v>70</v>
      </c>
      <c r="C26" s="61" t="s">
        <v>71</v>
      </c>
      <c r="D26" s="13" t="s">
        <v>72</v>
      </c>
      <c r="E26" s="13" t="s">
        <v>73</v>
      </c>
      <c r="F26" s="13" t="s">
        <v>74</v>
      </c>
      <c r="G26" s="15">
        <v>300</v>
      </c>
      <c r="H26" s="13">
        <v>10000</v>
      </c>
      <c r="I26" s="14">
        <v>0</v>
      </c>
      <c r="J26" s="14">
        <v>0</v>
      </c>
      <c r="K26" s="14">
        <v>0</v>
      </c>
      <c r="L26" s="14">
        <v>0</v>
      </c>
      <c r="M26" s="14">
        <v>0</v>
      </c>
      <c r="N26" s="16">
        <v>0</v>
      </c>
      <c r="O26" s="17">
        <v>0</v>
      </c>
      <c r="P26" s="17">
        <v>0</v>
      </c>
      <c r="Q26" s="55" t="s">
        <v>285</v>
      </c>
      <c r="R26" s="62">
        <v>2021130010061</v>
      </c>
      <c r="S26" s="55" t="s">
        <v>286</v>
      </c>
      <c r="T26" s="13" t="s">
        <v>439</v>
      </c>
      <c r="U26" s="41">
        <v>13652</v>
      </c>
      <c r="V26" s="14"/>
      <c r="W26" s="41">
        <v>0</v>
      </c>
      <c r="X26" s="55" t="s">
        <v>32</v>
      </c>
      <c r="Y26" s="64">
        <v>13652</v>
      </c>
      <c r="Z26" s="41">
        <v>13652</v>
      </c>
      <c r="AA26" s="55" t="s">
        <v>253</v>
      </c>
      <c r="AB26" s="55" t="s">
        <v>34</v>
      </c>
      <c r="AC26" s="60">
        <v>1499070400</v>
      </c>
      <c r="AD26" s="60">
        <f>AC26</f>
        <v>1499070400</v>
      </c>
      <c r="AE26" s="55" t="s">
        <v>35</v>
      </c>
      <c r="AF26" s="41" t="s">
        <v>437</v>
      </c>
      <c r="AG26" s="43"/>
      <c r="AH26" s="43"/>
      <c r="AI26" s="43"/>
      <c r="AJ26" s="52" t="s">
        <v>445</v>
      </c>
      <c r="AK26" s="47"/>
    </row>
    <row r="27" spans="1:37" ht="99" customHeight="1" x14ac:dyDescent="0.45">
      <c r="A27" s="96"/>
      <c r="B27" s="61"/>
      <c r="C27" s="61"/>
      <c r="D27" s="13" t="s">
        <v>75</v>
      </c>
      <c r="E27" s="13" t="s">
        <v>30</v>
      </c>
      <c r="F27" s="13" t="s">
        <v>76</v>
      </c>
      <c r="G27" s="15">
        <v>1</v>
      </c>
      <c r="H27" s="13" t="s">
        <v>494</v>
      </c>
      <c r="I27" s="14">
        <v>0</v>
      </c>
      <c r="J27" s="14">
        <v>0</v>
      </c>
      <c r="K27" s="14">
        <v>0</v>
      </c>
      <c r="L27" s="14">
        <v>0</v>
      </c>
      <c r="M27" s="14">
        <v>0</v>
      </c>
      <c r="N27" s="16">
        <v>0</v>
      </c>
      <c r="O27" s="17">
        <v>0</v>
      </c>
      <c r="P27" s="17">
        <v>0</v>
      </c>
      <c r="Q27" s="55"/>
      <c r="R27" s="62"/>
      <c r="S27" s="55"/>
      <c r="T27" s="13" t="s">
        <v>440</v>
      </c>
      <c r="U27" s="41"/>
      <c r="V27" s="14"/>
      <c r="W27" s="41"/>
      <c r="X27" s="55"/>
      <c r="Y27" s="41"/>
      <c r="Z27" s="41"/>
      <c r="AA27" s="55"/>
      <c r="AB27" s="55"/>
      <c r="AC27" s="60"/>
      <c r="AD27" s="60"/>
      <c r="AE27" s="55"/>
      <c r="AF27" s="41"/>
      <c r="AG27" s="43"/>
      <c r="AH27" s="43"/>
      <c r="AI27" s="43"/>
      <c r="AJ27" s="53"/>
      <c r="AK27" s="47"/>
    </row>
    <row r="28" spans="1:37" ht="106.5" customHeight="1" x14ac:dyDescent="0.45">
      <c r="A28" s="96"/>
      <c r="B28" s="61"/>
      <c r="C28" s="61"/>
      <c r="D28" s="13" t="s">
        <v>77</v>
      </c>
      <c r="E28" s="13" t="s">
        <v>30</v>
      </c>
      <c r="F28" s="13" t="s">
        <v>78</v>
      </c>
      <c r="G28" s="15">
        <v>400</v>
      </c>
      <c r="H28" s="13" t="s">
        <v>494</v>
      </c>
      <c r="I28" s="14">
        <v>0</v>
      </c>
      <c r="J28" s="14">
        <v>0</v>
      </c>
      <c r="K28" s="14">
        <v>0</v>
      </c>
      <c r="L28" s="14">
        <v>0</v>
      </c>
      <c r="M28" s="14">
        <v>0</v>
      </c>
      <c r="N28" s="16">
        <v>0</v>
      </c>
      <c r="O28" s="17">
        <v>0</v>
      </c>
      <c r="P28" s="17">
        <v>0</v>
      </c>
      <c r="Q28" s="55"/>
      <c r="R28" s="62"/>
      <c r="S28" s="55"/>
      <c r="T28" s="13" t="s">
        <v>441</v>
      </c>
      <c r="U28" s="41"/>
      <c r="V28" s="14"/>
      <c r="W28" s="41"/>
      <c r="X28" s="55"/>
      <c r="Y28" s="41"/>
      <c r="Z28" s="41"/>
      <c r="AA28" s="55"/>
      <c r="AB28" s="55"/>
      <c r="AC28" s="60"/>
      <c r="AD28" s="60"/>
      <c r="AE28" s="55"/>
      <c r="AF28" s="41"/>
      <c r="AG28" s="43"/>
      <c r="AH28" s="43"/>
      <c r="AI28" s="43"/>
      <c r="AJ28" s="54"/>
      <c r="AK28" s="47"/>
    </row>
    <row r="29" spans="1:37" s="12" customFormat="1" ht="111.75" customHeight="1" x14ac:dyDescent="0.45">
      <c r="A29" s="96"/>
      <c r="B29" s="61"/>
      <c r="C29" s="61" t="s">
        <v>79</v>
      </c>
      <c r="D29" s="55" t="s">
        <v>80</v>
      </c>
      <c r="E29" s="55" t="s">
        <v>30</v>
      </c>
      <c r="F29" s="55" t="s">
        <v>81</v>
      </c>
      <c r="G29" s="60">
        <v>30</v>
      </c>
      <c r="H29" s="41">
        <v>10</v>
      </c>
      <c r="I29" s="41">
        <v>0</v>
      </c>
      <c r="J29" s="41">
        <v>0</v>
      </c>
      <c r="K29" s="41">
        <v>0</v>
      </c>
      <c r="L29" s="41">
        <v>0</v>
      </c>
      <c r="M29" s="48">
        <v>10</v>
      </c>
      <c r="N29" s="72">
        <f>+J29+K29+L29+M29</f>
        <v>10</v>
      </c>
      <c r="O29" s="78">
        <f>+N29/H29</f>
        <v>1</v>
      </c>
      <c r="P29" s="78">
        <f>+N29/G29</f>
        <v>0.33333333333333331</v>
      </c>
      <c r="Q29" s="55" t="s">
        <v>298</v>
      </c>
      <c r="R29" s="62">
        <v>2021130010098</v>
      </c>
      <c r="S29" s="55" t="s">
        <v>299</v>
      </c>
      <c r="T29" s="13" t="s">
        <v>300</v>
      </c>
      <c r="U29" s="14">
        <v>3</v>
      </c>
      <c r="V29" s="14">
        <v>15</v>
      </c>
      <c r="W29" s="41">
        <v>0</v>
      </c>
      <c r="X29" s="55" t="s">
        <v>32</v>
      </c>
      <c r="Y29" s="41">
        <v>10</v>
      </c>
      <c r="Z29" s="41">
        <v>0</v>
      </c>
      <c r="AA29" s="55" t="s">
        <v>253</v>
      </c>
      <c r="AB29" s="55" t="s">
        <v>34</v>
      </c>
      <c r="AC29" s="69">
        <v>100000000</v>
      </c>
      <c r="AD29" s="69">
        <v>100000000</v>
      </c>
      <c r="AE29" s="55" t="s">
        <v>35</v>
      </c>
      <c r="AF29" s="55" t="s">
        <v>455</v>
      </c>
      <c r="AG29" s="43"/>
      <c r="AH29" s="43"/>
      <c r="AI29" s="43"/>
      <c r="AJ29" s="52" t="s">
        <v>480</v>
      </c>
      <c r="AK29" s="47"/>
    </row>
    <row r="30" spans="1:37" s="12" customFormat="1" ht="89.25" customHeight="1" x14ac:dyDescent="0.45">
      <c r="A30" s="96"/>
      <c r="B30" s="61"/>
      <c r="C30" s="61"/>
      <c r="D30" s="55"/>
      <c r="E30" s="55"/>
      <c r="F30" s="55"/>
      <c r="G30" s="60"/>
      <c r="H30" s="41"/>
      <c r="I30" s="41"/>
      <c r="J30" s="41"/>
      <c r="K30" s="41"/>
      <c r="L30" s="41"/>
      <c r="M30" s="48"/>
      <c r="N30" s="72"/>
      <c r="O30" s="78"/>
      <c r="P30" s="78"/>
      <c r="Q30" s="55"/>
      <c r="R30" s="62"/>
      <c r="S30" s="55"/>
      <c r="T30" s="13" t="s">
        <v>301</v>
      </c>
      <c r="U30" s="14">
        <v>10</v>
      </c>
      <c r="V30" s="14">
        <v>30</v>
      </c>
      <c r="W30" s="41"/>
      <c r="X30" s="55"/>
      <c r="Y30" s="41"/>
      <c r="Z30" s="41"/>
      <c r="AA30" s="55"/>
      <c r="AB30" s="55"/>
      <c r="AC30" s="70"/>
      <c r="AD30" s="70"/>
      <c r="AE30" s="55"/>
      <c r="AF30" s="41"/>
      <c r="AG30" s="43"/>
      <c r="AH30" s="43"/>
      <c r="AI30" s="43"/>
      <c r="AJ30" s="53"/>
      <c r="AK30" s="47"/>
    </row>
    <row r="31" spans="1:37" s="12" customFormat="1" ht="90.75" customHeight="1" x14ac:dyDescent="0.45">
      <c r="A31" s="96"/>
      <c r="B31" s="61"/>
      <c r="C31" s="61"/>
      <c r="D31" s="55"/>
      <c r="E31" s="55"/>
      <c r="F31" s="55"/>
      <c r="G31" s="60"/>
      <c r="H31" s="41"/>
      <c r="I31" s="41"/>
      <c r="J31" s="41"/>
      <c r="K31" s="41"/>
      <c r="L31" s="41"/>
      <c r="M31" s="48"/>
      <c r="N31" s="72"/>
      <c r="O31" s="78"/>
      <c r="P31" s="78"/>
      <c r="Q31" s="55"/>
      <c r="R31" s="62"/>
      <c r="S31" s="55"/>
      <c r="T31" s="13" t="s">
        <v>302</v>
      </c>
      <c r="U31" s="14">
        <v>1</v>
      </c>
      <c r="V31" s="14">
        <v>15</v>
      </c>
      <c r="W31" s="41"/>
      <c r="X31" s="55"/>
      <c r="Y31" s="41"/>
      <c r="Z31" s="41"/>
      <c r="AA31" s="55"/>
      <c r="AB31" s="55"/>
      <c r="AC31" s="71"/>
      <c r="AD31" s="71"/>
      <c r="AE31" s="55"/>
      <c r="AF31" s="41"/>
      <c r="AG31" s="43"/>
      <c r="AH31" s="43"/>
      <c r="AI31" s="43"/>
      <c r="AJ31" s="54"/>
      <c r="AK31" s="47"/>
    </row>
    <row r="32" spans="1:37" ht="84.75" customHeight="1" x14ac:dyDescent="0.45">
      <c r="A32" s="96"/>
      <c r="B32" s="61" t="s">
        <v>82</v>
      </c>
      <c r="C32" s="61" t="s">
        <v>83</v>
      </c>
      <c r="D32" s="13" t="s">
        <v>84</v>
      </c>
      <c r="E32" s="13" t="s">
        <v>30</v>
      </c>
      <c r="F32" s="13" t="s">
        <v>85</v>
      </c>
      <c r="G32" s="15"/>
      <c r="H32" s="14" t="s">
        <v>494</v>
      </c>
      <c r="I32" s="14">
        <v>0</v>
      </c>
      <c r="J32" s="14">
        <v>0</v>
      </c>
      <c r="K32" s="14">
        <v>0</v>
      </c>
      <c r="L32" s="14">
        <v>0</v>
      </c>
      <c r="M32" s="14">
        <v>0</v>
      </c>
      <c r="N32" s="16">
        <v>0</v>
      </c>
      <c r="O32" s="17">
        <v>0</v>
      </c>
      <c r="P32" s="17">
        <v>0</v>
      </c>
      <c r="Q32" s="55" t="s">
        <v>462</v>
      </c>
      <c r="R32" s="21" t="s">
        <v>456</v>
      </c>
      <c r="S32" s="21" t="s">
        <v>456</v>
      </c>
      <c r="T32" s="21" t="s">
        <v>456</v>
      </c>
      <c r="U32" s="21" t="s">
        <v>456</v>
      </c>
      <c r="V32" s="21" t="s">
        <v>456</v>
      </c>
      <c r="W32" s="21" t="s">
        <v>456</v>
      </c>
      <c r="X32" s="21" t="s">
        <v>456</v>
      </c>
      <c r="Y32" s="21" t="s">
        <v>456</v>
      </c>
      <c r="Z32" s="21" t="s">
        <v>456</v>
      </c>
      <c r="AA32" s="21" t="s">
        <v>456</v>
      </c>
      <c r="AB32" s="21" t="s">
        <v>456</v>
      </c>
      <c r="AC32" s="21" t="s">
        <v>456</v>
      </c>
      <c r="AD32" s="21" t="s">
        <v>456</v>
      </c>
      <c r="AE32" s="21" t="s">
        <v>456</v>
      </c>
      <c r="AF32" s="21" t="s">
        <v>456</v>
      </c>
      <c r="AG32" s="43"/>
      <c r="AH32" s="43"/>
      <c r="AI32" s="43"/>
      <c r="AJ32" s="21" t="s">
        <v>456</v>
      </c>
      <c r="AK32" s="47"/>
    </row>
    <row r="33" spans="1:37" ht="83.25" customHeight="1" x14ac:dyDescent="0.45">
      <c r="A33" s="96"/>
      <c r="B33" s="61"/>
      <c r="C33" s="61"/>
      <c r="D33" s="13" t="s">
        <v>86</v>
      </c>
      <c r="E33" s="13" t="s">
        <v>30</v>
      </c>
      <c r="F33" s="13" t="s">
        <v>87</v>
      </c>
      <c r="G33" s="15">
        <v>3</v>
      </c>
      <c r="H33" s="14" t="s">
        <v>494</v>
      </c>
      <c r="I33" s="14">
        <v>0</v>
      </c>
      <c r="J33" s="14">
        <v>0</v>
      </c>
      <c r="K33" s="14">
        <v>0</v>
      </c>
      <c r="L33" s="14">
        <v>0</v>
      </c>
      <c r="M33" s="14">
        <v>0</v>
      </c>
      <c r="N33" s="16">
        <v>0</v>
      </c>
      <c r="O33" s="17">
        <v>0</v>
      </c>
      <c r="P33" s="17">
        <v>0</v>
      </c>
      <c r="Q33" s="55"/>
      <c r="R33" s="21" t="s">
        <v>456</v>
      </c>
      <c r="S33" s="21" t="s">
        <v>456</v>
      </c>
      <c r="T33" s="21" t="s">
        <v>456</v>
      </c>
      <c r="U33" s="21" t="s">
        <v>456</v>
      </c>
      <c r="V33" s="21" t="s">
        <v>456</v>
      </c>
      <c r="W33" s="21" t="s">
        <v>456</v>
      </c>
      <c r="X33" s="21" t="s">
        <v>456</v>
      </c>
      <c r="Y33" s="21" t="s">
        <v>456</v>
      </c>
      <c r="Z33" s="21" t="s">
        <v>456</v>
      </c>
      <c r="AA33" s="21" t="s">
        <v>456</v>
      </c>
      <c r="AB33" s="21" t="s">
        <v>456</v>
      </c>
      <c r="AC33" s="21" t="s">
        <v>456</v>
      </c>
      <c r="AD33" s="21" t="s">
        <v>456</v>
      </c>
      <c r="AE33" s="21" t="s">
        <v>456</v>
      </c>
      <c r="AF33" s="21" t="s">
        <v>456</v>
      </c>
      <c r="AG33" s="43"/>
      <c r="AH33" s="43"/>
      <c r="AI33" s="43"/>
      <c r="AJ33" s="21" t="s">
        <v>456</v>
      </c>
      <c r="AK33" s="47"/>
    </row>
    <row r="34" spans="1:37" ht="83.25" customHeight="1" x14ac:dyDescent="0.45">
      <c r="A34" s="68"/>
      <c r="B34" s="87" t="s">
        <v>487</v>
      </c>
      <c r="C34" s="88"/>
      <c r="D34" s="88"/>
      <c r="E34" s="88"/>
      <c r="F34" s="88"/>
      <c r="G34" s="88"/>
      <c r="H34" s="88"/>
      <c r="I34" s="88"/>
      <c r="J34" s="88"/>
      <c r="K34" s="88"/>
      <c r="L34" s="88"/>
      <c r="M34" s="88"/>
      <c r="N34" s="89"/>
      <c r="O34" s="34">
        <f>AVERAGE(O2:O33)</f>
        <v>5.2631578947368418E-2</v>
      </c>
      <c r="P34" s="34">
        <f>AVERAGE(P2:P33)</f>
        <v>1.7543859649122806E-2</v>
      </c>
      <c r="Q34" s="13"/>
      <c r="R34" s="21"/>
      <c r="S34" s="21"/>
      <c r="T34" s="21"/>
      <c r="U34" s="21"/>
      <c r="V34" s="21"/>
      <c r="W34" s="21"/>
      <c r="X34" s="21"/>
      <c r="Y34" s="21"/>
      <c r="Z34" s="21"/>
      <c r="AA34" s="21"/>
      <c r="AB34" s="21"/>
      <c r="AC34" s="21"/>
      <c r="AD34" s="21"/>
      <c r="AE34" s="21"/>
      <c r="AF34" s="21"/>
      <c r="AG34" s="43"/>
      <c r="AH34" s="43"/>
      <c r="AI34" s="43"/>
      <c r="AJ34" s="22"/>
      <c r="AK34" s="47"/>
    </row>
    <row r="35" spans="1:37" ht="56.25" customHeight="1" x14ac:dyDescent="0.45">
      <c r="A35" s="92" t="s">
        <v>488</v>
      </c>
      <c r="B35" s="61" t="s">
        <v>88</v>
      </c>
      <c r="C35" s="61" t="s">
        <v>89</v>
      </c>
      <c r="D35" s="55" t="s">
        <v>139</v>
      </c>
      <c r="E35" s="55" t="s">
        <v>30</v>
      </c>
      <c r="F35" s="55" t="s">
        <v>199</v>
      </c>
      <c r="G35" s="60">
        <v>600</v>
      </c>
      <c r="H35" s="41">
        <v>112</v>
      </c>
      <c r="I35" s="41">
        <v>0</v>
      </c>
      <c r="J35" s="41">
        <v>0</v>
      </c>
      <c r="K35" s="41">
        <v>0</v>
      </c>
      <c r="L35" s="41">
        <v>0</v>
      </c>
      <c r="M35" s="41">
        <v>0</v>
      </c>
      <c r="N35" s="72">
        <v>0</v>
      </c>
      <c r="O35" s="78">
        <v>0</v>
      </c>
      <c r="P35" s="78">
        <v>0</v>
      </c>
      <c r="Q35" s="55" t="s">
        <v>303</v>
      </c>
      <c r="R35" s="62">
        <v>2021130010099</v>
      </c>
      <c r="S35" s="55" t="s">
        <v>304</v>
      </c>
      <c r="T35" s="13" t="s">
        <v>305</v>
      </c>
      <c r="U35" s="14">
        <v>1</v>
      </c>
      <c r="V35" s="14">
        <v>30</v>
      </c>
      <c r="W35" s="41">
        <v>0</v>
      </c>
      <c r="X35" s="55" t="s">
        <v>32</v>
      </c>
      <c r="Y35" s="41">
        <v>112</v>
      </c>
      <c r="Z35" s="41">
        <v>0</v>
      </c>
      <c r="AA35" s="55" t="s">
        <v>253</v>
      </c>
      <c r="AB35" s="55" t="s">
        <v>34</v>
      </c>
      <c r="AC35" s="60">
        <v>1799571429</v>
      </c>
      <c r="AD35" s="60">
        <v>0</v>
      </c>
      <c r="AE35" s="55" t="s">
        <v>35</v>
      </c>
      <c r="AF35" s="55" t="s">
        <v>455</v>
      </c>
      <c r="AG35" s="43"/>
      <c r="AH35" s="43"/>
      <c r="AI35" s="43"/>
      <c r="AJ35" s="52" t="s">
        <v>454</v>
      </c>
      <c r="AK35" s="47"/>
    </row>
    <row r="36" spans="1:37" ht="60" customHeight="1" x14ac:dyDescent="0.45">
      <c r="A36" s="93"/>
      <c r="B36" s="61"/>
      <c r="C36" s="61"/>
      <c r="D36" s="55"/>
      <c r="E36" s="55"/>
      <c r="F36" s="55"/>
      <c r="G36" s="60"/>
      <c r="H36" s="41"/>
      <c r="I36" s="41"/>
      <c r="J36" s="41"/>
      <c r="K36" s="41"/>
      <c r="L36" s="41"/>
      <c r="M36" s="41"/>
      <c r="N36" s="72"/>
      <c r="O36" s="78"/>
      <c r="P36" s="78"/>
      <c r="Q36" s="55"/>
      <c r="R36" s="62"/>
      <c r="S36" s="55"/>
      <c r="T36" s="13" t="s">
        <v>306</v>
      </c>
      <c r="U36" s="14">
        <v>112</v>
      </c>
      <c r="V36" s="14">
        <v>75</v>
      </c>
      <c r="W36" s="41"/>
      <c r="X36" s="55"/>
      <c r="Y36" s="41"/>
      <c r="Z36" s="41"/>
      <c r="AA36" s="55"/>
      <c r="AB36" s="55"/>
      <c r="AC36" s="60"/>
      <c r="AD36" s="60"/>
      <c r="AE36" s="55"/>
      <c r="AF36" s="41"/>
      <c r="AG36" s="43"/>
      <c r="AH36" s="43"/>
      <c r="AI36" s="43"/>
      <c r="AJ36" s="53"/>
      <c r="AK36" s="47"/>
    </row>
    <row r="37" spans="1:37" ht="63" customHeight="1" x14ac:dyDescent="0.45">
      <c r="A37" s="93"/>
      <c r="B37" s="61"/>
      <c r="C37" s="61"/>
      <c r="D37" s="55"/>
      <c r="E37" s="55"/>
      <c r="F37" s="55"/>
      <c r="G37" s="60"/>
      <c r="H37" s="41"/>
      <c r="I37" s="41"/>
      <c r="J37" s="41"/>
      <c r="K37" s="41"/>
      <c r="L37" s="41"/>
      <c r="M37" s="41"/>
      <c r="N37" s="72"/>
      <c r="O37" s="78"/>
      <c r="P37" s="78"/>
      <c r="Q37" s="55"/>
      <c r="R37" s="62"/>
      <c r="S37" s="55"/>
      <c r="T37" s="13" t="s">
        <v>307</v>
      </c>
      <c r="U37" s="14">
        <v>1</v>
      </c>
      <c r="V37" s="14">
        <v>15</v>
      </c>
      <c r="W37" s="41"/>
      <c r="X37" s="55"/>
      <c r="Y37" s="41"/>
      <c r="Z37" s="41"/>
      <c r="AA37" s="55"/>
      <c r="AB37" s="55"/>
      <c r="AC37" s="60"/>
      <c r="AD37" s="60"/>
      <c r="AE37" s="55"/>
      <c r="AF37" s="41"/>
      <c r="AG37" s="43"/>
      <c r="AH37" s="43"/>
      <c r="AI37" s="43"/>
      <c r="AJ37" s="54"/>
      <c r="AK37" s="47"/>
    </row>
    <row r="38" spans="1:37" ht="84" customHeight="1" x14ac:dyDescent="0.45">
      <c r="A38" s="93"/>
      <c r="B38" s="61"/>
      <c r="C38" s="61" t="s">
        <v>90</v>
      </c>
      <c r="D38" s="55" t="s">
        <v>140</v>
      </c>
      <c r="E38" s="55" t="s">
        <v>30</v>
      </c>
      <c r="F38" s="55" t="s">
        <v>200</v>
      </c>
      <c r="G38" s="60">
        <v>500</v>
      </c>
      <c r="H38" s="41" t="s">
        <v>494</v>
      </c>
      <c r="I38" s="41">
        <v>0</v>
      </c>
      <c r="J38" s="41">
        <v>0</v>
      </c>
      <c r="K38" s="41">
        <v>0</v>
      </c>
      <c r="L38" s="41">
        <v>0</v>
      </c>
      <c r="M38" s="41">
        <v>0</v>
      </c>
      <c r="N38" s="72">
        <v>0</v>
      </c>
      <c r="O38" s="78">
        <v>0</v>
      </c>
      <c r="P38" s="78">
        <v>0</v>
      </c>
      <c r="Q38" s="55" t="s">
        <v>269</v>
      </c>
      <c r="R38" s="62">
        <v>2021130010056</v>
      </c>
      <c r="S38" s="55" t="s">
        <v>270</v>
      </c>
      <c r="T38" s="13" t="s">
        <v>275</v>
      </c>
      <c r="U38" s="14">
        <v>2</v>
      </c>
      <c r="V38" s="14">
        <v>22</v>
      </c>
      <c r="W38" s="14">
        <v>0</v>
      </c>
      <c r="X38" s="55" t="s">
        <v>32</v>
      </c>
      <c r="Y38" s="41">
        <v>160</v>
      </c>
      <c r="Z38" s="41">
        <v>0</v>
      </c>
      <c r="AA38" s="55" t="s">
        <v>253</v>
      </c>
      <c r="AB38" s="55" t="s">
        <v>34</v>
      </c>
      <c r="AC38" s="64">
        <v>1000000</v>
      </c>
      <c r="AD38" s="64">
        <v>1000000</v>
      </c>
      <c r="AE38" s="55" t="s">
        <v>35</v>
      </c>
      <c r="AF38" s="41" t="s">
        <v>437</v>
      </c>
      <c r="AG38" s="43"/>
      <c r="AH38" s="43"/>
      <c r="AI38" s="43"/>
      <c r="AJ38" s="52" t="s">
        <v>446</v>
      </c>
      <c r="AK38" s="47"/>
    </row>
    <row r="39" spans="1:37" ht="30.75" customHeight="1" x14ac:dyDescent="0.45">
      <c r="A39" s="93"/>
      <c r="B39" s="61"/>
      <c r="C39" s="61"/>
      <c r="D39" s="55"/>
      <c r="E39" s="55"/>
      <c r="F39" s="55"/>
      <c r="G39" s="60"/>
      <c r="H39" s="41"/>
      <c r="I39" s="41"/>
      <c r="J39" s="41"/>
      <c r="K39" s="41"/>
      <c r="L39" s="41"/>
      <c r="M39" s="41"/>
      <c r="N39" s="72"/>
      <c r="O39" s="78"/>
      <c r="P39" s="78"/>
      <c r="Q39" s="55"/>
      <c r="R39" s="62"/>
      <c r="S39" s="55"/>
      <c r="T39" s="13" t="s">
        <v>271</v>
      </c>
      <c r="U39" s="14">
        <v>1</v>
      </c>
      <c r="V39" s="14">
        <v>22</v>
      </c>
      <c r="W39" s="14">
        <v>0</v>
      </c>
      <c r="X39" s="55"/>
      <c r="Y39" s="41"/>
      <c r="Z39" s="41"/>
      <c r="AA39" s="55"/>
      <c r="AB39" s="55"/>
      <c r="AC39" s="64"/>
      <c r="AD39" s="64"/>
      <c r="AE39" s="55"/>
      <c r="AF39" s="41"/>
      <c r="AG39" s="43"/>
      <c r="AH39" s="43"/>
      <c r="AI39" s="43"/>
      <c r="AJ39" s="53"/>
      <c r="AK39" s="47"/>
    </row>
    <row r="40" spans="1:37" ht="36.75" customHeight="1" x14ac:dyDescent="0.45">
      <c r="A40" s="93"/>
      <c r="B40" s="61"/>
      <c r="C40" s="61"/>
      <c r="D40" s="55" t="s">
        <v>141</v>
      </c>
      <c r="E40" s="55" t="s">
        <v>186</v>
      </c>
      <c r="F40" s="55" t="s">
        <v>201</v>
      </c>
      <c r="G40" s="60">
        <v>200</v>
      </c>
      <c r="H40" s="41">
        <v>130</v>
      </c>
      <c r="I40" s="41">
        <v>0</v>
      </c>
      <c r="J40" s="41">
        <v>0</v>
      </c>
      <c r="K40" s="41">
        <v>0</v>
      </c>
      <c r="L40" s="41">
        <v>0</v>
      </c>
      <c r="M40" s="41">
        <v>0</v>
      </c>
      <c r="N40" s="72">
        <v>0</v>
      </c>
      <c r="O40" s="78">
        <v>0</v>
      </c>
      <c r="P40" s="78">
        <v>0</v>
      </c>
      <c r="Q40" s="55"/>
      <c r="R40" s="62"/>
      <c r="S40" s="55"/>
      <c r="T40" s="13" t="s">
        <v>272</v>
      </c>
      <c r="U40" s="14">
        <v>160</v>
      </c>
      <c r="V40" s="14">
        <v>30</v>
      </c>
      <c r="W40" s="14">
        <v>0</v>
      </c>
      <c r="X40" s="55"/>
      <c r="Y40" s="41"/>
      <c r="Z40" s="41"/>
      <c r="AA40" s="55"/>
      <c r="AB40" s="55"/>
      <c r="AC40" s="64"/>
      <c r="AD40" s="64"/>
      <c r="AE40" s="55"/>
      <c r="AF40" s="41"/>
      <c r="AG40" s="43"/>
      <c r="AH40" s="43"/>
      <c r="AI40" s="43"/>
      <c r="AJ40" s="53"/>
      <c r="AK40" s="47"/>
    </row>
    <row r="41" spans="1:37" ht="38.25" customHeight="1" x14ac:dyDescent="0.45">
      <c r="A41" s="93"/>
      <c r="B41" s="61"/>
      <c r="C41" s="61"/>
      <c r="D41" s="55"/>
      <c r="E41" s="55"/>
      <c r="F41" s="55"/>
      <c r="G41" s="60"/>
      <c r="H41" s="41"/>
      <c r="I41" s="41"/>
      <c r="J41" s="41"/>
      <c r="K41" s="41"/>
      <c r="L41" s="41"/>
      <c r="M41" s="41"/>
      <c r="N41" s="72"/>
      <c r="O41" s="78"/>
      <c r="P41" s="78"/>
      <c r="Q41" s="55"/>
      <c r="R41" s="62"/>
      <c r="S41" s="55"/>
      <c r="T41" s="13" t="s">
        <v>273</v>
      </c>
      <c r="U41" s="14">
        <v>160</v>
      </c>
      <c r="V41" s="14">
        <v>12</v>
      </c>
      <c r="W41" s="14">
        <v>0</v>
      </c>
      <c r="X41" s="55"/>
      <c r="Y41" s="41"/>
      <c r="Z41" s="41"/>
      <c r="AA41" s="55"/>
      <c r="AB41" s="55"/>
      <c r="AC41" s="64"/>
      <c r="AD41" s="64"/>
      <c r="AE41" s="55"/>
      <c r="AF41" s="41"/>
      <c r="AG41" s="43"/>
      <c r="AH41" s="43"/>
      <c r="AI41" s="43"/>
      <c r="AJ41" s="53"/>
      <c r="AK41" s="47"/>
    </row>
    <row r="42" spans="1:37" ht="35.25" customHeight="1" x14ac:dyDescent="0.45">
      <c r="A42" s="93"/>
      <c r="B42" s="61"/>
      <c r="C42" s="61"/>
      <c r="D42" s="55"/>
      <c r="E42" s="55"/>
      <c r="F42" s="55"/>
      <c r="G42" s="60"/>
      <c r="H42" s="41"/>
      <c r="I42" s="41"/>
      <c r="J42" s="41"/>
      <c r="K42" s="41"/>
      <c r="L42" s="41"/>
      <c r="M42" s="41"/>
      <c r="N42" s="72"/>
      <c r="O42" s="78"/>
      <c r="P42" s="78"/>
      <c r="Q42" s="55"/>
      <c r="R42" s="62"/>
      <c r="S42" s="55"/>
      <c r="T42" s="13" t="s">
        <v>274</v>
      </c>
      <c r="U42" s="14">
        <v>1</v>
      </c>
      <c r="V42" s="14">
        <v>4</v>
      </c>
      <c r="W42" s="14">
        <v>0</v>
      </c>
      <c r="X42" s="55"/>
      <c r="Y42" s="41"/>
      <c r="Z42" s="41"/>
      <c r="AA42" s="55"/>
      <c r="AB42" s="55"/>
      <c r="AC42" s="64"/>
      <c r="AD42" s="64"/>
      <c r="AE42" s="55"/>
      <c r="AF42" s="41"/>
      <c r="AG42" s="43"/>
      <c r="AH42" s="43"/>
      <c r="AI42" s="43"/>
      <c r="AJ42" s="54"/>
      <c r="AK42" s="47"/>
    </row>
    <row r="43" spans="1:37" ht="86.25" customHeight="1" x14ac:dyDescent="0.45">
      <c r="A43" s="93"/>
      <c r="B43" s="61"/>
      <c r="C43" s="61" t="s">
        <v>91</v>
      </c>
      <c r="D43" s="13" t="s">
        <v>142</v>
      </c>
      <c r="E43" s="13" t="s">
        <v>30</v>
      </c>
      <c r="F43" s="13" t="s">
        <v>202</v>
      </c>
      <c r="G43" s="15">
        <v>500</v>
      </c>
      <c r="H43" s="23">
        <v>100</v>
      </c>
      <c r="I43" s="14">
        <v>0</v>
      </c>
      <c r="J43" s="14">
        <v>0</v>
      </c>
      <c r="K43" s="14">
        <v>0</v>
      </c>
      <c r="L43" s="14">
        <v>0</v>
      </c>
      <c r="M43" s="23">
        <v>0</v>
      </c>
      <c r="N43" s="16">
        <v>0</v>
      </c>
      <c r="O43" s="17">
        <v>0</v>
      </c>
      <c r="P43" s="17">
        <v>0</v>
      </c>
      <c r="Q43" s="55" t="s">
        <v>257</v>
      </c>
      <c r="R43" s="62">
        <v>2021130010059</v>
      </c>
      <c r="S43" s="55" t="s">
        <v>258</v>
      </c>
      <c r="T43" s="24" t="s">
        <v>476</v>
      </c>
      <c r="U43" s="14">
        <v>1</v>
      </c>
      <c r="V43" s="14">
        <v>15</v>
      </c>
      <c r="W43" s="14">
        <v>0</v>
      </c>
      <c r="X43" s="55" t="s">
        <v>32</v>
      </c>
      <c r="Y43" s="41">
        <v>300</v>
      </c>
      <c r="Z43" s="41">
        <v>0</v>
      </c>
      <c r="AA43" s="55" t="s">
        <v>253</v>
      </c>
      <c r="AB43" s="64" t="s">
        <v>34</v>
      </c>
      <c r="AC43" s="65">
        <v>200000000</v>
      </c>
      <c r="AD43" s="65">
        <f>AC43</f>
        <v>200000000</v>
      </c>
      <c r="AE43" s="55" t="s">
        <v>35</v>
      </c>
      <c r="AF43" s="65" t="s">
        <v>437</v>
      </c>
      <c r="AG43" s="43"/>
      <c r="AH43" s="43"/>
      <c r="AI43" s="43"/>
      <c r="AJ43" s="55" t="s">
        <v>465</v>
      </c>
      <c r="AK43" s="47"/>
    </row>
    <row r="44" spans="1:37" ht="86.25" customHeight="1" x14ac:dyDescent="0.45">
      <c r="A44" s="93"/>
      <c r="B44" s="61"/>
      <c r="C44" s="61"/>
      <c r="D44" s="55" t="s">
        <v>143</v>
      </c>
      <c r="E44" s="55" t="s">
        <v>30</v>
      </c>
      <c r="F44" s="55" t="s">
        <v>203</v>
      </c>
      <c r="G44" s="60">
        <v>800</v>
      </c>
      <c r="H44" s="49">
        <v>200</v>
      </c>
      <c r="I44" s="41">
        <v>0</v>
      </c>
      <c r="J44" s="41">
        <v>0</v>
      </c>
      <c r="K44" s="41">
        <v>0</v>
      </c>
      <c r="L44" s="41">
        <v>0</v>
      </c>
      <c r="M44" s="49">
        <v>0</v>
      </c>
      <c r="N44" s="73">
        <v>0</v>
      </c>
      <c r="O44" s="78">
        <v>0</v>
      </c>
      <c r="P44" s="78">
        <v>0</v>
      </c>
      <c r="Q44" s="55"/>
      <c r="R44" s="62"/>
      <c r="S44" s="55"/>
      <c r="T44" s="24" t="s">
        <v>259</v>
      </c>
      <c r="U44" s="14">
        <v>300</v>
      </c>
      <c r="V44" s="14">
        <v>38</v>
      </c>
      <c r="W44" s="14">
        <v>0</v>
      </c>
      <c r="X44" s="55"/>
      <c r="Y44" s="41"/>
      <c r="Z44" s="41"/>
      <c r="AA44" s="55"/>
      <c r="AB44" s="41"/>
      <c r="AC44" s="41"/>
      <c r="AD44" s="41"/>
      <c r="AE44" s="55"/>
      <c r="AF44" s="41"/>
      <c r="AG44" s="43"/>
      <c r="AH44" s="43"/>
      <c r="AI44" s="43"/>
      <c r="AJ44" s="55"/>
      <c r="AK44" s="47"/>
    </row>
    <row r="45" spans="1:37" ht="93.75" customHeight="1" x14ac:dyDescent="0.45">
      <c r="A45" s="93"/>
      <c r="B45" s="61"/>
      <c r="C45" s="61"/>
      <c r="D45" s="55"/>
      <c r="E45" s="55"/>
      <c r="F45" s="55"/>
      <c r="G45" s="60"/>
      <c r="H45" s="49"/>
      <c r="I45" s="41"/>
      <c r="J45" s="41"/>
      <c r="K45" s="41"/>
      <c r="L45" s="41"/>
      <c r="M45" s="49"/>
      <c r="N45" s="73"/>
      <c r="O45" s="78"/>
      <c r="P45" s="78"/>
      <c r="Q45" s="55"/>
      <c r="R45" s="62"/>
      <c r="S45" s="55"/>
      <c r="T45" s="24" t="s">
        <v>260</v>
      </c>
      <c r="U45" s="14">
        <v>1</v>
      </c>
      <c r="V45" s="14">
        <v>7</v>
      </c>
      <c r="W45" s="14">
        <v>0</v>
      </c>
      <c r="X45" s="55"/>
      <c r="Y45" s="41"/>
      <c r="Z45" s="41"/>
      <c r="AA45" s="55"/>
      <c r="AB45" s="41"/>
      <c r="AC45" s="41"/>
      <c r="AD45" s="41"/>
      <c r="AE45" s="55"/>
      <c r="AF45" s="41"/>
      <c r="AG45" s="43"/>
      <c r="AH45" s="43"/>
      <c r="AI45" s="43"/>
      <c r="AJ45" s="55"/>
      <c r="AK45" s="47"/>
    </row>
    <row r="46" spans="1:37" ht="117.75" customHeight="1" x14ac:dyDescent="0.45">
      <c r="A46" s="93"/>
      <c r="B46" s="61" t="s">
        <v>92</v>
      </c>
      <c r="C46" s="61" t="s">
        <v>93</v>
      </c>
      <c r="D46" s="13" t="s">
        <v>144</v>
      </c>
      <c r="E46" s="13" t="s">
        <v>30</v>
      </c>
      <c r="F46" s="13" t="s">
        <v>204</v>
      </c>
      <c r="G46" s="15">
        <v>4</v>
      </c>
      <c r="H46" s="14">
        <v>1</v>
      </c>
      <c r="I46" s="14">
        <v>0</v>
      </c>
      <c r="J46" s="14">
        <v>0</v>
      </c>
      <c r="K46" s="14">
        <v>0</v>
      </c>
      <c r="L46" s="14">
        <v>0</v>
      </c>
      <c r="M46" s="25">
        <v>51</v>
      </c>
      <c r="N46" s="16">
        <f>+J46+K46+L46+M46</f>
        <v>51</v>
      </c>
      <c r="O46" s="17">
        <v>1</v>
      </c>
      <c r="P46" s="17">
        <v>1</v>
      </c>
      <c r="Q46" s="55" t="s">
        <v>265</v>
      </c>
      <c r="R46" s="62">
        <v>2021130010057</v>
      </c>
      <c r="S46" s="55" t="s">
        <v>266</v>
      </c>
      <c r="T46" s="13" t="s">
        <v>267</v>
      </c>
      <c r="U46" s="14">
        <v>2</v>
      </c>
      <c r="V46" s="14">
        <v>30</v>
      </c>
      <c r="W46" s="14">
        <v>0</v>
      </c>
      <c r="X46" s="55" t="s">
        <v>32</v>
      </c>
      <c r="Y46" s="41">
        <v>180</v>
      </c>
      <c r="Z46" s="41">
        <v>0</v>
      </c>
      <c r="AA46" s="55" t="s">
        <v>253</v>
      </c>
      <c r="AB46" s="55" t="s">
        <v>34</v>
      </c>
      <c r="AC46" s="64">
        <v>100000000</v>
      </c>
      <c r="AD46" s="64">
        <f>AC46</f>
        <v>100000000</v>
      </c>
      <c r="AE46" s="55" t="s">
        <v>35</v>
      </c>
      <c r="AF46" s="55" t="s">
        <v>455</v>
      </c>
      <c r="AG46" s="43"/>
      <c r="AH46" s="43"/>
      <c r="AI46" s="43"/>
      <c r="AJ46" s="55" t="s">
        <v>467</v>
      </c>
      <c r="AK46" s="47"/>
    </row>
    <row r="47" spans="1:37" ht="140.25" customHeight="1" x14ac:dyDescent="0.45">
      <c r="A47" s="93"/>
      <c r="B47" s="61"/>
      <c r="C47" s="61"/>
      <c r="D47" s="13" t="s">
        <v>145</v>
      </c>
      <c r="E47" s="13" t="s">
        <v>30</v>
      </c>
      <c r="F47" s="13" t="s">
        <v>205</v>
      </c>
      <c r="G47" s="15">
        <v>16</v>
      </c>
      <c r="H47" s="14">
        <v>4</v>
      </c>
      <c r="I47" s="14">
        <v>0</v>
      </c>
      <c r="J47" s="14">
        <v>0</v>
      </c>
      <c r="K47" s="14">
        <v>0</v>
      </c>
      <c r="L47" s="14">
        <v>0</v>
      </c>
      <c r="M47" s="14">
        <v>0</v>
      </c>
      <c r="N47" s="16">
        <v>0</v>
      </c>
      <c r="O47" s="17">
        <v>0</v>
      </c>
      <c r="P47" s="17">
        <v>0</v>
      </c>
      <c r="Q47" s="55"/>
      <c r="R47" s="62"/>
      <c r="S47" s="55"/>
      <c r="T47" s="13" t="s">
        <v>268</v>
      </c>
      <c r="U47" s="14">
        <v>180</v>
      </c>
      <c r="V47" s="14">
        <v>30</v>
      </c>
      <c r="W47" s="14">
        <v>0</v>
      </c>
      <c r="X47" s="55"/>
      <c r="Y47" s="41"/>
      <c r="Z47" s="41"/>
      <c r="AA47" s="55"/>
      <c r="AB47" s="55"/>
      <c r="AC47" s="41"/>
      <c r="AD47" s="41"/>
      <c r="AE47" s="55"/>
      <c r="AF47" s="41"/>
      <c r="AG47" s="43"/>
      <c r="AH47" s="43"/>
      <c r="AI47" s="43"/>
      <c r="AJ47" s="55"/>
      <c r="AK47" s="47"/>
    </row>
    <row r="48" spans="1:37" s="12" customFormat="1" ht="60.75" customHeight="1" x14ac:dyDescent="0.45">
      <c r="A48" s="93"/>
      <c r="B48" s="61"/>
      <c r="C48" s="61" t="s">
        <v>94</v>
      </c>
      <c r="D48" s="55" t="s">
        <v>146</v>
      </c>
      <c r="E48" s="55" t="s">
        <v>30</v>
      </c>
      <c r="F48" s="55" t="s">
        <v>206</v>
      </c>
      <c r="G48" s="60">
        <v>16</v>
      </c>
      <c r="H48" s="41">
        <v>16</v>
      </c>
      <c r="I48" s="41">
        <v>0</v>
      </c>
      <c r="J48" s="41">
        <v>0</v>
      </c>
      <c r="K48" s="41">
        <v>0</v>
      </c>
      <c r="L48" s="41">
        <v>0</v>
      </c>
      <c r="M48" s="48">
        <v>100</v>
      </c>
      <c r="N48" s="72">
        <v>100</v>
      </c>
      <c r="O48" s="78">
        <v>1</v>
      </c>
      <c r="P48" s="78">
        <v>1</v>
      </c>
      <c r="Q48" s="55" t="s">
        <v>373</v>
      </c>
      <c r="R48" s="62">
        <v>2021130010114</v>
      </c>
      <c r="S48" s="55" t="s">
        <v>374</v>
      </c>
      <c r="T48" s="13" t="s">
        <v>375</v>
      </c>
      <c r="U48" s="14">
        <v>1</v>
      </c>
      <c r="V48" s="14">
        <v>7</v>
      </c>
      <c r="W48" s="14">
        <v>0</v>
      </c>
      <c r="X48" s="55" t="s">
        <v>32</v>
      </c>
      <c r="Y48" s="41">
        <v>16</v>
      </c>
      <c r="Z48" s="14">
        <v>0</v>
      </c>
      <c r="AA48" s="55" t="s">
        <v>253</v>
      </c>
      <c r="AB48" s="55" t="s">
        <v>34</v>
      </c>
      <c r="AC48" s="64">
        <v>1499676680</v>
      </c>
      <c r="AD48" s="64">
        <f>AC48</f>
        <v>1499676680</v>
      </c>
      <c r="AE48" s="52" t="s">
        <v>35</v>
      </c>
      <c r="AF48" s="41" t="s">
        <v>437</v>
      </c>
      <c r="AG48" s="43"/>
      <c r="AH48" s="43"/>
      <c r="AI48" s="43"/>
      <c r="AJ48" s="52" t="s">
        <v>481</v>
      </c>
      <c r="AK48" s="47"/>
    </row>
    <row r="49" spans="1:37" s="12" customFormat="1" ht="60.75" customHeight="1" x14ac:dyDescent="0.45">
      <c r="A49" s="93"/>
      <c r="B49" s="61"/>
      <c r="C49" s="61"/>
      <c r="D49" s="55"/>
      <c r="E49" s="55"/>
      <c r="F49" s="55"/>
      <c r="G49" s="60"/>
      <c r="H49" s="41"/>
      <c r="I49" s="41"/>
      <c r="J49" s="41"/>
      <c r="K49" s="41"/>
      <c r="L49" s="41"/>
      <c r="M49" s="48"/>
      <c r="N49" s="72"/>
      <c r="O49" s="78"/>
      <c r="P49" s="78"/>
      <c r="Q49" s="55"/>
      <c r="R49" s="62"/>
      <c r="S49" s="55"/>
      <c r="T49" s="13" t="s">
        <v>376</v>
      </c>
      <c r="U49" s="14">
        <v>1</v>
      </c>
      <c r="V49" s="14">
        <v>15</v>
      </c>
      <c r="W49" s="14">
        <v>0</v>
      </c>
      <c r="X49" s="55"/>
      <c r="Y49" s="41"/>
      <c r="Z49" s="14">
        <v>0</v>
      </c>
      <c r="AA49" s="55"/>
      <c r="AB49" s="55"/>
      <c r="AC49" s="41"/>
      <c r="AD49" s="41"/>
      <c r="AE49" s="53"/>
      <c r="AF49" s="41"/>
      <c r="AG49" s="43"/>
      <c r="AH49" s="43"/>
      <c r="AI49" s="43"/>
      <c r="AJ49" s="53"/>
      <c r="AK49" s="47"/>
    </row>
    <row r="50" spans="1:37" s="12" customFormat="1" ht="60.75" customHeight="1" x14ac:dyDescent="0.45">
      <c r="A50" s="93"/>
      <c r="B50" s="61"/>
      <c r="C50" s="61"/>
      <c r="D50" s="55"/>
      <c r="E50" s="55"/>
      <c r="F50" s="55"/>
      <c r="G50" s="60"/>
      <c r="H50" s="41"/>
      <c r="I50" s="41"/>
      <c r="J50" s="41"/>
      <c r="K50" s="41"/>
      <c r="L50" s="41"/>
      <c r="M50" s="48"/>
      <c r="N50" s="72"/>
      <c r="O50" s="78"/>
      <c r="P50" s="78"/>
      <c r="Q50" s="55"/>
      <c r="R50" s="62"/>
      <c r="S50" s="55"/>
      <c r="T50" s="13" t="s">
        <v>377</v>
      </c>
      <c r="U50" s="14">
        <v>1</v>
      </c>
      <c r="V50" s="14">
        <v>30</v>
      </c>
      <c r="W50" s="14">
        <v>0</v>
      </c>
      <c r="X50" s="55"/>
      <c r="Y50" s="41"/>
      <c r="Z50" s="14">
        <v>0</v>
      </c>
      <c r="AA50" s="55"/>
      <c r="AB50" s="55"/>
      <c r="AC50" s="41"/>
      <c r="AD50" s="41"/>
      <c r="AE50" s="53"/>
      <c r="AF50" s="41"/>
      <c r="AG50" s="43"/>
      <c r="AH50" s="43"/>
      <c r="AI50" s="43"/>
      <c r="AJ50" s="53"/>
      <c r="AK50" s="47"/>
    </row>
    <row r="51" spans="1:37" s="12" customFormat="1" ht="60.75" customHeight="1" x14ac:dyDescent="0.45">
      <c r="A51" s="93"/>
      <c r="B51" s="61"/>
      <c r="C51" s="61"/>
      <c r="D51" s="55"/>
      <c r="E51" s="55"/>
      <c r="F51" s="55"/>
      <c r="G51" s="60"/>
      <c r="H51" s="41"/>
      <c r="I51" s="41"/>
      <c r="J51" s="41"/>
      <c r="K51" s="41"/>
      <c r="L51" s="41"/>
      <c r="M51" s="48"/>
      <c r="N51" s="72"/>
      <c r="O51" s="78"/>
      <c r="P51" s="78"/>
      <c r="Q51" s="55"/>
      <c r="R51" s="62"/>
      <c r="S51" s="55"/>
      <c r="T51" s="13" t="s">
        <v>378</v>
      </c>
      <c r="U51" s="14">
        <v>16</v>
      </c>
      <c r="V51" s="14">
        <v>8</v>
      </c>
      <c r="W51" s="14"/>
      <c r="X51" s="55"/>
      <c r="Y51" s="41"/>
      <c r="Z51" s="14">
        <v>0</v>
      </c>
      <c r="AA51" s="55"/>
      <c r="AB51" s="55"/>
      <c r="AC51" s="41"/>
      <c r="AD51" s="41"/>
      <c r="AE51" s="54"/>
      <c r="AF51" s="41"/>
      <c r="AG51" s="43"/>
      <c r="AH51" s="43"/>
      <c r="AI51" s="43"/>
      <c r="AJ51" s="54"/>
      <c r="AK51" s="47"/>
    </row>
    <row r="52" spans="1:37" ht="177.75" customHeight="1" x14ac:dyDescent="0.45">
      <c r="A52" s="93"/>
      <c r="B52" s="61" t="s">
        <v>95</v>
      </c>
      <c r="C52" s="61" t="s">
        <v>96</v>
      </c>
      <c r="D52" s="55" t="s">
        <v>147</v>
      </c>
      <c r="E52" s="55" t="s">
        <v>30</v>
      </c>
      <c r="F52" s="55" t="s">
        <v>207</v>
      </c>
      <c r="G52" s="60">
        <v>200</v>
      </c>
      <c r="H52" s="41">
        <v>200</v>
      </c>
      <c r="I52" s="41">
        <v>0</v>
      </c>
      <c r="J52" s="41">
        <v>0</v>
      </c>
      <c r="K52" s="41">
        <v>0</v>
      </c>
      <c r="L52" s="41">
        <v>0</v>
      </c>
      <c r="M52" s="41">
        <v>0</v>
      </c>
      <c r="N52" s="72">
        <v>0</v>
      </c>
      <c r="O52" s="78">
        <v>0</v>
      </c>
      <c r="P52" s="78">
        <v>0</v>
      </c>
      <c r="Q52" s="55" t="s">
        <v>261</v>
      </c>
      <c r="R52" s="62">
        <v>2021130010058</v>
      </c>
      <c r="S52" s="55" t="s">
        <v>262</v>
      </c>
      <c r="T52" s="13" t="s">
        <v>263</v>
      </c>
      <c r="U52" s="14">
        <v>5</v>
      </c>
      <c r="V52" s="14">
        <v>30</v>
      </c>
      <c r="W52" s="14">
        <v>0</v>
      </c>
      <c r="X52" s="55" t="s">
        <v>32</v>
      </c>
      <c r="Y52" s="41">
        <v>50</v>
      </c>
      <c r="Z52" s="41">
        <v>0</v>
      </c>
      <c r="AA52" s="55" t="s">
        <v>253</v>
      </c>
      <c r="AB52" s="55" t="s">
        <v>34</v>
      </c>
      <c r="AC52" s="64">
        <v>200000000</v>
      </c>
      <c r="AD52" s="64">
        <f>AC52</f>
        <v>200000000</v>
      </c>
      <c r="AE52" s="55" t="s">
        <v>35</v>
      </c>
      <c r="AF52" s="55" t="s">
        <v>455</v>
      </c>
      <c r="AG52" s="43"/>
      <c r="AH52" s="43"/>
      <c r="AI52" s="43"/>
      <c r="AJ52" s="55" t="s">
        <v>471</v>
      </c>
      <c r="AK52" s="47"/>
    </row>
    <row r="53" spans="1:37" ht="65.25" customHeight="1" x14ac:dyDescent="0.45">
      <c r="A53" s="93"/>
      <c r="B53" s="61"/>
      <c r="C53" s="61"/>
      <c r="D53" s="55"/>
      <c r="E53" s="55"/>
      <c r="F53" s="55"/>
      <c r="G53" s="60"/>
      <c r="H53" s="41"/>
      <c r="I53" s="41"/>
      <c r="J53" s="41"/>
      <c r="K53" s="41"/>
      <c r="L53" s="41"/>
      <c r="M53" s="41"/>
      <c r="N53" s="72"/>
      <c r="O53" s="78"/>
      <c r="P53" s="78"/>
      <c r="Q53" s="55"/>
      <c r="R53" s="62"/>
      <c r="S53" s="55"/>
      <c r="T53" s="13" t="s">
        <v>264</v>
      </c>
      <c r="U53" s="14">
        <v>50</v>
      </c>
      <c r="V53" s="14">
        <v>30</v>
      </c>
      <c r="W53" s="14">
        <v>0</v>
      </c>
      <c r="X53" s="55"/>
      <c r="Y53" s="41"/>
      <c r="Z53" s="41"/>
      <c r="AA53" s="55"/>
      <c r="AB53" s="55"/>
      <c r="AC53" s="41"/>
      <c r="AD53" s="41"/>
      <c r="AE53" s="55"/>
      <c r="AF53" s="41"/>
      <c r="AG53" s="43"/>
      <c r="AH53" s="43"/>
      <c r="AI53" s="43"/>
      <c r="AJ53" s="55"/>
      <c r="AK53" s="47"/>
    </row>
    <row r="54" spans="1:37" ht="72.75" customHeight="1" x14ac:dyDescent="0.45">
      <c r="A54" s="93"/>
      <c r="B54" s="61"/>
      <c r="C54" s="61" t="s">
        <v>97</v>
      </c>
      <c r="D54" s="13" t="s">
        <v>148</v>
      </c>
      <c r="E54" s="13" t="s">
        <v>187</v>
      </c>
      <c r="F54" s="13" t="s">
        <v>208</v>
      </c>
      <c r="G54" s="15">
        <v>98</v>
      </c>
      <c r="H54" s="14">
        <v>10</v>
      </c>
      <c r="I54" s="26">
        <v>0</v>
      </c>
      <c r="J54" s="26">
        <v>0</v>
      </c>
      <c r="K54" s="26">
        <v>0</v>
      </c>
      <c r="L54" s="26">
        <v>0</v>
      </c>
      <c r="M54" s="14">
        <v>0</v>
      </c>
      <c r="N54" s="16">
        <v>0</v>
      </c>
      <c r="O54" s="17">
        <v>0</v>
      </c>
      <c r="P54" s="17">
        <v>0</v>
      </c>
      <c r="Q54" s="55" t="s">
        <v>325</v>
      </c>
      <c r="R54" s="62">
        <v>2021130010103</v>
      </c>
      <c r="S54" s="55" t="s">
        <v>326</v>
      </c>
      <c r="T54" s="13" t="s">
        <v>289</v>
      </c>
      <c r="U54" s="14">
        <v>1</v>
      </c>
      <c r="V54" s="14">
        <v>15</v>
      </c>
      <c r="W54" s="41">
        <v>0</v>
      </c>
      <c r="X54" s="55" t="s">
        <v>32</v>
      </c>
      <c r="Y54" s="41">
        <v>200</v>
      </c>
      <c r="Z54" s="41">
        <v>0</v>
      </c>
      <c r="AA54" s="55" t="s">
        <v>253</v>
      </c>
      <c r="AB54" s="55" t="s">
        <v>34</v>
      </c>
      <c r="AC54" s="60">
        <v>200000000</v>
      </c>
      <c r="AD54" s="60">
        <f>AC54</f>
        <v>200000000</v>
      </c>
      <c r="AE54" s="55" t="s">
        <v>35</v>
      </c>
      <c r="AF54" s="41" t="s">
        <v>437</v>
      </c>
      <c r="AG54" s="43"/>
      <c r="AH54" s="43"/>
      <c r="AI54" s="43"/>
      <c r="AJ54" s="55" t="s">
        <v>447</v>
      </c>
      <c r="AK54" s="47"/>
    </row>
    <row r="55" spans="1:37" ht="48" customHeight="1" x14ac:dyDescent="0.45">
      <c r="A55" s="93"/>
      <c r="B55" s="61"/>
      <c r="C55" s="61"/>
      <c r="D55" s="55" t="s">
        <v>149</v>
      </c>
      <c r="E55" s="55" t="s">
        <v>188</v>
      </c>
      <c r="F55" s="55" t="s">
        <v>209</v>
      </c>
      <c r="G55" s="60">
        <v>100</v>
      </c>
      <c r="H55" s="41">
        <v>33</v>
      </c>
      <c r="I55" s="50">
        <v>0</v>
      </c>
      <c r="J55" s="50">
        <v>0</v>
      </c>
      <c r="K55" s="50">
        <v>0</v>
      </c>
      <c r="L55" s="50">
        <v>0</v>
      </c>
      <c r="M55" s="50">
        <v>0</v>
      </c>
      <c r="N55" s="79">
        <v>0</v>
      </c>
      <c r="O55" s="83">
        <v>0</v>
      </c>
      <c r="P55" s="83">
        <v>0</v>
      </c>
      <c r="Q55" s="55"/>
      <c r="R55" s="62"/>
      <c r="S55" s="55"/>
      <c r="T55" s="13" t="s">
        <v>327</v>
      </c>
      <c r="U55" s="14">
        <v>200</v>
      </c>
      <c r="V55" s="14">
        <v>15</v>
      </c>
      <c r="W55" s="41"/>
      <c r="X55" s="55"/>
      <c r="Y55" s="41"/>
      <c r="Z55" s="41"/>
      <c r="AA55" s="55"/>
      <c r="AB55" s="55"/>
      <c r="AC55" s="60"/>
      <c r="AD55" s="60"/>
      <c r="AE55" s="55"/>
      <c r="AF55" s="41"/>
      <c r="AG55" s="43"/>
      <c r="AH55" s="43"/>
      <c r="AI55" s="43"/>
      <c r="AJ55" s="55"/>
      <c r="AK55" s="47"/>
    </row>
    <row r="56" spans="1:37" ht="75" customHeight="1" x14ac:dyDescent="0.45">
      <c r="A56" s="93"/>
      <c r="B56" s="61"/>
      <c r="C56" s="61"/>
      <c r="D56" s="55"/>
      <c r="E56" s="55"/>
      <c r="F56" s="55"/>
      <c r="G56" s="60"/>
      <c r="H56" s="41"/>
      <c r="I56" s="51"/>
      <c r="J56" s="51"/>
      <c r="K56" s="51"/>
      <c r="L56" s="51"/>
      <c r="M56" s="51"/>
      <c r="N56" s="80"/>
      <c r="O56" s="84"/>
      <c r="P56" s="84"/>
      <c r="Q56" s="55"/>
      <c r="R56" s="62"/>
      <c r="S56" s="55"/>
      <c r="T56" s="13" t="s">
        <v>328</v>
      </c>
      <c r="U56" s="14">
        <v>200</v>
      </c>
      <c r="V56" s="14">
        <v>30</v>
      </c>
      <c r="W56" s="41"/>
      <c r="X56" s="55"/>
      <c r="Y56" s="41"/>
      <c r="Z56" s="41"/>
      <c r="AA56" s="55"/>
      <c r="AB56" s="55"/>
      <c r="AC56" s="60"/>
      <c r="AD56" s="60"/>
      <c r="AE56" s="55"/>
      <c r="AF56" s="41"/>
      <c r="AG56" s="43"/>
      <c r="AH56" s="43"/>
      <c r="AI56" s="43"/>
      <c r="AJ56" s="55"/>
      <c r="AK56" s="47"/>
    </row>
    <row r="57" spans="1:37" ht="61.5" customHeight="1" x14ac:dyDescent="0.45">
      <c r="A57" s="93"/>
      <c r="B57" s="61" t="s">
        <v>98</v>
      </c>
      <c r="C57" s="61" t="s">
        <v>99</v>
      </c>
      <c r="D57" s="55" t="s">
        <v>150</v>
      </c>
      <c r="E57" s="55" t="s">
        <v>30</v>
      </c>
      <c r="F57" s="55" t="s">
        <v>210</v>
      </c>
      <c r="G57" s="60">
        <v>1200</v>
      </c>
      <c r="H57" s="41">
        <f>1200/3</f>
        <v>400</v>
      </c>
      <c r="I57" s="41">
        <v>0</v>
      </c>
      <c r="J57" s="41">
        <v>0</v>
      </c>
      <c r="K57" s="41">
        <v>0</v>
      </c>
      <c r="L57" s="41">
        <v>0</v>
      </c>
      <c r="M57" s="41">
        <v>0</v>
      </c>
      <c r="N57" s="72">
        <v>0</v>
      </c>
      <c r="O57" s="78">
        <v>0</v>
      </c>
      <c r="P57" s="78">
        <v>0</v>
      </c>
      <c r="Q57" s="55" t="s">
        <v>352</v>
      </c>
      <c r="R57" s="62">
        <v>2021130010110</v>
      </c>
      <c r="S57" s="55" t="s">
        <v>353</v>
      </c>
      <c r="T57" s="13" t="s">
        <v>354</v>
      </c>
      <c r="U57" s="14">
        <v>1</v>
      </c>
      <c r="V57" s="14">
        <v>7</v>
      </c>
      <c r="W57" s="41">
        <v>0</v>
      </c>
      <c r="X57" s="41" t="s">
        <v>32</v>
      </c>
      <c r="Y57" s="41">
        <v>400</v>
      </c>
      <c r="Z57" s="41">
        <v>0</v>
      </c>
      <c r="AA57" s="55" t="s">
        <v>253</v>
      </c>
      <c r="AB57" s="41" t="s">
        <v>34</v>
      </c>
      <c r="AC57" s="60">
        <v>200000000</v>
      </c>
      <c r="AD57" s="60">
        <f>AC57</f>
        <v>200000000</v>
      </c>
      <c r="AE57" s="55" t="s">
        <v>35</v>
      </c>
      <c r="AF57" s="55" t="s">
        <v>455</v>
      </c>
      <c r="AG57" s="43"/>
      <c r="AH57" s="43"/>
      <c r="AI57" s="43"/>
      <c r="AJ57" s="55" t="s">
        <v>453</v>
      </c>
      <c r="AK57" s="47"/>
    </row>
    <row r="58" spans="1:37" ht="61.5" customHeight="1" x14ac:dyDescent="0.45">
      <c r="A58" s="93"/>
      <c r="B58" s="61"/>
      <c r="C58" s="61"/>
      <c r="D58" s="55"/>
      <c r="E58" s="55"/>
      <c r="F58" s="55"/>
      <c r="G58" s="60"/>
      <c r="H58" s="41"/>
      <c r="I58" s="41"/>
      <c r="J58" s="41"/>
      <c r="K58" s="41"/>
      <c r="L58" s="41"/>
      <c r="M58" s="41"/>
      <c r="N58" s="72"/>
      <c r="O58" s="78"/>
      <c r="P58" s="78"/>
      <c r="Q58" s="55"/>
      <c r="R58" s="62"/>
      <c r="S58" s="55"/>
      <c r="T58" s="13" t="s">
        <v>355</v>
      </c>
      <c r="U58" s="14">
        <v>1</v>
      </c>
      <c r="V58" s="14">
        <v>15</v>
      </c>
      <c r="W58" s="41"/>
      <c r="X58" s="41"/>
      <c r="Y58" s="41"/>
      <c r="Z58" s="41"/>
      <c r="AA58" s="55"/>
      <c r="AB58" s="41"/>
      <c r="AC58" s="60"/>
      <c r="AD58" s="60"/>
      <c r="AE58" s="55"/>
      <c r="AF58" s="41"/>
      <c r="AG58" s="43"/>
      <c r="AH58" s="43"/>
      <c r="AI58" s="43"/>
      <c r="AJ58" s="55"/>
      <c r="AK58" s="47"/>
    </row>
    <row r="59" spans="1:37" ht="72.75" customHeight="1" x14ac:dyDescent="0.45">
      <c r="A59" s="93"/>
      <c r="B59" s="61"/>
      <c r="C59" s="61"/>
      <c r="D59" s="13" t="s">
        <v>151</v>
      </c>
      <c r="E59" s="13" t="s">
        <v>30</v>
      </c>
      <c r="F59" s="13" t="s">
        <v>211</v>
      </c>
      <c r="G59" s="15">
        <v>4</v>
      </c>
      <c r="H59" s="14">
        <v>1</v>
      </c>
      <c r="I59" s="14">
        <v>0</v>
      </c>
      <c r="J59" s="14">
        <v>0</v>
      </c>
      <c r="K59" s="14">
        <v>0</v>
      </c>
      <c r="L59" s="14">
        <v>0</v>
      </c>
      <c r="M59" s="14">
        <v>0</v>
      </c>
      <c r="N59" s="16">
        <v>0</v>
      </c>
      <c r="O59" s="17">
        <v>0</v>
      </c>
      <c r="P59" s="17">
        <v>0</v>
      </c>
      <c r="Q59" s="55"/>
      <c r="R59" s="62"/>
      <c r="S59" s="55"/>
      <c r="T59" s="13" t="s">
        <v>356</v>
      </c>
      <c r="U59" s="14">
        <v>400</v>
      </c>
      <c r="V59" s="14">
        <v>38</v>
      </c>
      <c r="W59" s="41"/>
      <c r="X59" s="41"/>
      <c r="Y59" s="41"/>
      <c r="Z59" s="41"/>
      <c r="AA59" s="55"/>
      <c r="AB59" s="41"/>
      <c r="AC59" s="60"/>
      <c r="AD59" s="60"/>
      <c r="AE59" s="55"/>
      <c r="AF59" s="41"/>
      <c r="AG59" s="43"/>
      <c r="AH59" s="43"/>
      <c r="AI59" s="43"/>
      <c r="AJ59" s="55"/>
      <c r="AK59" s="47"/>
    </row>
    <row r="60" spans="1:37" ht="45" customHeight="1" x14ac:dyDescent="0.45">
      <c r="A60" s="93"/>
      <c r="B60" s="61"/>
      <c r="C60" s="61" t="s">
        <v>100</v>
      </c>
      <c r="D60" s="55" t="s">
        <v>152</v>
      </c>
      <c r="E60" s="55" t="s">
        <v>189</v>
      </c>
      <c r="F60" s="55" t="s">
        <v>212</v>
      </c>
      <c r="G60" s="60">
        <v>4</v>
      </c>
      <c r="H60" s="41">
        <v>1</v>
      </c>
      <c r="I60" s="41">
        <v>0</v>
      </c>
      <c r="J60" s="41">
        <v>0</v>
      </c>
      <c r="K60" s="41">
        <v>0</v>
      </c>
      <c r="L60" s="41">
        <v>0</v>
      </c>
      <c r="M60" s="41">
        <v>0</v>
      </c>
      <c r="N60" s="72">
        <v>0</v>
      </c>
      <c r="O60" s="78">
        <v>0</v>
      </c>
      <c r="P60" s="78">
        <v>0</v>
      </c>
      <c r="Q60" s="55" t="s">
        <v>433</v>
      </c>
      <c r="R60" s="62">
        <v>2021130010119</v>
      </c>
      <c r="S60" s="55" t="s">
        <v>434</v>
      </c>
      <c r="T60" s="13" t="s">
        <v>289</v>
      </c>
      <c r="U60" s="14">
        <v>1</v>
      </c>
      <c r="V60" s="14">
        <v>7</v>
      </c>
      <c r="W60" s="41">
        <v>0</v>
      </c>
      <c r="X60" s="55" t="s">
        <v>32</v>
      </c>
      <c r="Y60" s="41">
        <v>400</v>
      </c>
      <c r="Z60" s="41">
        <v>0</v>
      </c>
      <c r="AA60" s="55" t="s">
        <v>253</v>
      </c>
      <c r="AB60" s="55" t="s">
        <v>34</v>
      </c>
      <c r="AC60" s="60">
        <v>200000000</v>
      </c>
      <c r="AD60" s="60">
        <v>0</v>
      </c>
      <c r="AE60" s="55" t="s">
        <v>35</v>
      </c>
      <c r="AF60" s="55" t="s">
        <v>455</v>
      </c>
      <c r="AG60" s="43"/>
      <c r="AH60" s="43"/>
      <c r="AI60" s="43"/>
      <c r="AJ60" s="55" t="s">
        <v>453</v>
      </c>
      <c r="AK60" s="47"/>
    </row>
    <row r="61" spans="1:37" ht="45" customHeight="1" x14ac:dyDescent="0.45">
      <c r="A61" s="93"/>
      <c r="B61" s="61"/>
      <c r="C61" s="61"/>
      <c r="D61" s="55"/>
      <c r="E61" s="55"/>
      <c r="F61" s="55"/>
      <c r="G61" s="60"/>
      <c r="H61" s="41"/>
      <c r="I61" s="41"/>
      <c r="J61" s="41"/>
      <c r="K61" s="41"/>
      <c r="L61" s="41"/>
      <c r="M61" s="41"/>
      <c r="N61" s="72"/>
      <c r="O61" s="78"/>
      <c r="P61" s="78"/>
      <c r="Q61" s="55"/>
      <c r="R61" s="62"/>
      <c r="S61" s="55"/>
      <c r="T61" s="13" t="s">
        <v>435</v>
      </c>
      <c r="U61" s="14">
        <v>1</v>
      </c>
      <c r="V61" s="14">
        <v>15</v>
      </c>
      <c r="W61" s="41"/>
      <c r="X61" s="55"/>
      <c r="Y61" s="41"/>
      <c r="Z61" s="41"/>
      <c r="AA61" s="55"/>
      <c r="AB61" s="55"/>
      <c r="AC61" s="60"/>
      <c r="AD61" s="60"/>
      <c r="AE61" s="55"/>
      <c r="AF61" s="41"/>
      <c r="AG61" s="43"/>
      <c r="AH61" s="43"/>
      <c r="AI61" s="43"/>
      <c r="AJ61" s="55"/>
      <c r="AK61" s="47"/>
    </row>
    <row r="62" spans="1:37" ht="45" customHeight="1" x14ac:dyDescent="0.45">
      <c r="A62" s="93"/>
      <c r="B62" s="61"/>
      <c r="C62" s="61"/>
      <c r="D62" s="55"/>
      <c r="E62" s="55"/>
      <c r="F62" s="55"/>
      <c r="G62" s="60"/>
      <c r="H62" s="41"/>
      <c r="I62" s="41"/>
      <c r="J62" s="41"/>
      <c r="K62" s="41"/>
      <c r="L62" s="41"/>
      <c r="M62" s="41"/>
      <c r="N62" s="72"/>
      <c r="O62" s="78"/>
      <c r="P62" s="78"/>
      <c r="Q62" s="55"/>
      <c r="R62" s="62"/>
      <c r="S62" s="55"/>
      <c r="T62" s="13" t="s">
        <v>436</v>
      </c>
      <c r="U62" s="14">
        <v>400</v>
      </c>
      <c r="V62" s="14">
        <f>30+8</f>
        <v>38</v>
      </c>
      <c r="W62" s="41"/>
      <c r="X62" s="55"/>
      <c r="Y62" s="41"/>
      <c r="Z62" s="41"/>
      <c r="AA62" s="55"/>
      <c r="AB62" s="55"/>
      <c r="AC62" s="60"/>
      <c r="AD62" s="60"/>
      <c r="AE62" s="55"/>
      <c r="AF62" s="41"/>
      <c r="AG62" s="43"/>
      <c r="AH62" s="43"/>
      <c r="AI62" s="43"/>
      <c r="AJ62" s="55"/>
      <c r="AK62" s="47"/>
    </row>
    <row r="63" spans="1:37" ht="63.75" customHeight="1" x14ac:dyDescent="0.45">
      <c r="A63" s="93"/>
      <c r="B63" s="61"/>
      <c r="C63" s="61" t="s">
        <v>101</v>
      </c>
      <c r="D63" s="55" t="s">
        <v>153</v>
      </c>
      <c r="E63" s="55" t="s">
        <v>190</v>
      </c>
      <c r="F63" s="55" t="s">
        <v>213</v>
      </c>
      <c r="G63" s="60">
        <v>4</v>
      </c>
      <c r="H63" s="41">
        <v>1</v>
      </c>
      <c r="I63" s="41">
        <v>0</v>
      </c>
      <c r="J63" s="41">
        <v>0</v>
      </c>
      <c r="K63" s="41">
        <v>0</v>
      </c>
      <c r="L63" s="41">
        <v>0</v>
      </c>
      <c r="M63" s="41">
        <v>0</v>
      </c>
      <c r="N63" s="72">
        <v>0</v>
      </c>
      <c r="O63" s="78">
        <v>0</v>
      </c>
      <c r="P63" s="78">
        <v>0</v>
      </c>
      <c r="Q63" s="55" t="s">
        <v>361</v>
      </c>
      <c r="R63" s="62">
        <v>2021130010112</v>
      </c>
      <c r="S63" s="55" t="s">
        <v>362</v>
      </c>
      <c r="T63" s="13" t="s">
        <v>354</v>
      </c>
      <c r="U63" s="14">
        <v>1</v>
      </c>
      <c r="V63" s="14">
        <v>7</v>
      </c>
      <c r="W63" s="41">
        <v>0</v>
      </c>
      <c r="X63" s="55" t="s">
        <v>32</v>
      </c>
      <c r="Y63" s="41">
        <v>200</v>
      </c>
      <c r="Z63" s="41">
        <v>0</v>
      </c>
      <c r="AA63" s="55" t="s">
        <v>253</v>
      </c>
      <c r="AB63" s="55" t="s">
        <v>34</v>
      </c>
      <c r="AC63" s="60">
        <v>100000000</v>
      </c>
      <c r="AD63" s="60">
        <f>80000000</f>
        <v>80000000</v>
      </c>
      <c r="AE63" s="55" t="s">
        <v>35</v>
      </c>
      <c r="AF63" s="55" t="s">
        <v>455</v>
      </c>
      <c r="AG63" s="43"/>
      <c r="AH63" s="43"/>
      <c r="AI63" s="43"/>
      <c r="AJ63" s="55" t="s">
        <v>453</v>
      </c>
      <c r="AK63" s="47"/>
    </row>
    <row r="64" spans="1:37" ht="63.75" customHeight="1" x14ac:dyDescent="0.45">
      <c r="A64" s="93"/>
      <c r="B64" s="61"/>
      <c r="C64" s="61"/>
      <c r="D64" s="55"/>
      <c r="E64" s="55"/>
      <c r="F64" s="55"/>
      <c r="G64" s="60"/>
      <c r="H64" s="41"/>
      <c r="I64" s="41"/>
      <c r="J64" s="41"/>
      <c r="K64" s="41"/>
      <c r="L64" s="41"/>
      <c r="M64" s="41"/>
      <c r="N64" s="72"/>
      <c r="O64" s="78"/>
      <c r="P64" s="78"/>
      <c r="Q64" s="55"/>
      <c r="R64" s="62"/>
      <c r="S64" s="55"/>
      <c r="T64" s="13" t="s">
        <v>355</v>
      </c>
      <c r="U64" s="14">
        <v>1</v>
      </c>
      <c r="V64" s="14">
        <v>15</v>
      </c>
      <c r="W64" s="41"/>
      <c r="X64" s="55"/>
      <c r="Y64" s="41"/>
      <c r="Z64" s="41"/>
      <c r="AA64" s="55"/>
      <c r="AB64" s="55"/>
      <c r="AC64" s="60"/>
      <c r="AD64" s="60"/>
      <c r="AE64" s="55"/>
      <c r="AF64" s="55"/>
      <c r="AG64" s="43"/>
      <c r="AH64" s="43"/>
      <c r="AI64" s="43"/>
      <c r="AJ64" s="55"/>
      <c r="AK64" s="47"/>
    </row>
    <row r="65" spans="1:37" ht="63.75" customHeight="1" x14ac:dyDescent="0.45">
      <c r="A65" s="93"/>
      <c r="B65" s="61"/>
      <c r="C65" s="61"/>
      <c r="D65" s="55"/>
      <c r="E65" s="55"/>
      <c r="F65" s="55"/>
      <c r="G65" s="60"/>
      <c r="H65" s="41"/>
      <c r="I65" s="41"/>
      <c r="J65" s="41"/>
      <c r="K65" s="41"/>
      <c r="L65" s="41"/>
      <c r="M65" s="41"/>
      <c r="N65" s="72"/>
      <c r="O65" s="78"/>
      <c r="P65" s="78"/>
      <c r="Q65" s="55"/>
      <c r="R65" s="62"/>
      <c r="S65" s="55"/>
      <c r="T65" s="13" t="s">
        <v>356</v>
      </c>
      <c r="U65" s="14">
        <v>1</v>
      </c>
      <c r="V65" s="14">
        <v>38</v>
      </c>
      <c r="W65" s="41"/>
      <c r="X65" s="55"/>
      <c r="Y65" s="41"/>
      <c r="Z65" s="41"/>
      <c r="AA65" s="55"/>
      <c r="AB65" s="55"/>
      <c r="AC65" s="60"/>
      <c r="AD65" s="60"/>
      <c r="AE65" s="55"/>
      <c r="AF65" s="55"/>
      <c r="AG65" s="43"/>
      <c r="AH65" s="43"/>
      <c r="AI65" s="43"/>
      <c r="AJ65" s="55"/>
      <c r="AK65" s="47"/>
    </row>
    <row r="66" spans="1:37" ht="76.5" customHeight="1" x14ac:dyDescent="0.45">
      <c r="A66" s="93"/>
      <c r="B66" s="61"/>
      <c r="C66" s="61" t="s">
        <v>102</v>
      </c>
      <c r="D66" s="13" t="s">
        <v>154</v>
      </c>
      <c r="E66" s="13" t="s">
        <v>191</v>
      </c>
      <c r="F66" s="13" t="s">
        <v>214</v>
      </c>
      <c r="G66" s="15">
        <v>8</v>
      </c>
      <c r="H66" s="14">
        <v>2</v>
      </c>
      <c r="I66" s="14">
        <v>0</v>
      </c>
      <c r="J66" s="14">
        <v>0</v>
      </c>
      <c r="K66" s="14">
        <v>0</v>
      </c>
      <c r="L66" s="14">
        <v>0</v>
      </c>
      <c r="M66" s="14">
        <v>0</v>
      </c>
      <c r="N66" s="16">
        <v>0</v>
      </c>
      <c r="O66" s="17">
        <v>0</v>
      </c>
      <c r="P66" s="17">
        <v>0</v>
      </c>
      <c r="Q66" s="55" t="s">
        <v>461</v>
      </c>
      <c r="R66" s="21" t="s">
        <v>456</v>
      </c>
      <c r="S66" s="13"/>
      <c r="T66" s="13"/>
      <c r="U66" s="14"/>
      <c r="V66" s="14"/>
      <c r="W66" s="14"/>
      <c r="X66" s="14"/>
      <c r="Y66" s="14"/>
      <c r="Z66" s="14"/>
      <c r="AA66" s="14"/>
      <c r="AB66" s="14"/>
      <c r="AC66" s="21" t="s">
        <v>456</v>
      </c>
      <c r="AD66" s="21" t="s">
        <v>456</v>
      </c>
      <c r="AE66" s="21" t="s">
        <v>456</v>
      </c>
      <c r="AF66" s="21" t="s">
        <v>456</v>
      </c>
      <c r="AG66" s="43"/>
      <c r="AH66" s="43"/>
      <c r="AI66" s="43"/>
      <c r="AJ66" s="21" t="s">
        <v>456</v>
      </c>
      <c r="AK66" s="47"/>
    </row>
    <row r="67" spans="1:37" ht="97.5" customHeight="1" x14ac:dyDescent="0.45">
      <c r="A67" s="93"/>
      <c r="B67" s="61"/>
      <c r="C67" s="61"/>
      <c r="D67" s="13" t="s">
        <v>155</v>
      </c>
      <c r="E67" s="13" t="s">
        <v>192</v>
      </c>
      <c r="F67" s="13" t="s">
        <v>215</v>
      </c>
      <c r="G67" s="15">
        <v>3</v>
      </c>
      <c r="H67" s="14">
        <v>1</v>
      </c>
      <c r="I67" s="14">
        <v>0</v>
      </c>
      <c r="J67" s="14">
        <v>0</v>
      </c>
      <c r="K67" s="14">
        <v>0</v>
      </c>
      <c r="L67" s="14">
        <v>0</v>
      </c>
      <c r="M67" s="14">
        <v>0</v>
      </c>
      <c r="N67" s="16">
        <v>0</v>
      </c>
      <c r="O67" s="17">
        <v>0</v>
      </c>
      <c r="P67" s="17">
        <v>0</v>
      </c>
      <c r="Q67" s="55"/>
      <c r="R67" s="21" t="s">
        <v>456</v>
      </c>
      <c r="S67" s="13"/>
      <c r="T67" s="13"/>
      <c r="U67" s="14"/>
      <c r="V67" s="14"/>
      <c r="W67" s="14"/>
      <c r="X67" s="14"/>
      <c r="Y67" s="14"/>
      <c r="Z67" s="14"/>
      <c r="AA67" s="14"/>
      <c r="AB67" s="14"/>
      <c r="AC67" s="21" t="s">
        <v>456</v>
      </c>
      <c r="AD67" s="21" t="s">
        <v>456</v>
      </c>
      <c r="AE67" s="21" t="s">
        <v>456</v>
      </c>
      <c r="AF67" s="21" t="s">
        <v>456</v>
      </c>
      <c r="AG67" s="43"/>
      <c r="AH67" s="43"/>
      <c r="AI67" s="43"/>
      <c r="AJ67" s="21" t="s">
        <v>456</v>
      </c>
      <c r="AK67" s="47"/>
    </row>
    <row r="68" spans="1:37" ht="106.5" customHeight="1" x14ac:dyDescent="0.45">
      <c r="A68" s="93"/>
      <c r="B68" s="61" t="s">
        <v>103</v>
      </c>
      <c r="C68" s="61" t="s">
        <v>104</v>
      </c>
      <c r="D68" s="13" t="s">
        <v>156</v>
      </c>
      <c r="E68" s="13" t="s">
        <v>193</v>
      </c>
      <c r="F68" s="13" t="s">
        <v>216</v>
      </c>
      <c r="G68" s="15">
        <v>200</v>
      </c>
      <c r="H68" s="14">
        <v>66</v>
      </c>
      <c r="I68" s="14">
        <v>0</v>
      </c>
      <c r="J68" s="14">
        <v>0</v>
      </c>
      <c r="K68" s="14">
        <v>0</v>
      </c>
      <c r="L68" s="14">
        <v>0</v>
      </c>
      <c r="M68" s="14">
        <v>0</v>
      </c>
      <c r="N68" s="16">
        <v>0</v>
      </c>
      <c r="O68" s="17">
        <v>0</v>
      </c>
      <c r="P68" s="17">
        <v>0</v>
      </c>
      <c r="Q68" s="55" t="s">
        <v>246</v>
      </c>
      <c r="R68" s="62">
        <v>2021130010042</v>
      </c>
      <c r="S68" s="55" t="s">
        <v>248</v>
      </c>
      <c r="T68" s="13" t="s">
        <v>251</v>
      </c>
      <c r="U68" s="14">
        <v>1</v>
      </c>
      <c r="V68" s="14">
        <v>15</v>
      </c>
      <c r="W68" s="14">
        <v>0</v>
      </c>
      <c r="X68" s="55" t="s">
        <v>32</v>
      </c>
      <c r="Y68" s="41">
        <v>110</v>
      </c>
      <c r="Z68" s="41">
        <v>0</v>
      </c>
      <c r="AA68" s="55" t="s">
        <v>253</v>
      </c>
      <c r="AB68" s="55" t="s">
        <v>34</v>
      </c>
      <c r="AC68" s="66">
        <v>200000000</v>
      </c>
      <c r="AD68" s="66">
        <v>0</v>
      </c>
      <c r="AE68" s="55" t="s">
        <v>35</v>
      </c>
      <c r="AF68" s="55" t="s">
        <v>455</v>
      </c>
      <c r="AG68" s="43"/>
      <c r="AH68" s="43"/>
      <c r="AI68" s="43"/>
      <c r="AJ68" s="52" t="s">
        <v>453</v>
      </c>
      <c r="AK68" s="47"/>
    </row>
    <row r="69" spans="1:37" ht="105.75" customHeight="1" x14ac:dyDescent="0.45">
      <c r="A69" s="93"/>
      <c r="B69" s="61"/>
      <c r="C69" s="61"/>
      <c r="D69" s="55" t="s">
        <v>157</v>
      </c>
      <c r="E69" s="55" t="s">
        <v>30</v>
      </c>
      <c r="F69" s="55" t="s">
        <v>217</v>
      </c>
      <c r="G69" s="60">
        <v>4</v>
      </c>
      <c r="H69" s="41">
        <v>1</v>
      </c>
      <c r="I69" s="41">
        <v>0</v>
      </c>
      <c r="J69" s="41">
        <v>0</v>
      </c>
      <c r="K69" s="41">
        <v>0</v>
      </c>
      <c r="L69" s="41">
        <v>0</v>
      </c>
      <c r="M69" s="41">
        <v>0</v>
      </c>
      <c r="N69" s="72">
        <v>0</v>
      </c>
      <c r="O69" s="78">
        <v>0</v>
      </c>
      <c r="P69" s="78">
        <v>0</v>
      </c>
      <c r="Q69" s="55"/>
      <c r="R69" s="62"/>
      <c r="S69" s="55"/>
      <c r="T69" s="13" t="s">
        <v>482</v>
      </c>
      <c r="U69" s="14">
        <v>110</v>
      </c>
      <c r="V69" s="14">
        <v>30</v>
      </c>
      <c r="W69" s="14">
        <v>0</v>
      </c>
      <c r="X69" s="55"/>
      <c r="Y69" s="41"/>
      <c r="Z69" s="41"/>
      <c r="AA69" s="55"/>
      <c r="AB69" s="55"/>
      <c r="AC69" s="55"/>
      <c r="AD69" s="55"/>
      <c r="AE69" s="55"/>
      <c r="AF69" s="41"/>
      <c r="AG69" s="43"/>
      <c r="AH69" s="43"/>
      <c r="AI69" s="43"/>
      <c r="AJ69" s="53"/>
      <c r="AK69" s="47"/>
    </row>
    <row r="70" spans="1:37" ht="48.75" customHeight="1" x14ac:dyDescent="0.45">
      <c r="A70" s="93"/>
      <c r="B70" s="61"/>
      <c r="C70" s="61"/>
      <c r="D70" s="55"/>
      <c r="E70" s="55"/>
      <c r="F70" s="55"/>
      <c r="G70" s="60"/>
      <c r="H70" s="41"/>
      <c r="I70" s="41"/>
      <c r="J70" s="41"/>
      <c r="K70" s="41"/>
      <c r="L70" s="41"/>
      <c r="M70" s="41"/>
      <c r="N70" s="72"/>
      <c r="O70" s="78"/>
      <c r="P70" s="78"/>
      <c r="Q70" s="55"/>
      <c r="R70" s="62"/>
      <c r="S70" s="55"/>
      <c r="T70" s="13" t="s">
        <v>252</v>
      </c>
      <c r="U70" s="14">
        <v>1</v>
      </c>
      <c r="V70" s="14">
        <v>7</v>
      </c>
      <c r="W70" s="14">
        <v>0</v>
      </c>
      <c r="X70" s="55"/>
      <c r="Y70" s="41"/>
      <c r="Z70" s="41"/>
      <c r="AA70" s="55"/>
      <c r="AB70" s="55"/>
      <c r="AC70" s="55"/>
      <c r="AD70" s="55"/>
      <c r="AE70" s="55"/>
      <c r="AF70" s="41"/>
      <c r="AG70" s="43"/>
      <c r="AH70" s="43"/>
      <c r="AI70" s="43"/>
      <c r="AJ70" s="53"/>
      <c r="AK70" s="47"/>
    </row>
    <row r="71" spans="1:37" ht="49.5" customHeight="1" x14ac:dyDescent="0.45">
      <c r="A71" s="93"/>
      <c r="B71" s="61"/>
      <c r="C71" s="61"/>
      <c r="D71" s="55"/>
      <c r="E71" s="55"/>
      <c r="F71" s="55"/>
      <c r="G71" s="60"/>
      <c r="H71" s="41"/>
      <c r="I71" s="41"/>
      <c r="J71" s="41"/>
      <c r="K71" s="41"/>
      <c r="L71" s="41"/>
      <c r="M71" s="41"/>
      <c r="N71" s="72"/>
      <c r="O71" s="78"/>
      <c r="P71" s="78"/>
      <c r="Q71" s="55"/>
      <c r="R71" s="62"/>
      <c r="S71" s="55"/>
      <c r="T71" s="13" t="s">
        <v>483</v>
      </c>
      <c r="U71" s="14">
        <v>1</v>
      </c>
      <c r="V71" s="14">
        <v>8</v>
      </c>
      <c r="W71" s="14">
        <v>0</v>
      </c>
      <c r="X71" s="55"/>
      <c r="Y71" s="41"/>
      <c r="Z71" s="41"/>
      <c r="AA71" s="55"/>
      <c r="AB71" s="55"/>
      <c r="AC71" s="55"/>
      <c r="AD71" s="55"/>
      <c r="AE71" s="55"/>
      <c r="AF71" s="41"/>
      <c r="AG71" s="43"/>
      <c r="AH71" s="43"/>
      <c r="AI71" s="43"/>
      <c r="AJ71" s="54"/>
      <c r="AK71" s="47"/>
    </row>
    <row r="72" spans="1:37" ht="77.25" customHeight="1" x14ac:dyDescent="0.45">
      <c r="A72" s="93"/>
      <c r="B72" s="61"/>
      <c r="C72" s="61" t="s">
        <v>105</v>
      </c>
      <c r="D72" s="55" t="s">
        <v>158</v>
      </c>
      <c r="E72" s="55" t="s">
        <v>30</v>
      </c>
      <c r="F72" s="55" t="s">
        <v>218</v>
      </c>
      <c r="G72" s="60">
        <v>16</v>
      </c>
      <c r="H72" s="41">
        <v>5</v>
      </c>
      <c r="I72" s="41">
        <v>0</v>
      </c>
      <c r="J72" s="41">
        <v>0</v>
      </c>
      <c r="K72" s="41">
        <v>0</v>
      </c>
      <c r="L72" s="41">
        <v>0</v>
      </c>
      <c r="M72" s="41">
        <v>0</v>
      </c>
      <c r="N72" s="72">
        <v>0</v>
      </c>
      <c r="O72" s="78">
        <v>0</v>
      </c>
      <c r="P72" s="78">
        <v>0</v>
      </c>
      <c r="Q72" s="55" t="s">
        <v>346</v>
      </c>
      <c r="R72" s="62">
        <v>2021130010107</v>
      </c>
      <c r="S72" s="55" t="s">
        <v>347</v>
      </c>
      <c r="T72" s="13" t="s">
        <v>348</v>
      </c>
      <c r="U72" s="14">
        <v>3</v>
      </c>
      <c r="V72" s="14">
        <v>14</v>
      </c>
      <c r="W72" s="41">
        <v>0</v>
      </c>
      <c r="X72" s="55" t="s">
        <v>32</v>
      </c>
      <c r="Y72" s="41">
        <v>5</v>
      </c>
      <c r="Z72" s="41">
        <v>0</v>
      </c>
      <c r="AA72" s="55" t="s">
        <v>253</v>
      </c>
      <c r="AB72" s="55" t="s">
        <v>34</v>
      </c>
      <c r="AC72" s="60">
        <v>200000000</v>
      </c>
      <c r="AD72" s="60">
        <f>AC72</f>
        <v>200000000</v>
      </c>
      <c r="AE72" s="55" t="s">
        <v>35</v>
      </c>
      <c r="AF72" s="55" t="s">
        <v>455</v>
      </c>
      <c r="AG72" s="43"/>
      <c r="AH72" s="43"/>
      <c r="AI72" s="43"/>
      <c r="AJ72" s="55" t="s">
        <v>452</v>
      </c>
      <c r="AK72" s="47"/>
    </row>
    <row r="73" spans="1:37" ht="52.5" customHeight="1" x14ac:dyDescent="0.45">
      <c r="A73" s="93"/>
      <c r="B73" s="61"/>
      <c r="C73" s="61"/>
      <c r="D73" s="55"/>
      <c r="E73" s="55"/>
      <c r="F73" s="55"/>
      <c r="G73" s="60"/>
      <c r="H73" s="41"/>
      <c r="I73" s="41"/>
      <c r="J73" s="41"/>
      <c r="K73" s="41"/>
      <c r="L73" s="41"/>
      <c r="M73" s="41"/>
      <c r="N73" s="72"/>
      <c r="O73" s="78"/>
      <c r="P73" s="78"/>
      <c r="Q73" s="55"/>
      <c r="R73" s="62"/>
      <c r="S73" s="55"/>
      <c r="T73" s="13" t="s">
        <v>349</v>
      </c>
      <c r="U73" s="14">
        <v>2</v>
      </c>
      <c r="V73" s="14">
        <v>14</v>
      </c>
      <c r="W73" s="41"/>
      <c r="X73" s="55"/>
      <c r="Y73" s="41"/>
      <c r="Z73" s="41"/>
      <c r="AA73" s="55"/>
      <c r="AB73" s="55"/>
      <c r="AC73" s="60"/>
      <c r="AD73" s="60"/>
      <c r="AE73" s="55"/>
      <c r="AF73" s="55"/>
      <c r="AG73" s="43"/>
      <c r="AH73" s="43"/>
      <c r="AI73" s="43"/>
      <c r="AJ73" s="55"/>
      <c r="AK73" s="47"/>
    </row>
    <row r="74" spans="1:37" ht="34.5" customHeight="1" x14ac:dyDescent="0.45">
      <c r="A74" s="93"/>
      <c r="B74" s="61"/>
      <c r="C74" s="61"/>
      <c r="D74" s="55" t="s">
        <v>159</v>
      </c>
      <c r="E74" s="55" t="s">
        <v>30</v>
      </c>
      <c r="F74" s="55" t="s">
        <v>219</v>
      </c>
      <c r="G74" s="60">
        <v>8</v>
      </c>
      <c r="H74" s="41">
        <v>2</v>
      </c>
      <c r="I74" s="41">
        <v>0</v>
      </c>
      <c r="J74" s="41">
        <v>0</v>
      </c>
      <c r="K74" s="41">
        <v>0</v>
      </c>
      <c r="L74" s="41">
        <v>0</v>
      </c>
      <c r="M74" s="41">
        <v>0</v>
      </c>
      <c r="N74" s="72">
        <v>0</v>
      </c>
      <c r="O74" s="78">
        <v>0</v>
      </c>
      <c r="P74" s="78">
        <v>0</v>
      </c>
      <c r="Q74" s="55"/>
      <c r="R74" s="62"/>
      <c r="S74" s="55"/>
      <c r="T74" s="13" t="s">
        <v>350</v>
      </c>
      <c r="U74" s="14">
        <v>5</v>
      </c>
      <c r="V74" s="14">
        <v>25</v>
      </c>
      <c r="W74" s="41"/>
      <c r="X74" s="55"/>
      <c r="Y74" s="41">
        <v>2</v>
      </c>
      <c r="Z74" s="41"/>
      <c r="AA74" s="55"/>
      <c r="AB74" s="55"/>
      <c r="AC74" s="60"/>
      <c r="AD74" s="60"/>
      <c r="AE74" s="55"/>
      <c r="AF74" s="55"/>
      <c r="AG74" s="43"/>
      <c r="AH74" s="43"/>
      <c r="AI74" s="43"/>
      <c r="AJ74" s="55"/>
      <c r="AK74" s="47"/>
    </row>
    <row r="75" spans="1:37" ht="52.5" customHeight="1" x14ac:dyDescent="0.45">
      <c r="A75" s="93"/>
      <c r="B75" s="61"/>
      <c r="C75" s="61"/>
      <c r="D75" s="55"/>
      <c r="E75" s="55"/>
      <c r="F75" s="55"/>
      <c r="G75" s="60"/>
      <c r="H75" s="41"/>
      <c r="I75" s="41"/>
      <c r="J75" s="41"/>
      <c r="K75" s="41"/>
      <c r="L75" s="41"/>
      <c r="M75" s="41"/>
      <c r="N75" s="72"/>
      <c r="O75" s="78"/>
      <c r="P75" s="78"/>
      <c r="Q75" s="55"/>
      <c r="R75" s="62"/>
      <c r="S75" s="55"/>
      <c r="T75" s="13" t="s">
        <v>351</v>
      </c>
      <c r="U75" s="14">
        <v>2</v>
      </c>
      <c r="V75" s="14">
        <v>22</v>
      </c>
      <c r="W75" s="41"/>
      <c r="X75" s="55"/>
      <c r="Y75" s="41"/>
      <c r="Z75" s="41"/>
      <c r="AA75" s="55"/>
      <c r="AB75" s="55"/>
      <c r="AC75" s="60"/>
      <c r="AD75" s="60"/>
      <c r="AE75" s="55"/>
      <c r="AF75" s="55"/>
      <c r="AG75" s="43"/>
      <c r="AH75" s="43"/>
      <c r="AI75" s="43"/>
      <c r="AJ75" s="55"/>
      <c r="AK75" s="47"/>
    </row>
    <row r="76" spans="1:37" ht="42.75" customHeight="1" x14ac:dyDescent="0.45">
      <c r="A76" s="93"/>
      <c r="B76" s="61"/>
      <c r="C76" s="61" t="s">
        <v>106</v>
      </c>
      <c r="D76" s="55" t="s">
        <v>160</v>
      </c>
      <c r="E76" s="55" t="s">
        <v>194</v>
      </c>
      <c r="F76" s="55" t="s">
        <v>220</v>
      </c>
      <c r="G76" s="60">
        <v>4</v>
      </c>
      <c r="H76" s="41">
        <v>1</v>
      </c>
      <c r="I76" s="41">
        <v>0</v>
      </c>
      <c r="J76" s="41">
        <v>0</v>
      </c>
      <c r="K76" s="41">
        <v>0</v>
      </c>
      <c r="L76" s="41">
        <v>0</v>
      </c>
      <c r="M76" s="41">
        <v>0</v>
      </c>
      <c r="N76" s="72">
        <v>0</v>
      </c>
      <c r="O76" s="78">
        <v>0</v>
      </c>
      <c r="P76" s="78">
        <v>0</v>
      </c>
      <c r="Q76" s="55" t="s">
        <v>341</v>
      </c>
      <c r="R76" s="62">
        <v>2021130010106</v>
      </c>
      <c r="S76" s="55" t="s">
        <v>342</v>
      </c>
      <c r="T76" s="13" t="s">
        <v>343</v>
      </c>
      <c r="U76" s="14">
        <v>1</v>
      </c>
      <c r="V76" s="14">
        <v>15</v>
      </c>
      <c r="W76" s="41">
        <v>0</v>
      </c>
      <c r="X76" s="55" t="s">
        <v>32</v>
      </c>
      <c r="Y76" s="41">
        <v>1</v>
      </c>
      <c r="Z76" s="41">
        <v>0</v>
      </c>
      <c r="AA76" s="55" t="s">
        <v>253</v>
      </c>
      <c r="AB76" s="55" t="s">
        <v>34</v>
      </c>
      <c r="AC76" s="60">
        <v>93177307</v>
      </c>
      <c r="AD76" s="60">
        <f>AC76</f>
        <v>93177307</v>
      </c>
      <c r="AE76" s="55" t="s">
        <v>35</v>
      </c>
      <c r="AF76" s="55" t="s">
        <v>455</v>
      </c>
      <c r="AG76" s="43"/>
      <c r="AH76" s="43"/>
      <c r="AI76" s="43"/>
      <c r="AJ76" s="55" t="s">
        <v>450</v>
      </c>
      <c r="AK76" s="47"/>
    </row>
    <row r="77" spans="1:37" ht="74.25" customHeight="1" x14ac:dyDescent="0.45">
      <c r="A77" s="93"/>
      <c r="B77" s="61"/>
      <c r="C77" s="61"/>
      <c r="D77" s="55"/>
      <c r="E77" s="55"/>
      <c r="F77" s="55"/>
      <c r="G77" s="60"/>
      <c r="H77" s="41"/>
      <c r="I77" s="41"/>
      <c r="J77" s="41"/>
      <c r="K77" s="41"/>
      <c r="L77" s="41"/>
      <c r="M77" s="41"/>
      <c r="N77" s="72"/>
      <c r="O77" s="78"/>
      <c r="P77" s="78"/>
      <c r="Q77" s="55"/>
      <c r="R77" s="62"/>
      <c r="S77" s="55"/>
      <c r="T77" s="13" t="s">
        <v>344</v>
      </c>
      <c r="U77" s="14">
        <v>1</v>
      </c>
      <c r="V77" s="14">
        <v>60</v>
      </c>
      <c r="W77" s="41"/>
      <c r="X77" s="55"/>
      <c r="Y77" s="41"/>
      <c r="Z77" s="41"/>
      <c r="AA77" s="55"/>
      <c r="AB77" s="55"/>
      <c r="AC77" s="60"/>
      <c r="AD77" s="60"/>
      <c r="AE77" s="55"/>
      <c r="AF77" s="55"/>
      <c r="AG77" s="43"/>
      <c r="AH77" s="43"/>
      <c r="AI77" s="43"/>
      <c r="AJ77" s="55"/>
      <c r="AK77" s="47"/>
    </row>
    <row r="78" spans="1:37" ht="128.25" customHeight="1" x14ac:dyDescent="0.45">
      <c r="A78" s="93"/>
      <c r="B78" s="61"/>
      <c r="C78" s="61"/>
      <c r="D78" s="55"/>
      <c r="E78" s="55"/>
      <c r="F78" s="55"/>
      <c r="G78" s="60"/>
      <c r="H78" s="41"/>
      <c r="I78" s="41"/>
      <c r="J78" s="41"/>
      <c r="K78" s="41"/>
      <c r="L78" s="41"/>
      <c r="M78" s="41"/>
      <c r="N78" s="72"/>
      <c r="O78" s="78"/>
      <c r="P78" s="78"/>
      <c r="Q78" s="55"/>
      <c r="R78" s="62"/>
      <c r="S78" s="55"/>
      <c r="T78" s="13" t="s">
        <v>345</v>
      </c>
      <c r="U78" s="14">
        <v>1</v>
      </c>
      <c r="V78" s="14">
        <v>15</v>
      </c>
      <c r="W78" s="41"/>
      <c r="X78" s="55"/>
      <c r="Y78" s="41"/>
      <c r="Z78" s="41"/>
      <c r="AA78" s="55"/>
      <c r="AB78" s="55"/>
      <c r="AC78" s="60"/>
      <c r="AD78" s="60"/>
      <c r="AE78" s="55"/>
      <c r="AF78" s="55"/>
      <c r="AG78" s="43"/>
      <c r="AH78" s="43"/>
      <c r="AI78" s="43"/>
      <c r="AJ78" s="55"/>
      <c r="AK78" s="47"/>
    </row>
    <row r="79" spans="1:37" ht="128.25" customHeight="1" x14ac:dyDescent="0.45">
      <c r="A79" s="94"/>
      <c r="B79" s="87" t="s">
        <v>489</v>
      </c>
      <c r="C79" s="88"/>
      <c r="D79" s="88"/>
      <c r="E79" s="88"/>
      <c r="F79" s="88"/>
      <c r="G79" s="88"/>
      <c r="H79" s="88"/>
      <c r="I79" s="88"/>
      <c r="J79" s="88"/>
      <c r="K79" s="88"/>
      <c r="L79" s="88"/>
      <c r="M79" s="88"/>
      <c r="N79" s="89"/>
      <c r="O79" s="34">
        <f>AVERAGE(O35:O78)</f>
        <v>9.0909090909090912E-2</v>
      </c>
      <c r="P79" s="34">
        <f>AVERAGE(P35:P78)</f>
        <v>9.0909090909090912E-2</v>
      </c>
      <c r="Q79" s="13"/>
      <c r="R79" s="27"/>
      <c r="S79" s="13"/>
      <c r="T79" s="13"/>
      <c r="U79" s="14"/>
      <c r="V79" s="14"/>
      <c r="W79" s="14"/>
      <c r="X79" s="13"/>
      <c r="Y79" s="14"/>
      <c r="Z79" s="14"/>
      <c r="AA79" s="13"/>
      <c r="AB79" s="13"/>
      <c r="AC79" s="15"/>
      <c r="AD79" s="15"/>
      <c r="AE79" s="13"/>
      <c r="AF79" s="13"/>
      <c r="AG79" s="43"/>
      <c r="AH79" s="43"/>
      <c r="AI79" s="43"/>
      <c r="AJ79" s="13"/>
      <c r="AK79" s="47"/>
    </row>
    <row r="80" spans="1:37" ht="70.5" customHeight="1" x14ac:dyDescent="0.45">
      <c r="A80" s="92" t="s">
        <v>107</v>
      </c>
      <c r="B80" s="61" t="s">
        <v>108</v>
      </c>
      <c r="C80" s="61" t="s">
        <v>109</v>
      </c>
      <c r="D80" s="55" t="s">
        <v>161</v>
      </c>
      <c r="E80" s="55" t="s">
        <v>195</v>
      </c>
      <c r="F80" s="55" t="s">
        <v>221</v>
      </c>
      <c r="G80" s="60">
        <v>150</v>
      </c>
      <c r="H80" s="41">
        <v>50</v>
      </c>
      <c r="I80" s="41">
        <v>0</v>
      </c>
      <c r="J80" s="41">
        <v>0</v>
      </c>
      <c r="K80" s="41">
        <v>0</v>
      </c>
      <c r="L80" s="41">
        <v>0</v>
      </c>
      <c r="M80" s="48">
        <v>100</v>
      </c>
      <c r="N80" s="72">
        <v>100</v>
      </c>
      <c r="O80" s="78">
        <v>1</v>
      </c>
      <c r="P80" s="78">
        <f>+(I80+N80)/G80</f>
        <v>0.66666666666666663</v>
      </c>
      <c r="Q80" s="55" t="s">
        <v>335</v>
      </c>
      <c r="R80" s="62">
        <v>2021130010105</v>
      </c>
      <c r="S80" s="55" t="s">
        <v>336</v>
      </c>
      <c r="T80" s="13" t="s">
        <v>337</v>
      </c>
      <c r="U80" s="14">
        <v>1</v>
      </c>
      <c r="V80" s="14">
        <v>15</v>
      </c>
      <c r="W80" s="41">
        <v>0</v>
      </c>
      <c r="X80" s="55" t="s">
        <v>32</v>
      </c>
      <c r="Y80" s="41">
        <v>60</v>
      </c>
      <c r="Z80" s="41">
        <v>0</v>
      </c>
      <c r="AA80" s="55" t="s">
        <v>253</v>
      </c>
      <c r="AB80" s="55" t="s">
        <v>34</v>
      </c>
      <c r="AC80" s="60">
        <v>249630900</v>
      </c>
      <c r="AD80" s="60">
        <f>AC80</f>
        <v>249630900</v>
      </c>
      <c r="AE80" s="55" t="s">
        <v>35</v>
      </c>
      <c r="AF80" s="55" t="s">
        <v>455</v>
      </c>
      <c r="AG80" s="43"/>
      <c r="AH80" s="43"/>
      <c r="AI80" s="43"/>
      <c r="AJ80" s="55" t="s">
        <v>484</v>
      </c>
      <c r="AK80" s="47"/>
    </row>
    <row r="81" spans="1:37" ht="22.5" customHeight="1" x14ac:dyDescent="0.45">
      <c r="A81" s="93"/>
      <c r="B81" s="61"/>
      <c r="C81" s="61"/>
      <c r="D81" s="55"/>
      <c r="E81" s="55"/>
      <c r="F81" s="55"/>
      <c r="G81" s="60"/>
      <c r="H81" s="41"/>
      <c r="I81" s="41"/>
      <c r="J81" s="41"/>
      <c r="K81" s="41"/>
      <c r="L81" s="41"/>
      <c r="M81" s="48"/>
      <c r="N81" s="72"/>
      <c r="O81" s="78"/>
      <c r="P81" s="78"/>
      <c r="Q81" s="55"/>
      <c r="R81" s="62"/>
      <c r="S81" s="55"/>
      <c r="T81" s="13" t="s">
        <v>338</v>
      </c>
      <c r="U81" s="14">
        <v>1</v>
      </c>
      <c r="V81" s="14">
        <v>7</v>
      </c>
      <c r="W81" s="41"/>
      <c r="X81" s="55"/>
      <c r="Y81" s="41"/>
      <c r="Z81" s="41"/>
      <c r="AA81" s="55"/>
      <c r="AB81" s="55"/>
      <c r="AC81" s="60"/>
      <c r="AD81" s="60"/>
      <c r="AE81" s="55"/>
      <c r="AF81" s="41"/>
      <c r="AG81" s="43"/>
      <c r="AH81" s="43"/>
      <c r="AI81" s="43"/>
      <c r="AJ81" s="55"/>
      <c r="AK81" s="47"/>
    </row>
    <row r="82" spans="1:37" ht="37" x14ac:dyDescent="0.45">
      <c r="A82" s="93"/>
      <c r="B82" s="61"/>
      <c r="C82" s="61"/>
      <c r="D82" s="55"/>
      <c r="E82" s="55"/>
      <c r="F82" s="55"/>
      <c r="G82" s="60"/>
      <c r="H82" s="41"/>
      <c r="I82" s="41"/>
      <c r="J82" s="41"/>
      <c r="K82" s="41"/>
      <c r="L82" s="41"/>
      <c r="M82" s="48"/>
      <c r="N82" s="72"/>
      <c r="O82" s="78"/>
      <c r="P82" s="78"/>
      <c r="Q82" s="55"/>
      <c r="R82" s="62"/>
      <c r="S82" s="55"/>
      <c r="T82" s="13" t="s">
        <v>339</v>
      </c>
      <c r="U82" s="14">
        <v>60</v>
      </c>
      <c r="V82" s="14">
        <v>23</v>
      </c>
      <c r="W82" s="41"/>
      <c r="X82" s="55"/>
      <c r="Y82" s="41"/>
      <c r="Z82" s="41"/>
      <c r="AA82" s="55"/>
      <c r="AB82" s="55"/>
      <c r="AC82" s="60"/>
      <c r="AD82" s="60"/>
      <c r="AE82" s="55"/>
      <c r="AF82" s="41"/>
      <c r="AG82" s="43"/>
      <c r="AH82" s="43"/>
      <c r="AI82" s="43"/>
      <c r="AJ82" s="55"/>
      <c r="AK82" s="47"/>
    </row>
    <row r="83" spans="1:37" ht="41.25" customHeight="1" x14ac:dyDescent="0.45">
      <c r="A83" s="93"/>
      <c r="B83" s="61"/>
      <c r="C83" s="61"/>
      <c r="D83" s="55"/>
      <c r="E83" s="55"/>
      <c r="F83" s="55"/>
      <c r="G83" s="60"/>
      <c r="H83" s="41"/>
      <c r="I83" s="41"/>
      <c r="J83" s="41"/>
      <c r="K83" s="41"/>
      <c r="L83" s="41"/>
      <c r="M83" s="48"/>
      <c r="N83" s="72"/>
      <c r="O83" s="78"/>
      <c r="P83" s="78"/>
      <c r="Q83" s="55"/>
      <c r="R83" s="62"/>
      <c r="S83" s="55"/>
      <c r="T83" s="13" t="s">
        <v>340</v>
      </c>
      <c r="U83" s="14">
        <v>1</v>
      </c>
      <c r="V83" s="14">
        <v>15</v>
      </c>
      <c r="W83" s="41"/>
      <c r="X83" s="55"/>
      <c r="Y83" s="41"/>
      <c r="Z83" s="41"/>
      <c r="AA83" s="55"/>
      <c r="AB83" s="55"/>
      <c r="AC83" s="60"/>
      <c r="AD83" s="60"/>
      <c r="AE83" s="55"/>
      <c r="AF83" s="41"/>
      <c r="AG83" s="43"/>
      <c r="AH83" s="43"/>
      <c r="AI83" s="43"/>
      <c r="AJ83" s="55"/>
      <c r="AK83" s="47"/>
    </row>
    <row r="84" spans="1:37" s="12" customFormat="1" ht="43.5" customHeight="1" x14ac:dyDescent="0.45">
      <c r="A84" s="93"/>
      <c r="B84" s="61"/>
      <c r="C84" s="61" t="s">
        <v>110</v>
      </c>
      <c r="D84" s="55" t="s">
        <v>162</v>
      </c>
      <c r="E84" s="55" t="s">
        <v>30</v>
      </c>
      <c r="F84" s="55" t="s">
        <v>222</v>
      </c>
      <c r="G84" s="60">
        <v>200</v>
      </c>
      <c r="H84" s="41">
        <v>66</v>
      </c>
      <c r="I84" s="41">
        <v>0</v>
      </c>
      <c r="J84" s="41">
        <v>0</v>
      </c>
      <c r="K84" s="41">
        <v>0</v>
      </c>
      <c r="L84" s="41">
        <v>0</v>
      </c>
      <c r="M84" s="48">
        <v>51</v>
      </c>
      <c r="N84" s="72">
        <v>51</v>
      </c>
      <c r="O84" s="78">
        <f>+N84/H84</f>
        <v>0.77272727272727271</v>
      </c>
      <c r="P84" s="78">
        <f>+(I84+N84)/G84</f>
        <v>0.255</v>
      </c>
      <c r="Q84" s="55" t="s">
        <v>287</v>
      </c>
      <c r="R84" s="62">
        <v>2021130010092</v>
      </c>
      <c r="S84" s="55" t="s">
        <v>288</v>
      </c>
      <c r="T84" s="13" t="s">
        <v>289</v>
      </c>
      <c r="U84" s="14">
        <v>1</v>
      </c>
      <c r="V84" s="14">
        <v>15</v>
      </c>
      <c r="W84" s="14">
        <v>0</v>
      </c>
      <c r="X84" s="55" t="s">
        <v>32</v>
      </c>
      <c r="Y84" s="41">
        <v>60</v>
      </c>
      <c r="Z84" s="41">
        <v>0</v>
      </c>
      <c r="AA84" s="55" t="s">
        <v>253</v>
      </c>
      <c r="AB84" s="55" t="s">
        <v>34</v>
      </c>
      <c r="AC84" s="60">
        <v>209239060</v>
      </c>
      <c r="AD84" s="60">
        <f>AC84</f>
        <v>209239060</v>
      </c>
      <c r="AE84" s="55" t="s">
        <v>35</v>
      </c>
      <c r="AF84" s="55" t="s">
        <v>455</v>
      </c>
      <c r="AG84" s="43"/>
      <c r="AH84" s="43"/>
      <c r="AI84" s="43"/>
      <c r="AJ84" s="55" t="s">
        <v>485</v>
      </c>
      <c r="AK84" s="47"/>
    </row>
    <row r="85" spans="1:37" s="12" customFormat="1" ht="43.5" customHeight="1" x14ac:dyDescent="0.45">
      <c r="A85" s="93"/>
      <c r="B85" s="61"/>
      <c r="C85" s="61"/>
      <c r="D85" s="55"/>
      <c r="E85" s="55"/>
      <c r="F85" s="55"/>
      <c r="G85" s="60"/>
      <c r="H85" s="41"/>
      <c r="I85" s="41"/>
      <c r="J85" s="41"/>
      <c r="K85" s="41"/>
      <c r="L85" s="41"/>
      <c r="M85" s="48"/>
      <c r="N85" s="72"/>
      <c r="O85" s="78"/>
      <c r="P85" s="78"/>
      <c r="Q85" s="55"/>
      <c r="R85" s="62"/>
      <c r="S85" s="55"/>
      <c r="T85" s="13" t="s">
        <v>290</v>
      </c>
      <c r="U85" s="14">
        <v>1</v>
      </c>
      <c r="V85" s="14">
        <v>15</v>
      </c>
      <c r="W85" s="14">
        <v>0</v>
      </c>
      <c r="X85" s="55"/>
      <c r="Y85" s="41"/>
      <c r="Z85" s="41"/>
      <c r="AA85" s="55"/>
      <c r="AB85" s="55"/>
      <c r="AC85" s="60"/>
      <c r="AD85" s="60"/>
      <c r="AE85" s="55"/>
      <c r="AF85" s="41"/>
      <c r="AG85" s="43"/>
      <c r="AH85" s="43"/>
      <c r="AI85" s="43"/>
      <c r="AJ85" s="55"/>
      <c r="AK85" s="47"/>
    </row>
    <row r="86" spans="1:37" s="12" customFormat="1" ht="81.75" customHeight="1" x14ac:dyDescent="0.45">
      <c r="A86" s="93"/>
      <c r="B86" s="61"/>
      <c r="C86" s="61"/>
      <c r="D86" s="55"/>
      <c r="E86" s="55"/>
      <c r="F86" s="55"/>
      <c r="G86" s="60"/>
      <c r="H86" s="41"/>
      <c r="I86" s="41"/>
      <c r="J86" s="41"/>
      <c r="K86" s="41"/>
      <c r="L86" s="41"/>
      <c r="M86" s="48"/>
      <c r="N86" s="72"/>
      <c r="O86" s="78"/>
      <c r="P86" s="78"/>
      <c r="Q86" s="55"/>
      <c r="R86" s="62"/>
      <c r="S86" s="55"/>
      <c r="T86" s="13" t="s">
        <v>291</v>
      </c>
      <c r="U86" s="14">
        <v>60</v>
      </c>
      <c r="V86" s="14">
        <v>30</v>
      </c>
      <c r="W86" s="14">
        <v>0</v>
      </c>
      <c r="X86" s="55"/>
      <c r="Y86" s="41"/>
      <c r="Z86" s="41"/>
      <c r="AA86" s="55"/>
      <c r="AB86" s="55"/>
      <c r="AC86" s="60"/>
      <c r="AD86" s="60"/>
      <c r="AE86" s="55"/>
      <c r="AF86" s="41"/>
      <c r="AG86" s="43"/>
      <c r="AH86" s="43"/>
      <c r="AI86" s="43"/>
      <c r="AJ86" s="55"/>
      <c r="AK86" s="47"/>
    </row>
    <row r="87" spans="1:37" s="12" customFormat="1" ht="79.5" customHeight="1" x14ac:dyDescent="0.45">
      <c r="A87" s="93"/>
      <c r="B87" s="61"/>
      <c r="C87" s="61" t="s">
        <v>111</v>
      </c>
      <c r="D87" s="55" t="s">
        <v>163</v>
      </c>
      <c r="E87" s="55" t="s">
        <v>30</v>
      </c>
      <c r="F87" s="55" t="s">
        <v>223</v>
      </c>
      <c r="G87" s="60">
        <v>200</v>
      </c>
      <c r="H87" s="41">
        <v>66</v>
      </c>
      <c r="I87" s="41">
        <v>0</v>
      </c>
      <c r="J87" s="41">
        <v>0</v>
      </c>
      <c r="K87" s="41">
        <v>0</v>
      </c>
      <c r="L87" s="41">
        <v>0</v>
      </c>
      <c r="M87" s="41">
        <v>0</v>
      </c>
      <c r="N87" s="72">
        <v>0</v>
      </c>
      <c r="O87" s="78">
        <v>0</v>
      </c>
      <c r="P87" s="78">
        <v>0</v>
      </c>
      <c r="Q87" s="55" t="s">
        <v>276</v>
      </c>
      <c r="R87" s="62">
        <v>2021130010055</v>
      </c>
      <c r="S87" s="55" t="s">
        <v>277</v>
      </c>
      <c r="T87" s="13" t="s">
        <v>278</v>
      </c>
      <c r="U87" s="14">
        <v>1</v>
      </c>
      <c r="V87" s="14">
        <v>15</v>
      </c>
      <c r="W87" s="14">
        <v>0</v>
      </c>
      <c r="X87" s="55" t="s">
        <v>32</v>
      </c>
      <c r="Y87" s="41">
        <v>50</v>
      </c>
      <c r="Z87" s="41">
        <v>0</v>
      </c>
      <c r="AA87" s="55" t="s">
        <v>253</v>
      </c>
      <c r="AB87" s="55" t="s">
        <v>34</v>
      </c>
      <c r="AC87" s="60">
        <v>199000000</v>
      </c>
      <c r="AD87" s="60">
        <f>AC87</f>
        <v>199000000</v>
      </c>
      <c r="AE87" s="55" t="s">
        <v>35</v>
      </c>
      <c r="AF87" s="41" t="s">
        <v>437</v>
      </c>
      <c r="AG87" s="43"/>
      <c r="AH87" s="43"/>
      <c r="AI87" s="43"/>
      <c r="AJ87" s="55" t="s">
        <v>448</v>
      </c>
      <c r="AK87" s="47"/>
    </row>
    <row r="88" spans="1:37" s="12" customFormat="1" ht="64.5" customHeight="1" x14ac:dyDescent="0.45">
      <c r="A88" s="93"/>
      <c r="B88" s="61"/>
      <c r="C88" s="61"/>
      <c r="D88" s="55"/>
      <c r="E88" s="55"/>
      <c r="F88" s="55"/>
      <c r="G88" s="60"/>
      <c r="H88" s="41"/>
      <c r="I88" s="41"/>
      <c r="J88" s="41"/>
      <c r="K88" s="41"/>
      <c r="L88" s="41"/>
      <c r="M88" s="41"/>
      <c r="N88" s="72"/>
      <c r="O88" s="78"/>
      <c r="P88" s="78"/>
      <c r="Q88" s="55"/>
      <c r="R88" s="62"/>
      <c r="S88" s="55"/>
      <c r="T88" s="13" t="s">
        <v>279</v>
      </c>
      <c r="U88" s="14">
        <v>1</v>
      </c>
      <c r="V88" s="14">
        <v>15</v>
      </c>
      <c r="W88" s="14">
        <v>0</v>
      </c>
      <c r="X88" s="55"/>
      <c r="Y88" s="41"/>
      <c r="Z88" s="41"/>
      <c r="AA88" s="55"/>
      <c r="AB88" s="55"/>
      <c r="AC88" s="60"/>
      <c r="AD88" s="60"/>
      <c r="AE88" s="55"/>
      <c r="AF88" s="41"/>
      <c r="AG88" s="43"/>
      <c r="AH88" s="43"/>
      <c r="AI88" s="43"/>
      <c r="AJ88" s="55"/>
      <c r="AK88" s="47"/>
    </row>
    <row r="89" spans="1:37" s="12" customFormat="1" ht="64.5" customHeight="1" x14ac:dyDescent="0.45">
      <c r="A89" s="93"/>
      <c r="B89" s="61"/>
      <c r="C89" s="61"/>
      <c r="D89" s="55"/>
      <c r="E89" s="55"/>
      <c r="F89" s="55"/>
      <c r="G89" s="60"/>
      <c r="H89" s="41"/>
      <c r="I89" s="41"/>
      <c r="J89" s="41"/>
      <c r="K89" s="41"/>
      <c r="L89" s="41"/>
      <c r="M89" s="41"/>
      <c r="N89" s="72"/>
      <c r="O89" s="78"/>
      <c r="P89" s="78"/>
      <c r="Q89" s="55"/>
      <c r="R89" s="62"/>
      <c r="S89" s="55"/>
      <c r="T89" s="13" t="s">
        <v>280</v>
      </c>
      <c r="U89" s="14">
        <v>50</v>
      </c>
      <c r="V89" s="14">
        <v>30</v>
      </c>
      <c r="W89" s="14">
        <v>0</v>
      </c>
      <c r="X89" s="55"/>
      <c r="Y89" s="41"/>
      <c r="Z89" s="41"/>
      <c r="AA89" s="55"/>
      <c r="AB89" s="55"/>
      <c r="AC89" s="60"/>
      <c r="AD89" s="60"/>
      <c r="AE89" s="55"/>
      <c r="AF89" s="41"/>
      <c r="AG89" s="43"/>
      <c r="AH89" s="43"/>
      <c r="AI89" s="43"/>
      <c r="AJ89" s="55"/>
      <c r="AK89" s="47"/>
    </row>
    <row r="90" spans="1:37" ht="52.5" customHeight="1" x14ac:dyDescent="0.45">
      <c r="A90" s="93"/>
      <c r="B90" s="61"/>
      <c r="C90" s="61" t="s">
        <v>112</v>
      </c>
      <c r="D90" s="55" t="s">
        <v>164</v>
      </c>
      <c r="E90" s="55" t="s">
        <v>30</v>
      </c>
      <c r="F90" s="55" t="s">
        <v>224</v>
      </c>
      <c r="G90" s="60">
        <v>60</v>
      </c>
      <c r="H90" s="41">
        <v>20</v>
      </c>
      <c r="I90" s="41">
        <v>0</v>
      </c>
      <c r="J90" s="41">
        <v>0</v>
      </c>
      <c r="K90" s="41">
        <v>0</v>
      </c>
      <c r="L90" s="41">
        <v>0</v>
      </c>
      <c r="M90" s="41">
        <v>0</v>
      </c>
      <c r="N90" s="72">
        <v>0</v>
      </c>
      <c r="O90" s="78">
        <v>0</v>
      </c>
      <c r="P90" s="78">
        <v>0</v>
      </c>
      <c r="Q90" s="55" t="s">
        <v>319</v>
      </c>
      <c r="R90" s="62">
        <v>2021130010111</v>
      </c>
      <c r="S90" s="55" t="s">
        <v>320</v>
      </c>
      <c r="T90" s="13" t="s">
        <v>321</v>
      </c>
      <c r="U90" s="14">
        <v>1</v>
      </c>
      <c r="V90" s="14">
        <v>7</v>
      </c>
      <c r="W90" s="41">
        <v>0</v>
      </c>
      <c r="X90" s="55" t="s">
        <v>32</v>
      </c>
      <c r="Y90" s="41">
        <v>20</v>
      </c>
      <c r="Z90" s="41">
        <v>0</v>
      </c>
      <c r="AA90" s="55" t="s">
        <v>253</v>
      </c>
      <c r="AB90" s="55" t="s">
        <v>34</v>
      </c>
      <c r="AC90" s="60">
        <v>199112000</v>
      </c>
      <c r="AD90" s="60">
        <f>AC90</f>
        <v>199112000</v>
      </c>
      <c r="AE90" s="55" t="s">
        <v>35</v>
      </c>
      <c r="AF90" s="55" t="s">
        <v>455</v>
      </c>
      <c r="AG90" s="43"/>
      <c r="AH90" s="43"/>
      <c r="AI90" s="43"/>
      <c r="AJ90" s="55" t="s">
        <v>448</v>
      </c>
      <c r="AK90" s="47"/>
    </row>
    <row r="91" spans="1:37" ht="92.5" x14ac:dyDescent="0.45">
      <c r="A91" s="93"/>
      <c r="B91" s="61"/>
      <c r="C91" s="61"/>
      <c r="D91" s="55"/>
      <c r="E91" s="55"/>
      <c r="F91" s="55"/>
      <c r="G91" s="60"/>
      <c r="H91" s="41"/>
      <c r="I91" s="41"/>
      <c r="J91" s="41"/>
      <c r="K91" s="41"/>
      <c r="L91" s="41"/>
      <c r="M91" s="41"/>
      <c r="N91" s="72"/>
      <c r="O91" s="78"/>
      <c r="P91" s="78"/>
      <c r="Q91" s="55"/>
      <c r="R91" s="62"/>
      <c r="S91" s="55"/>
      <c r="T91" s="13" t="s">
        <v>322</v>
      </c>
      <c r="U91" s="14">
        <v>20</v>
      </c>
      <c r="V91" s="14">
        <v>23</v>
      </c>
      <c r="W91" s="41"/>
      <c r="X91" s="55"/>
      <c r="Y91" s="41"/>
      <c r="Z91" s="41"/>
      <c r="AA91" s="55"/>
      <c r="AB91" s="55"/>
      <c r="AC91" s="60"/>
      <c r="AD91" s="60"/>
      <c r="AE91" s="55"/>
      <c r="AF91" s="41"/>
      <c r="AG91" s="43"/>
      <c r="AH91" s="43"/>
      <c r="AI91" s="43"/>
      <c r="AJ91" s="55"/>
      <c r="AK91" s="47"/>
    </row>
    <row r="92" spans="1:37" ht="111" x14ac:dyDescent="0.45">
      <c r="A92" s="93"/>
      <c r="B92" s="61"/>
      <c r="C92" s="61"/>
      <c r="D92" s="55"/>
      <c r="E92" s="55"/>
      <c r="F92" s="55"/>
      <c r="G92" s="60"/>
      <c r="H92" s="41"/>
      <c r="I92" s="41"/>
      <c r="J92" s="41"/>
      <c r="K92" s="41"/>
      <c r="L92" s="41"/>
      <c r="M92" s="41"/>
      <c r="N92" s="72"/>
      <c r="O92" s="78"/>
      <c r="P92" s="78"/>
      <c r="Q92" s="55"/>
      <c r="R92" s="62"/>
      <c r="S92" s="55"/>
      <c r="T92" s="13" t="s">
        <v>323</v>
      </c>
      <c r="U92" s="14">
        <v>20</v>
      </c>
      <c r="V92" s="14">
        <v>15</v>
      </c>
      <c r="W92" s="41"/>
      <c r="X92" s="55"/>
      <c r="Y92" s="41"/>
      <c r="Z92" s="41"/>
      <c r="AA92" s="55"/>
      <c r="AB92" s="55"/>
      <c r="AC92" s="60"/>
      <c r="AD92" s="60"/>
      <c r="AE92" s="55"/>
      <c r="AF92" s="41"/>
      <c r="AG92" s="43"/>
      <c r="AH92" s="43"/>
      <c r="AI92" s="43"/>
      <c r="AJ92" s="55"/>
      <c r="AK92" s="47"/>
    </row>
    <row r="93" spans="1:37" ht="74" x14ac:dyDescent="0.45">
      <c r="A93" s="93"/>
      <c r="B93" s="61"/>
      <c r="C93" s="61"/>
      <c r="D93" s="55"/>
      <c r="E93" s="55"/>
      <c r="F93" s="55"/>
      <c r="G93" s="60"/>
      <c r="H93" s="41"/>
      <c r="I93" s="41"/>
      <c r="J93" s="41"/>
      <c r="K93" s="41"/>
      <c r="L93" s="41"/>
      <c r="M93" s="41"/>
      <c r="N93" s="72"/>
      <c r="O93" s="78"/>
      <c r="P93" s="78"/>
      <c r="Q93" s="55"/>
      <c r="R93" s="62"/>
      <c r="S93" s="55"/>
      <c r="T93" s="13" t="s">
        <v>324</v>
      </c>
      <c r="U93" s="14">
        <v>1</v>
      </c>
      <c r="V93" s="14">
        <v>15</v>
      </c>
      <c r="W93" s="41"/>
      <c r="X93" s="55"/>
      <c r="Y93" s="41"/>
      <c r="Z93" s="41"/>
      <c r="AA93" s="55"/>
      <c r="AB93" s="55"/>
      <c r="AC93" s="60"/>
      <c r="AD93" s="60"/>
      <c r="AE93" s="55"/>
      <c r="AF93" s="41"/>
      <c r="AG93" s="43"/>
      <c r="AH93" s="43"/>
      <c r="AI93" s="43"/>
      <c r="AJ93" s="55"/>
      <c r="AK93" s="47"/>
    </row>
    <row r="94" spans="1:37" ht="119.25" customHeight="1" x14ac:dyDescent="0.45">
      <c r="A94" s="93"/>
      <c r="B94" s="61" t="s">
        <v>113</v>
      </c>
      <c r="C94" s="61" t="s">
        <v>114</v>
      </c>
      <c r="D94" s="55" t="s">
        <v>165</v>
      </c>
      <c r="E94" s="55" t="s">
        <v>30</v>
      </c>
      <c r="F94" s="55" t="s">
        <v>225</v>
      </c>
      <c r="G94" s="60">
        <v>120</v>
      </c>
      <c r="H94" s="41">
        <v>40</v>
      </c>
      <c r="I94" s="41">
        <v>0</v>
      </c>
      <c r="J94" s="41">
        <v>0</v>
      </c>
      <c r="K94" s="41">
        <v>0</v>
      </c>
      <c r="L94" s="41">
        <v>0</v>
      </c>
      <c r="M94" s="41">
        <v>0</v>
      </c>
      <c r="N94" s="72">
        <v>0</v>
      </c>
      <c r="O94" s="78">
        <v>0</v>
      </c>
      <c r="P94" s="78">
        <v>0</v>
      </c>
      <c r="Q94" s="55" t="s">
        <v>249</v>
      </c>
      <c r="R94" s="62">
        <v>2021130010054</v>
      </c>
      <c r="S94" s="55" t="s">
        <v>250</v>
      </c>
      <c r="T94" s="13" t="s">
        <v>284</v>
      </c>
      <c r="U94" s="14">
        <v>2</v>
      </c>
      <c r="V94" s="14">
        <v>5</v>
      </c>
      <c r="W94" s="14">
        <v>0</v>
      </c>
      <c r="X94" s="55" t="s">
        <v>32</v>
      </c>
      <c r="Y94" s="41">
        <v>30</v>
      </c>
      <c r="Z94" s="41">
        <v>0</v>
      </c>
      <c r="AA94" s="55" t="s">
        <v>253</v>
      </c>
      <c r="AB94" s="55" t="s">
        <v>34</v>
      </c>
      <c r="AC94" s="60">
        <v>150000000</v>
      </c>
      <c r="AD94" s="60">
        <f>AC94</f>
        <v>150000000</v>
      </c>
      <c r="AE94" s="55" t="s">
        <v>35</v>
      </c>
      <c r="AF94" s="55" t="s">
        <v>455</v>
      </c>
      <c r="AG94" s="43"/>
      <c r="AH94" s="43"/>
      <c r="AI94" s="43"/>
      <c r="AJ94" s="55" t="s">
        <v>469</v>
      </c>
      <c r="AK94" s="47"/>
    </row>
    <row r="95" spans="1:37" ht="74" x14ac:dyDescent="0.45">
      <c r="A95" s="93"/>
      <c r="B95" s="61"/>
      <c r="C95" s="61"/>
      <c r="D95" s="55"/>
      <c r="E95" s="55"/>
      <c r="F95" s="55"/>
      <c r="G95" s="60"/>
      <c r="H95" s="41"/>
      <c r="I95" s="41"/>
      <c r="J95" s="41"/>
      <c r="K95" s="41"/>
      <c r="L95" s="41"/>
      <c r="M95" s="41"/>
      <c r="N95" s="72"/>
      <c r="O95" s="78"/>
      <c r="P95" s="78"/>
      <c r="Q95" s="55"/>
      <c r="R95" s="62"/>
      <c r="S95" s="55"/>
      <c r="T95" s="13" t="s">
        <v>281</v>
      </c>
      <c r="U95" s="14">
        <v>2</v>
      </c>
      <c r="V95" s="14">
        <v>15</v>
      </c>
      <c r="W95" s="14">
        <v>0</v>
      </c>
      <c r="X95" s="55"/>
      <c r="Y95" s="41"/>
      <c r="Z95" s="41"/>
      <c r="AA95" s="55"/>
      <c r="AB95" s="55"/>
      <c r="AC95" s="60"/>
      <c r="AD95" s="60"/>
      <c r="AE95" s="55"/>
      <c r="AF95" s="41"/>
      <c r="AG95" s="43"/>
      <c r="AH95" s="43"/>
      <c r="AI95" s="43"/>
      <c r="AJ95" s="55"/>
      <c r="AK95" s="47"/>
    </row>
    <row r="96" spans="1:37" ht="37" x14ac:dyDescent="0.45">
      <c r="A96" s="93"/>
      <c r="B96" s="61"/>
      <c r="C96" s="61"/>
      <c r="D96" s="55"/>
      <c r="E96" s="55"/>
      <c r="F96" s="55"/>
      <c r="G96" s="60"/>
      <c r="H96" s="41"/>
      <c r="I96" s="41"/>
      <c r="J96" s="41"/>
      <c r="K96" s="41"/>
      <c r="L96" s="41"/>
      <c r="M96" s="41"/>
      <c r="N96" s="72"/>
      <c r="O96" s="78"/>
      <c r="P96" s="78"/>
      <c r="Q96" s="55"/>
      <c r="R96" s="62"/>
      <c r="S96" s="55"/>
      <c r="T96" s="13" t="s">
        <v>283</v>
      </c>
      <c r="U96" s="14">
        <v>30</v>
      </c>
      <c r="V96" s="14">
        <v>25</v>
      </c>
      <c r="W96" s="14">
        <v>0</v>
      </c>
      <c r="X96" s="55"/>
      <c r="Y96" s="41"/>
      <c r="Z96" s="41"/>
      <c r="AA96" s="55"/>
      <c r="AB96" s="55"/>
      <c r="AC96" s="60"/>
      <c r="AD96" s="60"/>
      <c r="AE96" s="55"/>
      <c r="AF96" s="41"/>
      <c r="AG96" s="43"/>
      <c r="AH96" s="43"/>
      <c r="AI96" s="43"/>
      <c r="AJ96" s="55"/>
      <c r="AK96" s="47"/>
    </row>
    <row r="97" spans="1:37" ht="37" x14ac:dyDescent="0.45">
      <c r="A97" s="93"/>
      <c r="B97" s="61"/>
      <c r="C97" s="61"/>
      <c r="D97" s="55"/>
      <c r="E97" s="55"/>
      <c r="F97" s="55"/>
      <c r="G97" s="60"/>
      <c r="H97" s="41"/>
      <c r="I97" s="41"/>
      <c r="J97" s="41"/>
      <c r="K97" s="41"/>
      <c r="L97" s="41"/>
      <c r="M97" s="41"/>
      <c r="N97" s="72"/>
      <c r="O97" s="78"/>
      <c r="P97" s="78"/>
      <c r="Q97" s="55"/>
      <c r="R97" s="62"/>
      <c r="S97" s="55"/>
      <c r="T97" s="13" t="s">
        <v>282</v>
      </c>
      <c r="U97" s="14">
        <v>1</v>
      </c>
      <c r="V97" s="14">
        <v>15</v>
      </c>
      <c r="W97" s="14">
        <v>0</v>
      </c>
      <c r="X97" s="55"/>
      <c r="Y97" s="41"/>
      <c r="Z97" s="41"/>
      <c r="AA97" s="55"/>
      <c r="AB97" s="55"/>
      <c r="AC97" s="60"/>
      <c r="AD97" s="60"/>
      <c r="AE97" s="55"/>
      <c r="AF97" s="41"/>
      <c r="AG97" s="43"/>
      <c r="AH97" s="43"/>
      <c r="AI97" s="43"/>
      <c r="AJ97" s="55"/>
      <c r="AK97" s="47"/>
    </row>
    <row r="98" spans="1:37" s="12" customFormat="1" ht="67.5" customHeight="1" x14ac:dyDescent="0.45">
      <c r="A98" s="93"/>
      <c r="B98" s="61" t="s">
        <v>115</v>
      </c>
      <c r="C98" s="61" t="s">
        <v>116</v>
      </c>
      <c r="D98" s="55" t="s">
        <v>166</v>
      </c>
      <c r="E98" s="55" t="s">
        <v>30</v>
      </c>
      <c r="F98" s="55" t="s">
        <v>226</v>
      </c>
      <c r="G98" s="60">
        <v>80</v>
      </c>
      <c r="H98" s="41">
        <v>30</v>
      </c>
      <c r="I98" s="41">
        <v>0</v>
      </c>
      <c r="J98" s="41">
        <v>0</v>
      </c>
      <c r="K98" s="41">
        <v>0</v>
      </c>
      <c r="L98" s="41">
        <v>0</v>
      </c>
      <c r="M98" s="48">
        <v>100</v>
      </c>
      <c r="N98" s="72">
        <v>100</v>
      </c>
      <c r="O98" s="78">
        <v>1</v>
      </c>
      <c r="P98" s="78">
        <v>1</v>
      </c>
      <c r="Q98" s="55" t="s">
        <v>329</v>
      </c>
      <c r="R98" s="62">
        <v>2021130010104</v>
      </c>
      <c r="S98" s="55" t="s">
        <v>330</v>
      </c>
      <c r="T98" s="13" t="s">
        <v>331</v>
      </c>
      <c r="U98" s="14">
        <v>1</v>
      </c>
      <c r="V98" s="14">
        <v>7</v>
      </c>
      <c r="W98" s="41">
        <v>0</v>
      </c>
      <c r="X98" s="55" t="s">
        <v>32</v>
      </c>
      <c r="Y98" s="41">
        <v>30</v>
      </c>
      <c r="Z98" s="41">
        <v>0</v>
      </c>
      <c r="AA98" s="55" t="s">
        <v>253</v>
      </c>
      <c r="AB98" s="55" t="s">
        <v>34</v>
      </c>
      <c r="AC98" s="60">
        <v>150000000</v>
      </c>
      <c r="AD98" s="60">
        <v>150000000</v>
      </c>
      <c r="AE98" s="55" t="s">
        <v>35</v>
      </c>
      <c r="AF98" s="55" t="s">
        <v>455</v>
      </c>
      <c r="AG98" s="43"/>
      <c r="AH98" s="43"/>
      <c r="AI98" s="43"/>
      <c r="AJ98" s="55" t="s">
        <v>486</v>
      </c>
      <c r="AK98" s="47"/>
    </row>
    <row r="99" spans="1:37" s="12" customFormat="1" ht="68.25" customHeight="1" x14ac:dyDescent="0.45">
      <c r="A99" s="93"/>
      <c r="B99" s="61"/>
      <c r="C99" s="61"/>
      <c r="D99" s="55"/>
      <c r="E99" s="55"/>
      <c r="F99" s="55"/>
      <c r="G99" s="60"/>
      <c r="H99" s="41"/>
      <c r="I99" s="41"/>
      <c r="J99" s="41"/>
      <c r="K99" s="41"/>
      <c r="L99" s="41"/>
      <c r="M99" s="48"/>
      <c r="N99" s="72"/>
      <c r="O99" s="78"/>
      <c r="P99" s="78"/>
      <c r="Q99" s="55"/>
      <c r="R99" s="62"/>
      <c r="S99" s="55"/>
      <c r="T99" s="13" t="s">
        <v>332</v>
      </c>
      <c r="U99" s="14">
        <v>1</v>
      </c>
      <c r="V99" s="14">
        <v>15</v>
      </c>
      <c r="W99" s="41"/>
      <c r="X99" s="55"/>
      <c r="Y99" s="41"/>
      <c r="Z99" s="41"/>
      <c r="AA99" s="55"/>
      <c r="AB99" s="55"/>
      <c r="AC99" s="60"/>
      <c r="AD99" s="60"/>
      <c r="AE99" s="55"/>
      <c r="AF99" s="41"/>
      <c r="AG99" s="43"/>
      <c r="AH99" s="43"/>
      <c r="AI99" s="43"/>
      <c r="AJ99" s="55"/>
      <c r="AK99" s="47"/>
    </row>
    <row r="100" spans="1:37" s="12" customFormat="1" ht="55.5" customHeight="1" x14ac:dyDescent="0.45">
      <c r="A100" s="93"/>
      <c r="B100" s="61"/>
      <c r="C100" s="61"/>
      <c r="D100" s="55"/>
      <c r="E100" s="55"/>
      <c r="F100" s="55"/>
      <c r="G100" s="60"/>
      <c r="H100" s="41"/>
      <c r="I100" s="41"/>
      <c r="J100" s="41"/>
      <c r="K100" s="41"/>
      <c r="L100" s="41"/>
      <c r="M100" s="48"/>
      <c r="N100" s="72"/>
      <c r="O100" s="78"/>
      <c r="P100" s="78"/>
      <c r="Q100" s="55"/>
      <c r="R100" s="62"/>
      <c r="S100" s="55"/>
      <c r="T100" s="13" t="s">
        <v>333</v>
      </c>
      <c r="U100" s="14">
        <v>30</v>
      </c>
      <c r="V100" s="14">
        <v>30</v>
      </c>
      <c r="W100" s="41"/>
      <c r="X100" s="55"/>
      <c r="Y100" s="41"/>
      <c r="Z100" s="41"/>
      <c r="AA100" s="55"/>
      <c r="AB100" s="55"/>
      <c r="AC100" s="60"/>
      <c r="AD100" s="60"/>
      <c r="AE100" s="55"/>
      <c r="AF100" s="41"/>
      <c r="AG100" s="43"/>
      <c r="AH100" s="43"/>
      <c r="AI100" s="43"/>
      <c r="AJ100" s="55"/>
      <c r="AK100" s="47"/>
    </row>
    <row r="101" spans="1:37" s="12" customFormat="1" ht="146.25" customHeight="1" x14ac:dyDescent="0.45">
      <c r="A101" s="93"/>
      <c r="B101" s="61"/>
      <c r="C101" s="61"/>
      <c r="D101" s="55"/>
      <c r="E101" s="55"/>
      <c r="F101" s="55"/>
      <c r="G101" s="60"/>
      <c r="H101" s="41"/>
      <c r="I101" s="41"/>
      <c r="J101" s="41"/>
      <c r="K101" s="41"/>
      <c r="L101" s="41"/>
      <c r="M101" s="48"/>
      <c r="N101" s="72"/>
      <c r="O101" s="78"/>
      <c r="P101" s="78"/>
      <c r="Q101" s="55"/>
      <c r="R101" s="62"/>
      <c r="S101" s="55"/>
      <c r="T101" s="13" t="s">
        <v>334</v>
      </c>
      <c r="U101" s="14">
        <v>30</v>
      </c>
      <c r="V101" s="14">
        <v>8</v>
      </c>
      <c r="W101" s="41"/>
      <c r="X101" s="55"/>
      <c r="Y101" s="41"/>
      <c r="Z101" s="41"/>
      <c r="AA101" s="55"/>
      <c r="AB101" s="55"/>
      <c r="AC101" s="60"/>
      <c r="AD101" s="60"/>
      <c r="AE101" s="55"/>
      <c r="AF101" s="41"/>
      <c r="AG101" s="43"/>
      <c r="AH101" s="43"/>
      <c r="AI101" s="43"/>
      <c r="AJ101" s="55"/>
      <c r="AK101" s="47"/>
    </row>
    <row r="102" spans="1:37" s="12" customFormat="1" ht="95.25" customHeight="1" x14ac:dyDescent="0.45">
      <c r="A102" s="94"/>
      <c r="B102" s="87" t="s">
        <v>490</v>
      </c>
      <c r="C102" s="88"/>
      <c r="D102" s="88"/>
      <c r="E102" s="88"/>
      <c r="F102" s="88"/>
      <c r="G102" s="88"/>
      <c r="H102" s="88"/>
      <c r="I102" s="88"/>
      <c r="J102" s="88"/>
      <c r="K102" s="88"/>
      <c r="L102" s="88"/>
      <c r="M102" s="88"/>
      <c r="N102" s="89"/>
      <c r="O102" s="34">
        <f>AVERAGE(O80:O101)</f>
        <v>0.4621212121212121</v>
      </c>
      <c r="P102" s="34">
        <f>AVERAGE(P80:P101)</f>
        <v>0.32027777777777777</v>
      </c>
      <c r="Q102" s="13"/>
      <c r="R102" s="27"/>
      <c r="S102" s="13"/>
      <c r="T102" s="13"/>
      <c r="U102" s="14"/>
      <c r="V102" s="14"/>
      <c r="W102" s="14"/>
      <c r="X102" s="13"/>
      <c r="Y102" s="14"/>
      <c r="Z102" s="14"/>
      <c r="AA102" s="13"/>
      <c r="AB102" s="13"/>
      <c r="AC102" s="15"/>
      <c r="AD102" s="15"/>
      <c r="AE102" s="13"/>
      <c r="AF102" s="14"/>
      <c r="AG102" s="43"/>
      <c r="AH102" s="43"/>
      <c r="AI102" s="43"/>
      <c r="AJ102" s="13"/>
      <c r="AK102" s="47"/>
    </row>
    <row r="103" spans="1:37" ht="94.5" customHeight="1" x14ac:dyDescent="0.45">
      <c r="A103" s="92" t="s">
        <v>117</v>
      </c>
      <c r="B103" s="61" t="s">
        <v>118</v>
      </c>
      <c r="C103" s="19" t="s">
        <v>119</v>
      </c>
      <c r="D103" s="13" t="s">
        <v>167</v>
      </c>
      <c r="E103" s="13" t="s">
        <v>30</v>
      </c>
      <c r="F103" s="13" t="s">
        <v>227</v>
      </c>
      <c r="G103" s="15">
        <v>16</v>
      </c>
      <c r="H103" s="14" t="s">
        <v>494</v>
      </c>
      <c r="I103" s="14">
        <v>0</v>
      </c>
      <c r="J103" s="14">
        <v>0</v>
      </c>
      <c r="K103" s="14">
        <v>0</v>
      </c>
      <c r="L103" s="14">
        <v>0</v>
      </c>
      <c r="M103" s="14">
        <v>0</v>
      </c>
      <c r="N103" s="16">
        <v>0</v>
      </c>
      <c r="O103" s="17">
        <v>0</v>
      </c>
      <c r="P103" s="17">
        <v>0</v>
      </c>
      <c r="Q103" s="13" t="s">
        <v>457</v>
      </c>
      <c r="R103" s="21" t="s">
        <v>456</v>
      </c>
      <c r="S103" s="13"/>
      <c r="T103" s="13"/>
      <c r="U103" s="14"/>
      <c r="V103" s="14"/>
      <c r="W103" s="14"/>
      <c r="X103" s="14"/>
      <c r="Y103" s="14"/>
      <c r="Z103" s="14"/>
      <c r="AA103" s="14"/>
      <c r="AB103" s="14"/>
      <c r="AC103" s="21" t="s">
        <v>456</v>
      </c>
      <c r="AD103" s="21" t="s">
        <v>456</v>
      </c>
      <c r="AE103" s="21" t="s">
        <v>456</v>
      </c>
      <c r="AF103" s="21" t="s">
        <v>456</v>
      </c>
      <c r="AG103" s="43"/>
      <c r="AH103" s="43"/>
      <c r="AI103" s="43"/>
      <c r="AJ103" s="21" t="s">
        <v>456</v>
      </c>
      <c r="AK103" s="47"/>
    </row>
    <row r="104" spans="1:37" ht="111.75" customHeight="1" x14ac:dyDescent="0.45">
      <c r="A104" s="93"/>
      <c r="B104" s="61"/>
      <c r="C104" s="19" t="s">
        <v>120</v>
      </c>
      <c r="D104" s="13" t="s">
        <v>168</v>
      </c>
      <c r="E104" s="13" t="s">
        <v>30</v>
      </c>
      <c r="F104" s="13" t="s">
        <v>228</v>
      </c>
      <c r="G104" s="15">
        <v>4</v>
      </c>
      <c r="H104" s="14" t="s">
        <v>494</v>
      </c>
      <c r="I104" s="14">
        <v>0</v>
      </c>
      <c r="J104" s="14">
        <v>0</v>
      </c>
      <c r="K104" s="14">
        <v>0</v>
      </c>
      <c r="L104" s="14">
        <v>0</v>
      </c>
      <c r="M104" s="14">
        <v>0</v>
      </c>
      <c r="N104" s="16">
        <v>0</v>
      </c>
      <c r="O104" s="17">
        <v>0</v>
      </c>
      <c r="P104" s="17">
        <v>0</v>
      </c>
      <c r="Q104" s="13" t="s">
        <v>458</v>
      </c>
      <c r="R104" s="21" t="s">
        <v>456</v>
      </c>
      <c r="S104" s="13"/>
      <c r="T104" s="13"/>
      <c r="U104" s="14"/>
      <c r="V104" s="14"/>
      <c r="W104" s="14"/>
      <c r="X104" s="14"/>
      <c r="Y104" s="14"/>
      <c r="Z104" s="14"/>
      <c r="AA104" s="14"/>
      <c r="AB104" s="14"/>
      <c r="AC104" s="21" t="s">
        <v>456</v>
      </c>
      <c r="AD104" s="21" t="s">
        <v>456</v>
      </c>
      <c r="AE104" s="21" t="s">
        <v>456</v>
      </c>
      <c r="AF104" s="21" t="s">
        <v>456</v>
      </c>
      <c r="AG104" s="43"/>
      <c r="AH104" s="43"/>
      <c r="AI104" s="43"/>
      <c r="AJ104" s="21" t="s">
        <v>456</v>
      </c>
      <c r="AK104" s="47"/>
    </row>
    <row r="105" spans="1:37" s="12" customFormat="1" ht="82.5" customHeight="1" x14ac:dyDescent="0.45">
      <c r="A105" s="93"/>
      <c r="B105" s="61"/>
      <c r="C105" s="61" t="s">
        <v>121</v>
      </c>
      <c r="D105" s="55" t="s">
        <v>169</v>
      </c>
      <c r="E105" s="55" t="s">
        <v>30</v>
      </c>
      <c r="F105" s="55" t="s">
        <v>229</v>
      </c>
      <c r="G105" s="60">
        <v>200</v>
      </c>
      <c r="H105" s="41">
        <v>66</v>
      </c>
      <c r="I105" s="41">
        <v>0</v>
      </c>
      <c r="J105" s="41">
        <v>0</v>
      </c>
      <c r="K105" s="41">
        <v>0</v>
      </c>
      <c r="L105" s="41">
        <v>0</v>
      </c>
      <c r="M105" s="41">
        <v>0</v>
      </c>
      <c r="N105" s="72">
        <v>0</v>
      </c>
      <c r="O105" s="78">
        <v>0</v>
      </c>
      <c r="P105" s="78">
        <v>0</v>
      </c>
      <c r="Q105" s="55" t="s">
        <v>357</v>
      </c>
      <c r="R105" s="62">
        <v>2021130010111</v>
      </c>
      <c r="S105" s="55" t="s">
        <v>358</v>
      </c>
      <c r="T105" s="13" t="s">
        <v>289</v>
      </c>
      <c r="U105" s="14">
        <v>1</v>
      </c>
      <c r="V105" s="14">
        <v>15</v>
      </c>
      <c r="W105" s="41">
        <v>0</v>
      </c>
      <c r="X105" s="55" t="s">
        <v>32</v>
      </c>
      <c r="Y105" s="41">
        <v>100</v>
      </c>
      <c r="Z105" s="41">
        <v>0</v>
      </c>
      <c r="AA105" s="55" t="s">
        <v>253</v>
      </c>
      <c r="AB105" s="55" t="s">
        <v>34</v>
      </c>
      <c r="AC105" s="60">
        <v>150000000</v>
      </c>
      <c r="AD105" s="60">
        <f>AC105</f>
        <v>150000000</v>
      </c>
      <c r="AE105" s="55" t="s">
        <v>35</v>
      </c>
      <c r="AF105" s="55" t="s">
        <v>455</v>
      </c>
      <c r="AG105" s="43"/>
      <c r="AH105" s="43"/>
      <c r="AI105" s="43"/>
      <c r="AJ105" s="55" t="s">
        <v>468</v>
      </c>
      <c r="AK105" s="47"/>
    </row>
    <row r="106" spans="1:37" s="12" customFormat="1" ht="118.5" customHeight="1" x14ac:dyDescent="0.45">
      <c r="A106" s="93"/>
      <c r="B106" s="61"/>
      <c r="C106" s="61"/>
      <c r="D106" s="55"/>
      <c r="E106" s="55"/>
      <c r="F106" s="55"/>
      <c r="G106" s="60"/>
      <c r="H106" s="41"/>
      <c r="I106" s="41"/>
      <c r="J106" s="41"/>
      <c r="K106" s="41"/>
      <c r="L106" s="41"/>
      <c r="M106" s="41"/>
      <c r="N106" s="72"/>
      <c r="O106" s="78"/>
      <c r="P106" s="78"/>
      <c r="Q106" s="55"/>
      <c r="R106" s="62"/>
      <c r="S106" s="55"/>
      <c r="T106" s="13" t="s">
        <v>359</v>
      </c>
      <c r="U106" s="14">
        <v>1</v>
      </c>
      <c r="V106" s="14">
        <v>15</v>
      </c>
      <c r="W106" s="41"/>
      <c r="X106" s="55"/>
      <c r="Y106" s="41"/>
      <c r="Z106" s="41"/>
      <c r="AA106" s="55"/>
      <c r="AB106" s="55"/>
      <c r="AC106" s="60"/>
      <c r="AD106" s="60"/>
      <c r="AE106" s="55"/>
      <c r="AF106" s="55"/>
      <c r="AG106" s="43"/>
      <c r="AH106" s="43"/>
      <c r="AI106" s="43"/>
      <c r="AJ106" s="55"/>
      <c r="AK106" s="47"/>
    </row>
    <row r="107" spans="1:37" s="12" customFormat="1" ht="55.5" customHeight="1" x14ac:dyDescent="0.45">
      <c r="A107" s="93"/>
      <c r="B107" s="61"/>
      <c r="C107" s="61"/>
      <c r="D107" s="55"/>
      <c r="E107" s="55"/>
      <c r="F107" s="55"/>
      <c r="G107" s="60"/>
      <c r="H107" s="41"/>
      <c r="I107" s="41"/>
      <c r="J107" s="41"/>
      <c r="K107" s="41"/>
      <c r="L107" s="41"/>
      <c r="M107" s="41"/>
      <c r="N107" s="72"/>
      <c r="O107" s="78"/>
      <c r="P107" s="78"/>
      <c r="Q107" s="55"/>
      <c r="R107" s="62"/>
      <c r="S107" s="55"/>
      <c r="T107" s="13" t="s">
        <v>360</v>
      </c>
      <c r="U107" s="14">
        <v>100</v>
      </c>
      <c r="V107" s="14">
        <v>30</v>
      </c>
      <c r="W107" s="41"/>
      <c r="X107" s="55"/>
      <c r="Y107" s="41"/>
      <c r="Z107" s="41"/>
      <c r="AA107" s="55"/>
      <c r="AB107" s="55"/>
      <c r="AC107" s="60"/>
      <c r="AD107" s="60"/>
      <c r="AE107" s="55"/>
      <c r="AF107" s="55"/>
      <c r="AG107" s="43"/>
      <c r="AH107" s="43"/>
      <c r="AI107" s="43"/>
      <c r="AJ107" s="55"/>
      <c r="AK107" s="47"/>
    </row>
    <row r="108" spans="1:37" ht="90" customHeight="1" x14ac:dyDescent="0.45">
      <c r="A108" s="93"/>
      <c r="B108" s="61"/>
      <c r="C108" s="61" t="s">
        <v>122</v>
      </c>
      <c r="D108" s="13" t="s">
        <v>170</v>
      </c>
      <c r="E108" s="13" t="s">
        <v>30</v>
      </c>
      <c r="F108" s="13" t="s">
        <v>230</v>
      </c>
      <c r="G108" s="15">
        <v>32</v>
      </c>
      <c r="H108" s="14" t="s">
        <v>494</v>
      </c>
      <c r="I108" s="14">
        <v>0</v>
      </c>
      <c r="J108" s="14">
        <v>0</v>
      </c>
      <c r="K108" s="14">
        <v>0</v>
      </c>
      <c r="L108" s="14">
        <v>0</v>
      </c>
      <c r="M108" s="14">
        <v>0</v>
      </c>
      <c r="N108" s="16">
        <v>0</v>
      </c>
      <c r="O108" s="17">
        <v>0</v>
      </c>
      <c r="P108" s="17">
        <v>0</v>
      </c>
      <c r="Q108" s="55" t="s">
        <v>459</v>
      </c>
      <c r="R108" s="21" t="s">
        <v>456</v>
      </c>
      <c r="S108" s="13"/>
      <c r="T108" s="13"/>
      <c r="U108" s="14"/>
      <c r="V108" s="14"/>
      <c r="W108" s="14"/>
      <c r="X108" s="14"/>
      <c r="Y108" s="14"/>
      <c r="Z108" s="14"/>
      <c r="AA108" s="14"/>
      <c r="AB108" s="14"/>
      <c r="AC108" s="21" t="s">
        <v>456</v>
      </c>
      <c r="AD108" s="21" t="s">
        <v>456</v>
      </c>
      <c r="AE108" s="21" t="s">
        <v>456</v>
      </c>
      <c r="AF108" s="21" t="s">
        <v>456</v>
      </c>
      <c r="AG108" s="43"/>
      <c r="AH108" s="43"/>
      <c r="AI108" s="43"/>
      <c r="AJ108" s="21" t="s">
        <v>456</v>
      </c>
      <c r="AK108" s="47"/>
    </row>
    <row r="109" spans="1:37" ht="87" customHeight="1" x14ac:dyDescent="0.45">
      <c r="A109" s="93"/>
      <c r="B109" s="61"/>
      <c r="C109" s="61"/>
      <c r="D109" s="13" t="s">
        <v>171</v>
      </c>
      <c r="E109" s="13" t="s">
        <v>38</v>
      </c>
      <c r="F109" s="13" t="s">
        <v>231</v>
      </c>
      <c r="G109" s="15">
        <v>32</v>
      </c>
      <c r="H109" s="14" t="s">
        <v>494</v>
      </c>
      <c r="I109" s="14">
        <v>0</v>
      </c>
      <c r="J109" s="14">
        <v>0</v>
      </c>
      <c r="K109" s="14">
        <v>0</v>
      </c>
      <c r="L109" s="14">
        <v>0</v>
      </c>
      <c r="M109" s="14">
        <v>0</v>
      </c>
      <c r="N109" s="16">
        <v>0</v>
      </c>
      <c r="O109" s="17">
        <v>0</v>
      </c>
      <c r="P109" s="17">
        <v>0</v>
      </c>
      <c r="Q109" s="55"/>
      <c r="R109" s="21" t="s">
        <v>456</v>
      </c>
      <c r="S109" s="13"/>
      <c r="T109" s="13"/>
      <c r="U109" s="14"/>
      <c r="V109" s="14"/>
      <c r="W109" s="14"/>
      <c r="X109" s="14"/>
      <c r="Y109" s="14"/>
      <c r="Z109" s="14"/>
      <c r="AA109" s="14"/>
      <c r="AB109" s="14"/>
      <c r="AC109" s="21" t="s">
        <v>456</v>
      </c>
      <c r="AD109" s="21" t="s">
        <v>456</v>
      </c>
      <c r="AE109" s="21" t="s">
        <v>456</v>
      </c>
      <c r="AF109" s="21" t="s">
        <v>456</v>
      </c>
      <c r="AG109" s="43"/>
      <c r="AH109" s="43"/>
      <c r="AI109" s="43"/>
      <c r="AJ109" s="21" t="s">
        <v>456</v>
      </c>
      <c r="AK109" s="47"/>
    </row>
    <row r="110" spans="1:37" ht="96" customHeight="1" x14ac:dyDescent="0.45">
      <c r="A110" s="93"/>
      <c r="B110" s="61"/>
      <c r="C110" s="61"/>
      <c r="D110" s="13" t="s">
        <v>172</v>
      </c>
      <c r="E110" s="13" t="s">
        <v>30</v>
      </c>
      <c r="F110" s="13" t="s">
        <v>232</v>
      </c>
      <c r="G110" s="15">
        <v>80</v>
      </c>
      <c r="H110" s="14" t="s">
        <v>494</v>
      </c>
      <c r="I110" s="14">
        <v>0</v>
      </c>
      <c r="J110" s="14">
        <v>0</v>
      </c>
      <c r="K110" s="14">
        <v>0</v>
      </c>
      <c r="L110" s="14">
        <v>0</v>
      </c>
      <c r="M110" s="14">
        <v>0</v>
      </c>
      <c r="N110" s="16">
        <v>0</v>
      </c>
      <c r="O110" s="17">
        <v>0</v>
      </c>
      <c r="P110" s="17">
        <v>0</v>
      </c>
      <c r="Q110" s="55"/>
      <c r="R110" s="21" t="s">
        <v>456</v>
      </c>
      <c r="S110" s="13"/>
      <c r="T110" s="13"/>
      <c r="U110" s="14"/>
      <c r="V110" s="14"/>
      <c r="W110" s="14"/>
      <c r="X110" s="14"/>
      <c r="Y110" s="14"/>
      <c r="Z110" s="14"/>
      <c r="AA110" s="14"/>
      <c r="AB110" s="14"/>
      <c r="AC110" s="21" t="s">
        <v>456</v>
      </c>
      <c r="AD110" s="21" t="s">
        <v>456</v>
      </c>
      <c r="AE110" s="21" t="s">
        <v>456</v>
      </c>
      <c r="AF110" s="21" t="s">
        <v>456</v>
      </c>
      <c r="AG110" s="43"/>
      <c r="AH110" s="43"/>
      <c r="AI110" s="43"/>
      <c r="AJ110" s="21" t="s">
        <v>456</v>
      </c>
      <c r="AK110" s="47"/>
    </row>
    <row r="111" spans="1:37" ht="92.25" customHeight="1" x14ac:dyDescent="0.45">
      <c r="A111" s="93"/>
      <c r="B111" s="61" t="s">
        <v>123</v>
      </c>
      <c r="C111" s="61" t="s">
        <v>124</v>
      </c>
      <c r="D111" s="13" t="s">
        <v>173</v>
      </c>
      <c r="E111" s="13" t="s">
        <v>30</v>
      </c>
      <c r="F111" s="13" t="s">
        <v>233</v>
      </c>
      <c r="G111" s="15">
        <v>1</v>
      </c>
      <c r="H111" s="14">
        <v>1</v>
      </c>
      <c r="I111" s="14">
        <v>0</v>
      </c>
      <c r="J111" s="14">
        <v>0</v>
      </c>
      <c r="K111" s="14">
        <v>0</v>
      </c>
      <c r="L111" s="14">
        <v>0</v>
      </c>
      <c r="M111" s="14">
        <v>0</v>
      </c>
      <c r="N111" s="16">
        <v>0</v>
      </c>
      <c r="O111" s="17">
        <v>0</v>
      </c>
      <c r="P111" s="17">
        <v>0</v>
      </c>
      <c r="Q111" s="55" t="s">
        <v>419</v>
      </c>
      <c r="R111" s="62">
        <v>20211300101127</v>
      </c>
      <c r="S111" s="55" t="s">
        <v>420</v>
      </c>
      <c r="T111" s="13" t="s">
        <v>416</v>
      </c>
      <c r="U111" s="14">
        <v>10</v>
      </c>
      <c r="V111" s="14">
        <v>45</v>
      </c>
      <c r="W111" s="14">
        <v>0</v>
      </c>
      <c r="X111" s="55" t="s">
        <v>32</v>
      </c>
      <c r="Y111" s="41">
        <v>10</v>
      </c>
      <c r="Z111" s="41">
        <v>0</v>
      </c>
      <c r="AA111" s="55" t="s">
        <v>253</v>
      </c>
      <c r="AB111" s="55" t="s">
        <v>34</v>
      </c>
      <c r="AC111" s="56">
        <v>100000000</v>
      </c>
      <c r="AD111" s="56">
        <f>AC111</f>
        <v>100000000</v>
      </c>
      <c r="AE111" s="55" t="s">
        <v>35</v>
      </c>
      <c r="AF111" s="59" t="s">
        <v>455</v>
      </c>
      <c r="AG111" s="43"/>
      <c r="AH111" s="43"/>
      <c r="AI111" s="43"/>
      <c r="AJ111" s="55" t="s">
        <v>464</v>
      </c>
      <c r="AK111" s="47"/>
    </row>
    <row r="112" spans="1:37" ht="108.75" customHeight="1" x14ac:dyDescent="0.45">
      <c r="A112" s="93"/>
      <c r="B112" s="61"/>
      <c r="C112" s="61"/>
      <c r="D112" s="13" t="s">
        <v>174</v>
      </c>
      <c r="E112" s="13" t="s">
        <v>30</v>
      </c>
      <c r="F112" s="13" t="s">
        <v>234</v>
      </c>
      <c r="G112" s="15">
        <v>1</v>
      </c>
      <c r="H112" s="14">
        <v>1</v>
      </c>
      <c r="I112" s="14">
        <v>0</v>
      </c>
      <c r="J112" s="14">
        <v>0</v>
      </c>
      <c r="K112" s="14">
        <v>0</v>
      </c>
      <c r="L112" s="14">
        <v>0</v>
      </c>
      <c r="M112" s="14">
        <v>0</v>
      </c>
      <c r="N112" s="16">
        <v>0</v>
      </c>
      <c r="O112" s="17">
        <v>0</v>
      </c>
      <c r="P112" s="17">
        <v>0</v>
      </c>
      <c r="Q112" s="55"/>
      <c r="R112" s="62"/>
      <c r="S112" s="55"/>
      <c r="T112" s="13" t="s">
        <v>417</v>
      </c>
      <c r="U112" s="14">
        <v>1</v>
      </c>
      <c r="V112" s="14">
        <v>8</v>
      </c>
      <c r="W112" s="14">
        <v>0</v>
      </c>
      <c r="X112" s="55"/>
      <c r="Y112" s="41"/>
      <c r="Z112" s="41"/>
      <c r="AA112" s="55"/>
      <c r="AB112" s="55"/>
      <c r="AC112" s="57"/>
      <c r="AD112" s="57"/>
      <c r="AE112" s="55"/>
      <c r="AF112" s="57"/>
      <c r="AG112" s="43"/>
      <c r="AH112" s="43"/>
      <c r="AI112" s="43"/>
      <c r="AJ112" s="55"/>
      <c r="AK112" s="47"/>
    </row>
    <row r="113" spans="1:37" ht="111" customHeight="1" x14ac:dyDescent="0.45">
      <c r="A113" s="93"/>
      <c r="B113" s="61"/>
      <c r="C113" s="61"/>
      <c r="D113" s="13" t="s">
        <v>175</v>
      </c>
      <c r="E113" s="13" t="s">
        <v>30</v>
      </c>
      <c r="F113" s="13" t="s">
        <v>235</v>
      </c>
      <c r="G113" s="15">
        <v>1</v>
      </c>
      <c r="H113" s="14">
        <v>1</v>
      </c>
      <c r="I113" s="14">
        <v>0</v>
      </c>
      <c r="J113" s="14">
        <v>0</v>
      </c>
      <c r="K113" s="14">
        <v>0</v>
      </c>
      <c r="L113" s="14">
        <v>0</v>
      </c>
      <c r="M113" s="14">
        <v>0</v>
      </c>
      <c r="N113" s="16">
        <v>0</v>
      </c>
      <c r="O113" s="17">
        <v>0</v>
      </c>
      <c r="P113" s="17">
        <v>0</v>
      </c>
      <c r="Q113" s="55"/>
      <c r="R113" s="62"/>
      <c r="S113" s="55"/>
      <c r="T113" s="13" t="s">
        <v>418</v>
      </c>
      <c r="U113" s="14">
        <v>1</v>
      </c>
      <c r="V113" s="14">
        <v>7</v>
      </c>
      <c r="W113" s="14">
        <v>0</v>
      </c>
      <c r="X113" s="55"/>
      <c r="Y113" s="41"/>
      <c r="Z113" s="41"/>
      <c r="AA113" s="55"/>
      <c r="AB113" s="55"/>
      <c r="AC113" s="58"/>
      <c r="AD113" s="58"/>
      <c r="AE113" s="55"/>
      <c r="AF113" s="58"/>
      <c r="AG113" s="43"/>
      <c r="AH113" s="43"/>
      <c r="AI113" s="43"/>
      <c r="AJ113" s="55"/>
      <c r="AK113" s="47"/>
    </row>
    <row r="114" spans="1:37" s="12" customFormat="1" ht="61.5" customHeight="1" x14ac:dyDescent="0.45">
      <c r="A114" s="93"/>
      <c r="B114" s="61"/>
      <c r="C114" s="61" t="s">
        <v>125</v>
      </c>
      <c r="D114" s="55" t="s">
        <v>176</v>
      </c>
      <c r="E114" s="55" t="s">
        <v>196</v>
      </c>
      <c r="F114" s="55" t="s">
        <v>236</v>
      </c>
      <c r="G114" s="60">
        <v>4</v>
      </c>
      <c r="H114" s="41">
        <v>1</v>
      </c>
      <c r="I114" s="41">
        <v>0</v>
      </c>
      <c r="J114" s="41">
        <v>0</v>
      </c>
      <c r="K114" s="41">
        <v>0</v>
      </c>
      <c r="L114" s="41">
        <v>0</v>
      </c>
      <c r="M114" s="41">
        <v>0</v>
      </c>
      <c r="N114" s="72">
        <v>0</v>
      </c>
      <c r="O114" s="78">
        <v>0</v>
      </c>
      <c r="P114" s="78">
        <v>0</v>
      </c>
      <c r="Q114" s="55" t="s">
        <v>410</v>
      </c>
      <c r="R114" s="62">
        <v>20211300101126</v>
      </c>
      <c r="S114" s="55" t="s">
        <v>412</v>
      </c>
      <c r="T114" s="13" t="s">
        <v>413</v>
      </c>
      <c r="U114" s="14">
        <v>1</v>
      </c>
      <c r="V114" s="14">
        <v>7</v>
      </c>
      <c r="W114" s="14">
        <v>0</v>
      </c>
      <c r="X114" s="55" t="s">
        <v>32</v>
      </c>
      <c r="Y114" s="41">
        <v>20</v>
      </c>
      <c r="Z114" s="41">
        <v>0</v>
      </c>
      <c r="AA114" s="55" t="s">
        <v>253</v>
      </c>
      <c r="AB114" s="55" t="s">
        <v>34</v>
      </c>
      <c r="AC114" s="56">
        <v>99000000</v>
      </c>
      <c r="AD114" s="56">
        <v>99000000</v>
      </c>
      <c r="AE114" s="55" t="s">
        <v>35</v>
      </c>
      <c r="AF114" s="59" t="s">
        <v>455</v>
      </c>
      <c r="AG114" s="43"/>
      <c r="AH114" s="43"/>
      <c r="AI114" s="43"/>
      <c r="AJ114" s="55" t="s">
        <v>466</v>
      </c>
      <c r="AK114" s="47"/>
    </row>
    <row r="115" spans="1:37" s="12" customFormat="1" ht="51.75" customHeight="1" x14ac:dyDescent="0.45">
      <c r="A115" s="93"/>
      <c r="B115" s="61"/>
      <c r="C115" s="61"/>
      <c r="D115" s="55"/>
      <c r="E115" s="55"/>
      <c r="F115" s="55"/>
      <c r="G115" s="60"/>
      <c r="H115" s="41"/>
      <c r="I115" s="41"/>
      <c r="J115" s="41"/>
      <c r="K115" s="41"/>
      <c r="L115" s="41"/>
      <c r="M115" s="41"/>
      <c r="N115" s="72"/>
      <c r="O115" s="78"/>
      <c r="P115" s="78"/>
      <c r="Q115" s="55"/>
      <c r="R115" s="62"/>
      <c r="S115" s="55"/>
      <c r="T115" s="13" t="s">
        <v>414</v>
      </c>
      <c r="U115" s="14">
        <v>1</v>
      </c>
      <c r="V115" s="14">
        <v>8</v>
      </c>
      <c r="W115" s="14">
        <v>0</v>
      </c>
      <c r="X115" s="55"/>
      <c r="Y115" s="41"/>
      <c r="Z115" s="41"/>
      <c r="AA115" s="55"/>
      <c r="AB115" s="55"/>
      <c r="AC115" s="57"/>
      <c r="AD115" s="57"/>
      <c r="AE115" s="55"/>
      <c r="AF115" s="57"/>
      <c r="AG115" s="43"/>
      <c r="AH115" s="43"/>
      <c r="AI115" s="43"/>
      <c r="AJ115" s="55"/>
      <c r="AK115" s="47"/>
    </row>
    <row r="116" spans="1:37" s="12" customFormat="1" ht="39" customHeight="1" x14ac:dyDescent="0.45">
      <c r="A116" s="93"/>
      <c r="B116" s="61"/>
      <c r="C116" s="61"/>
      <c r="D116" s="55"/>
      <c r="E116" s="55"/>
      <c r="F116" s="55"/>
      <c r="G116" s="60"/>
      <c r="H116" s="41"/>
      <c r="I116" s="41"/>
      <c r="J116" s="41"/>
      <c r="K116" s="41"/>
      <c r="L116" s="41"/>
      <c r="M116" s="41"/>
      <c r="N116" s="72"/>
      <c r="O116" s="78"/>
      <c r="P116" s="78"/>
      <c r="Q116" s="55"/>
      <c r="R116" s="62"/>
      <c r="S116" s="55"/>
      <c r="T116" s="13" t="s">
        <v>415</v>
      </c>
      <c r="U116" s="14">
        <v>20</v>
      </c>
      <c r="V116" s="14">
        <v>45</v>
      </c>
      <c r="W116" s="14">
        <v>0</v>
      </c>
      <c r="X116" s="55"/>
      <c r="Y116" s="41"/>
      <c r="Z116" s="41"/>
      <c r="AA116" s="55"/>
      <c r="AB116" s="55"/>
      <c r="AC116" s="58"/>
      <c r="AD116" s="58"/>
      <c r="AE116" s="55"/>
      <c r="AF116" s="58"/>
      <c r="AG116" s="43"/>
      <c r="AH116" s="43"/>
      <c r="AI116" s="43"/>
      <c r="AJ116" s="55"/>
      <c r="AK116" s="47"/>
    </row>
    <row r="117" spans="1:37" s="12" customFormat="1" ht="84" customHeight="1" x14ac:dyDescent="0.45">
      <c r="A117" s="94"/>
      <c r="B117" s="87" t="s">
        <v>491</v>
      </c>
      <c r="C117" s="88"/>
      <c r="D117" s="88"/>
      <c r="E117" s="88"/>
      <c r="F117" s="88"/>
      <c r="G117" s="88"/>
      <c r="H117" s="88"/>
      <c r="I117" s="88"/>
      <c r="J117" s="88"/>
      <c r="K117" s="88"/>
      <c r="L117" s="88"/>
      <c r="M117" s="88"/>
      <c r="N117" s="89"/>
      <c r="O117" s="34">
        <f>AVERAGE(O103:O116)</f>
        <v>0</v>
      </c>
      <c r="P117" s="34">
        <f>AVERAGE(P103:P116)</f>
        <v>0</v>
      </c>
      <c r="Q117" s="13"/>
      <c r="R117" s="27"/>
      <c r="S117" s="13"/>
      <c r="T117" s="13"/>
      <c r="U117" s="14"/>
      <c r="V117" s="14"/>
      <c r="W117" s="14"/>
      <c r="X117" s="13"/>
      <c r="Y117" s="14"/>
      <c r="Z117" s="14"/>
      <c r="AA117" s="13"/>
      <c r="AB117" s="13"/>
      <c r="AC117" s="8"/>
      <c r="AD117" s="8"/>
      <c r="AE117" s="13"/>
      <c r="AF117" s="8"/>
      <c r="AG117" s="43"/>
      <c r="AH117" s="43"/>
      <c r="AI117" s="43"/>
      <c r="AJ117" s="35"/>
      <c r="AK117" s="47"/>
    </row>
    <row r="118" spans="1:37" s="12" customFormat="1" ht="56.25" customHeight="1" x14ac:dyDescent="0.45">
      <c r="A118" s="91" t="s">
        <v>126</v>
      </c>
      <c r="B118" s="61" t="s">
        <v>127</v>
      </c>
      <c r="C118" s="61" t="s">
        <v>128</v>
      </c>
      <c r="D118" s="55" t="s">
        <v>177</v>
      </c>
      <c r="E118" s="55" t="s">
        <v>30</v>
      </c>
      <c r="F118" s="55" t="s">
        <v>237</v>
      </c>
      <c r="G118" s="60">
        <v>10</v>
      </c>
      <c r="H118" s="41">
        <v>3</v>
      </c>
      <c r="I118" s="41">
        <v>0</v>
      </c>
      <c r="J118" s="41">
        <v>0</v>
      </c>
      <c r="K118" s="41">
        <v>0</v>
      </c>
      <c r="L118" s="41">
        <v>0</v>
      </c>
      <c r="M118" s="41">
        <v>0</v>
      </c>
      <c r="N118" s="72">
        <v>0</v>
      </c>
      <c r="O118" s="78">
        <v>0</v>
      </c>
      <c r="P118" s="78">
        <v>0</v>
      </c>
      <c r="Q118" s="55" t="s">
        <v>379</v>
      </c>
      <c r="R118" s="62">
        <v>2021130010115</v>
      </c>
      <c r="S118" s="63" t="s">
        <v>380</v>
      </c>
      <c r="T118" s="13" t="s">
        <v>381</v>
      </c>
      <c r="U118" s="14">
        <v>1</v>
      </c>
      <c r="V118" s="14">
        <v>7</v>
      </c>
      <c r="W118" s="14">
        <v>0</v>
      </c>
      <c r="X118" s="55" t="s">
        <v>32</v>
      </c>
      <c r="Y118" s="41">
        <v>5</v>
      </c>
      <c r="Z118" s="41">
        <v>0</v>
      </c>
      <c r="AA118" s="55" t="s">
        <v>253</v>
      </c>
      <c r="AB118" s="55" t="s">
        <v>34</v>
      </c>
      <c r="AC118" s="60">
        <v>200000000</v>
      </c>
      <c r="AD118" s="60">
        <f>AC118</f>
        <v>200000000</v>
      </c>
      <c r="AE118" s="55" t="s">
        <v>35</v>
      </c>
      <c r="AF118" s="55" t="s">
        <v>455</v>
      </c>
      <c r="AG118" s="43"/>
      <c r="AH118" s="43"/>
      <c r="AI118" s="43"/>
      <c r="AJ118" s="52" t="s">
        <v>470</v>
      </c>
      <c r="AK118" s="47"/>
    </row>
    <row r="119" spans="1:37" s="12" customFormat="1" ht="56.25" customHeight="1" x14ac:dyDescent="0.45">
      <c r="A119" s="91"/>
      <c r="B119" s="61"/>
      <c r="C119" s="61"/>
      <c r="D119" s="55"/>
      <c r="E119" s="55"/>
      <c r="F119" s="55"/>
      <c r="G119" s="60"/>
      <c r="H119" s="41"/>
      <c r="I119" s="41"/>
      <c r="J119" s="41"/>
      <c r="K119" s="41"/>
      <c r="L119" s="41"/>
      <c r="M119" s="41"/>
      <c r="N119" s="72"/>
      <c r="O119" s="78"/>
      <c r="P119" s="78"/>
      <c r="Q119" s="55"/>
      <c r="R119" s="62"/>
      <c r="S119" s="63"/>
      <c r="T119" s="13" t="s">
        <v>384</v>
      </c>
      <c r="U119" s="14">
        <v>1</v>
      </c>
      <c r="V119" s="14">
        <v>15</v>
      </c>
      <c r="W119" s="14">
        <v>0</v>
      </c>
      <c r="X119" s="55"/>
      <c r="Y119" s="41"/>
      <c r="Z119" s="41"/>
      <c r="AA119" s="55"/>
      <c r="AB119" s="55"/>
      <c r="AC119" s="60"/>
      <c r="AD119" s="60"/>
      <c r="AE119" s="55"/>
      <c r="AF119" s="41"/>
      <c r="AG119" s="43"/>
      <c r="AH119" s="43"/>
      <c r="AI119" s="43"/>
      <c r="AJ119" s="53"/>
      <c r="AK119" s="47"/>
    </row>
    <row r="120" spans="1:37" s="12" customFormat="1" ht="56.25" customHeight="1" x14ac:dyDescent="0.45">
      <c r="A120" s="91"/>
      <c r="B120" s="61"/>
      <c r="C120" s="61"/>
      <c r="D120" s="55" t="s">
        <v>178</v>
      </c>
      <c r="E120" s="55" t="s">
        <v>30</v>
      </c>
      <c r="F120" s="55" t="s">
        <v>238</v>
      </c>
      <c r="G120" s="60">
        <v>10</v>
      </c>
      <c r="H120" s="41">
        <v>3</v>
      </c>
      <c r="I120" s="41">
        <v>0</v>
      </c>
      <c r="J120" s="41">
        <v>0</v>
      </c>
      <c r="K120" s="41">
        <v>0</v>
      </c>
      <c r="L120" s="41">
        <v>0</v>
      </c>
      <c r="M120" s="41">
        <v>0</v>
      </c>
      <c r="N120" s="72">
        <v>0</v>
      </c>
      <c r="O120" s="78">
        <v>0</v>
      </c>
      <c r="P120" s="78">
        <v>0</v>
      </c>
      <c r="Q120" s="55"/>
      <c r="R120" s="62"/>
      <c r="S120" s="63"/>
      <c r="T120" s="13" t="s">
        <v>382</v>
      </c>
      <c r="U120" s="14">
        <v>5</v>
      </c>
      <c r="V120" s="14">
        <v>30</v>
      </c>
      <c r="W120" s="14">
        <v>0</v>
      </c>
      <c r="X120" s="55"/>
      <c r="Y120" s="41"/>
      <c r="Z120" s="41"/>
      <c r="AA120" s="55"/>
      <c r="AB120" s="55"/>
      <c r="AC120" s="60"/>
      <c r="AD120" s="60"/>
      <c r="AE120" s="55"/>
      <c r="AF120" s="41"/>
      <c r="AG120" s="43"/>
      <c r="AH120" s="43"/>
      <c r="AI120" s="43"/>
      <c r="AJ120" s="53"/>
      <c r="AK120" s="47"/>
    </row>
    <row r="121" spans="1:37" s="12" customFormat="1" ht="56.25" customHeight="1" x14ac:dyDescent="0.45">
      <c r="A121" s="91"/>
      <c r="B121" s="61"/>
      <c r="C121" s="61"/>
      <c r="D121" s="55"/>
      <c r="E121" s="55"/>
      <c r="F121" s="55"/>
      <c r="G121" s="60"/>
      <c r="H121" s="41"/>
      <c r="I121" s="41"/>
      <c r="J121" s="41"/>
      <c r="K121" s="41"/>
      <c r="L121" s="41"/>
      <c r="M121" s="41"/>
      <c r="N121" s="72"/>
      <c r="O121" s="78"/>
      <c r="P121" s="78"/>
      <c r="Q121" s="55"/>
      <c r="R121" s="62"/>
      <c r="S121" s="63"/>
      <c r="T121" s="13" t="s">
        <v>383</v>
      </c>
      <c r="U121" s="14">
        <v>1</v>
      </c>
      <c r="V121" s="14">
        <v>8</v>
      </c>
      <c r="W121" s="14">
        <v>0</v>
      </c>
      <c r="X121" s="55"/>
      <c r="Y121" s="41"/>
      <c r="Z121" s="41"/>
      <c r="AA121" s="55"/>
      <c r="AB121" s="55"/>
      <c r="AC121" s="60"/>
      <c r="AD121" s="60"/>
      <c r="AE121" s="55"/>
      <c r="AF121" s="41"/>
      <c r="AG121" s="43"/>
      <c r="AH121" s="43"/>
      <c r="AI121" s="43"/>
      <c r="AJ121" s="54"/>
      <c r="AK121" s="47"/>
    </row>
    <row r="122" spans="1:37" ht="32.25" customHeight="1" x14ac:dyDescent="0.45">
      <c r="A122" s="91"/>
      <c r="B122" s="61" t="s">
        <v>129</v>
      </c>
      <c r="C122" s="61" t="s">
        <v>130</v>
      </c>
      <c r="D122" s="55" t="s">
        <v>179</v>
      </c>
      <c r="E122" s="55" t="s">
        <v>197</v>
      </c>
      <c r="F122" s="55" t="s">
        <v>239</v>
      </c>
      <c r="G122" s="60">
        <v>160</v>
      </c>
      <c r="H122" s="41">
        <v>53</v>
      </c>
      <c r="I122" s="41">
        <v>0</v>
      </c>
      <c r="J122" s="41">
        <v>0</v>
      </c>
      <c r="K122" s="41">
        <v>0</v>
      </c>
      <c r="L122" s="41">
        <v>0</v>
      </c>
      <c r="M122" s="41">
        <v>0</v>
      </c>
      <c r="N122" s="72">
        <v>0</v>
      </c>
      <c r="O122" s="78">
        <v>0</v>
      </c>
      <c r="P122" s="78">
        <v>0</v>
      </c>
      <c r="Q122" s="55" t="s">
        <v>392</v>
      </c>
      <c r="R122" s="62">
        <v>2021130010118</v>
      </c>
      <c r="S122" s="55" t="s">
        <v>393</v>
      </c>
      <c r="T122" s="13" t="s">
        <v>394</v>
      </c>
      <c r="U122" s="14">
        <v>1</v>
      </c>
      <c r="V122" s="14">
        <v>8</v>
      </c>
      <c r="W122" s="41">
        <v>0</v>
      </c>
      <c r="X122" s="55" t="s">
        <v>32</v>
      </c>
      <c r="Y122" s="41">
        <v>120</v>
      </c>
      <c r="Z122" s="41">
        <v>0</v>
      </c>
      <c r="AA122" s="55" t="s">
        <v>253</v>
      </c>
      <c r="AB122" s="55" t="s">
        <v>34</v>
      </c>
      <c r="AC122" s="60">
        <v>200000000</v>
      </c>
      <c r="AD122" s="60">
        <f>AC122</f>
        <v>200000000</v>
      </c>
      <c r="AE122" s="55" t="s">
        <v>35</v>
      </c>
      <c r="AF122" s="41" t="s">
        <v>437</v>
      </c>
      <c r="AG122" s="43"/>
      <c r="AH122" s="43"/>
      <c r="AI122" s="43"/>
      <c r="AJ122" s="55" t="s">
        <v>447</v>
      </c>
      <c r="AK122" s="47"/>
    </row>
    <row r="123" spans="1:37" ht="48" customHeight="1" x14ac:dyDescent="0.45">
      <c r="A123" s="91"/>
      <c r="B123" s="61"/>
      <c r="C123" s="61"/>
      <c r="D123" s="55"/>
      <c r="E123" s="55"/>
      <c r="F123" s="55"/>
      <c r="G123" s="60"/>
      <c r="H123" s="41"/>
      <c r="I123" s="41"/>
      <c r="J123" s="41"/>
      <c r="K123" s="41"/>
      <c r="L123" s="41"/>
      <c r="M123" s="41"/>
      <c r="N123" s="72"/>
      <c r="O123" s="78"/>
      <c r="P123" s="78"/>
      <c r="Q123" s="55"/>
      <c r="R123" s="62"/>
      <c r="S123" s="55"/>
      <c r="T123" s="13" t="s">
        <v>395</v>
      </c>
      <c r="U123" s="14">
        <v>1</v>
      </c>
      <c r="V123" s="14">
        <v>15</v>
      </c>
      <c r="W123" s="41"/>
      <c r="X123" s="55"/>
      <c r="Y123" s="41"/>
      <c r="Z123" s="41"/>
      <c r="AA123" s="55"/>
      <c r="AB123" s="55"/>
      <c r="AC123" s="60"/>
      <c r="AD123" s="60"/>
      <c r="AE123" s="55"/>
      <c r="AF123" s="41"/>
      <c r="AG123" s="43"/>
      <c r="AH123" s="43"/>
      <c r="AI123" s="43"/>
      <c r="AJ123" s="55"/>
      <c r="AK123" s="47"/>
    </row>
    <row r="124" spans="1:37" ht="43.5" customHeight="1" x14ac:dyDescent="0.45">
      <c r="A124" s="91"/>
      <c r="B124" s="61"/>
      <c r="C124" s="61"/>
      <c r="D124" s="55"/>
      <c r="E124" s="55"/>
      <c r="F124" s="55"/>
      <c r="G124" s="60"/>
      <c r="H124" s="41"/>
      <c r="I124" s="41"/>
      <c r="J124" s="41"/>
      <c r="K124" s="41"/>
      <c r="L124" s="41"/>
      <c r="M124" s="41"/>
      <c r="N124" s="72"/>
      <c r="O124" s="78"/>
      <c r="P124" s="78"/>
      <c r="Q124" s="55"/>
      <c r="R124" s="62"/>
      <c r="S124" s="55"/>
      <c r="T124" s="13" t="s">
        <v>396</v>
      </c>
      <c r="U124" s="14">
        <v>120</v>
      </c>
      <c r="V124" s="14">
        <v>30</v>
      </c>
      <c r="W124" s="41"/>
      <c r="X124" s="55"/>
      <c r="Y124" s="41"/>
      <c r="Z124" s="41"/>
      <c r="AA124" s="55"/>
      <c r="AB124" s="55"/>
      <c r="AC124" s="60"/>
      <c r="AD124" s="60"/>
      <c r="AE124" s="55"/>
      <c r="AF124" s="41"/>
      <c r="AG124" s="43"/>
      <c r="AH124" s="43"/>
      <c r="AI124" s="43"/>
      <c r="AJ124" s="55"/>
      <c r="AK124" s="47"/>
    </row>
    <row r="125" spans="1:37" ht="65.25" customHeight="1" x14ac:dyDescent="0.45">
      <c r="A125" s="91"/>
      <c r="B125" s="61"/>
      <c r="C125" s="61"/>
      <c r="D125" s="55"/>
      <c r="E125" s="55"/>
      <c r="F125" s="55"/>
      <c r="G125" s="60"/>
      <c r="H125" s="41"/>
      <c r="I125" s="41"/>
      <c r="J125" s="41"/>
      <c r="K125" s="41"/>
      <c r="L125" s="41"/>
      <c r="M125" s="41"/>
      <c r="N125" s="72"/>
      <c r="O125" s="78"/>
      <c r="P125" s="78"/>
      <c r="Q125" s="55"/>
      <c r="R125" s="62"/>
      <c r="S125" s="55"/>
      <c r="T125" s="13" t="s">
        <v>397</v>
      </c>
      <c r="U125" s="14">
        <v>1</v>
      </c>
      <c r="V125" s="14">
        <v>7</v>
      </c>
      <c r="W125" s="41"/>
      <c r="X125" s="55"/>
      <c r="Y125" s="41"/>
      <c r="Z125" s="41"/>
      <c r="AA125" s="55"/>
      <c r="AB125" s="55"/>
      <c r="AC125" s="60"/>
      <c r="AD125" s="60"/>
      <c r="AE125" s="55"/>
      <c r="AF125" s="41"/>
      <c r="AG125" s="43"/>
      <c r="AH125" s="43"/>
      <c r="AI125" s="43"/>
      <c r="AJ125" s="55"/>
      <c r="AK125" s="47"/>
    </row>
    <row r="126" spans="1:37" ht="43.5" customHeight="1" x14ac:dyDescent="0.45">
      <c r="A126" s="91"/>
      <c r="B126" s="61"/>
      <c r="C126" s="61" t="s">
        <v>131</v>
      </c>
      <c r="D126" s="55" t="s">
        <v>180</v>
      </c>
      <c r="E126" s="55" t="s">
        <v>30</v>
      </c>
      <c r="F126" s="55" t="s">
        <v>240</v>
      </c>
      <c r="G126" s="60">
        <v>1200</v>
      </c>
      <c r="H126" s="49">
        <v>298</v>
      </c>
      <c r="I126" s="41">
        <v>0</v>
      </c>
      <c r="J126" s="41">
        <v>0</v>
      </c>
      <c r="K126" s="41">
        <v>0</v>
      </c>
      <c r="L126" s="41">
        <v>0</v>
      </c>
      <c r="M126" s="49">
        <v>0</v>
      </c>
      <c r="N126" s="73">
        <v>0</v>
      </c>
      <c r="O126" s="78">
        <v>0</v>
      </c>
      <c r="P126" s="78">
        <v>0</v>
      </c>
      <c r="Q126" s="55" t="s">
        <v>385</v>
      </c>
      <c r="R126" s="62">
        <v>2021130010117</v>
      </c>
      <c r="S126" s="55" t="s">
        <v>386</v>
      </c>
      <c r="T126" s="13" t="s">
        <v>387</v>
      </c>
      <c r="U126" s="14">
        <v>1</v>
      </c>
      <c r="V126" s="14">
        <v>7</v>
      </c>
      <c r="W126" s="14">
        <v>0</v>
      </c>
      <c r="X126" s="55" t="s">
        <v>32</v>
      </c>
      <c r="Y126" s="41">
        <v>200</v>
      </c>
      <c r="Z126" s="41">
        <v>0</v>
      </c>
      <c r="AA126" s="41" t="s">
        <v>253</v>
      </c>
      <c r="AB126" s="41" t="s">
        <v>34</v>
      </c>
      <c r="AC126" s="64">
        <v>200000000</v>
      </c>
      <c r="AD126" s="64">
        <f>AC126</f>
        <v>200000000</v>
      </c>
      <c r="AE126" s="55" t="s">
        <v>35</v>
      </c>
      <c r="AF126" s="41" t="s">
        <v>437</v>
      </c>
      <c r="AG126" s="43"/>
      <c r="AH126" s="43"/>
      <c r="AI126" s="43"/>
      <c r="AJ126" s="55" t="s">
        <v>447</v>
      </c>
      <c r="AK126" s="47"/>
    </row>
    <row r="127" spans="1:37" ht="74" x14ac:dyDescent="0.45">
      <c r="A127" s="91"/>
      <c r="B127" s="61"/>
      <c r="C127" s="61"/>
      <c r="D127" s="55"/>
      <c r="E127" s="55"/>
      <c r="F127" s="55"/>
      <c r="G127" s="60"/>
      <c r="H127" s="49"/>
      <c r="I127" s="41"/>
      <c r="J127" s="41"/>
      <c r="K127" s="41"/>
      <c r="L127" s="41"/>
      <c r="M127" s="49"/>
      <c r="N127" s="73"/>
      <c r="O127" s="78"/>
      <c r="P127" s="78"/>
      <c r="Q127" s="55"/>
      <c r="R127" s="62"/>
      <c r="S127" s="55"/>
      <c r="T127" s="13" t="s">
        <v>388</v>
      </c>
      <c r="U127" s="14">
        <v>1</v>
      </c>
      <c r="V127" s="14">
        <v>15</v>
      </c>
      <c r="W127" s="14">
        <v>0</v>
      </c>
      <c r="X127" s="55"/>
      <c r="Y127" s="41"/>
      <c r="Z127" s="41"/>
      <c r="AA127" s="41"/>
      <c r="AB127" s="41"/>
      <c r="AC127" s="64"/>
      <c r="AD127" s="64"/>
      <c r="AE127" s="55"/>
      <c r="AF127" s="41"/>
      <c r="AG127" s="43"/>
      <c r="AH127" s="43"/>
      <c r="AI127" s="43"/>
      <c r="AJ127" s="55"/>
      <c r="AK127" s="47"/>
    </row>
    <row r="128" spans="1:37" ht="37" x14ac:dyDescent="0.45">
      <c r="A128" s="91"/>
      <c r="B128" s="61"/>
      <c r="C128" s="61"/>
      <c r="D128" s="55"/>
      <c r="E128" s="55"/>
      <c r="F128" s="55"/>
      <c r="G128" s="60"/>
      <c r="H128" s="49"/>
      <c r="I128" s="41"/>
      <c r="J128" s="41"/>
      <c r="K128" s="41"/>
      <c r="L128" s="41"/>
      <c r="M128" s="49"/>
      <c r="N128" s="73"/>
      <c r="O128" s="78"/>
      <c r="P128" s="78"/>
      <c r="Q128" s="55"/>
      <c r="R128" s="62"/>
      <c r="S128" s="55"/>
      <c r="T128" s="13" t="s">
        <v>389</v>
      </c>
      <c r="U128" s="14">
        <v>200</v>
      </c>
      <c r="V128" s="14">
        <v>24</v>
      </c>
      <c r="W128" s="14">
        <v>0</v>
      </c>
      <c r="X128" s="55"/>
      <c r="Y128" s="41"/>
      <c r="Z128" s="41"/>
      <c r="AA128" s="41"/>
      <c r="AB128" s="41"/>
      <c r="AC128" s="64"/>
      <c r="AD128" s="64"/>
      <c r="AE128" s="55"/>
      <c r="AF128" s="41"/>
      <c r="AG128" s="43"/>
      <c r="AH128" s="43"/>
      <c r="AI128" s="43"/>
      <c r="AJ128" s="55"/>
      <c r="AK128" s="47"/>
    </row>
    <row r="129" spans="1:37" ht="55.5" x14ac:dyDescent="0.45">
      <c r="A129" s="91"/>
      <c r="B129" s="61"/>
      <c r="C129" s="61"/>
      <c r="D129" s="55"/>
      <c r="E129" s="55"/>
      <c r="F129" s="55"/>
      <c r="G129" s="60"/>
      <c r="H129" s="49"/>
      <c r="I129" s="41"/>
      <c r="J129" s="41"/>
      <c r="K129" s="41"/>
      <c r="L129" s="41"/>
      <c r="M129" s="49"/>
      <c r="N129" s="73"/>
      <c r="O129" s="78"/>
      <c r="P129" s="78"/>
      <c r="Q129" s="55"/>
      <c r="R129" s="62"/>
      <c r="S129" s="55"/>
      <c r="T129" s="13" t="s">
        <v>390</v>
      </c>
      <c r="U129" s="14">
        <v>1</v>
      </c>
      <c r="V129" s="14">
        <v>7</v>
      </c>
      <c r="W129" s="14">
        <v>0</v>
      </c>
      <c r="X129" s="55"/>
      <c r="Y129" s="41"/>
      <c r="Z129" s="41"/>
      <c r="AA129" s="41"/>
      <c r="AB129" s="41"/>
      <c r="AC129" s="64"/>
      <c r="AD129" s="64"/>
      <c r="AE129" s="55"/>
      <c r="AF129" s="41"/>
      <c r="AG129" s="43"/>
      <c r="AH129" s="43"/>
      <c r="AI129" s="43"/>
      <c r="AJ129" s="55"/>
      <c r="AK129" s="47"/>
    </row>
    <row r="130" spans="1:37" ht="37" x14ac:dyDescent="0.45">
      <c r="A130" s="91"/>
      <c r="B130" s="61"/>
      <c r="C130" s="61"/>
      <c r="D130" s="55"/>
      <c r="E130" s="55"/>
      <c r="F130" s="55"/>
      <c r="G130" s="60"/>
      <c r="H130" s="49"/>
      <c r="I130" s="41"/>
      <c r="J130" s="41"/>
      <c r="K130" s="41"/>
      <c r="L130" s="41"/>
      <c r="M130" s="49"/>
      <c r="N130" s="73"/>
      <c r="O130" s="78"/>
      <c r="P130" s="78"/>
      <c r="Q130" s="55"/>
      <c r="R130" s="62"/>
      <c r="S130" s="55"/>
      <c r="T130" s="13" t="s">
        <v>391</v>
      </c>
      <c r="U130" s="14">
        <v>1</v>
      </c>
      <c r="V130" s="14">
        <v>7</v>
      </c>
      <c r="W130" s="14">
        <v>0</v>
      </c>
      <c r="X130" s="55"/>
      <c r="Y130" s="41"/>
      <c r="Z130" s="41"/>
      <c r="AA130" s="41"/>
      <c r="AB130" s="41"/>
      <c r="AC130" s="64"/>
      <c r="AD130" s="64"/>
      <c r="AE130" s="55"/>
      <c r="AF130" s="41"/>
      <c r="AG130" s="43"/>
      <c r="AH130" s="43"/>
      <c r="AI130" s="43"/>
      <c r="AJ130" s="55"/>
      <c r="AK130" s="47"/>
    </row>
    <row r="131" spans="1:37" s="12" customFormat="1" ht="42.75" customHeight="1" x14ac:dyDescent="0.45">
      <c r="A131" s="91"/>
      <c r="B131" s="61" t="s">
        <v>132</v>
      </c>
      <c r="C131" s="61" t="s">
        <v>133</v>
      </c>
      <c r="D131" s="55" t="s">
        <v>181</v>
      </c>
      <c r="E131" s="55" t="s">
        <v>30</v>
      </c>
      <c r="F131" s="55" t="s">
        <v>241</v>
      </c>
      <c r="G131" s="60">
        <v>200</v>
      </c>
      <c r="H131" s="41">
        <v>66</v>
      </c>
      <c r="I131" s="41">
        <v>0</v>
      </c>
      <c r="J131" s="41">
        <v>0</v>
      </c>
      <c r="K131" s="41">
        <v>0</v>
      </c>
      <c r="L131" s="41">
        <v>0</v>
      </c>
      <c r="M131" s="41">
        <v>0</v>
      </c>
      <c r="N131" s="72">
        <v>0</v>
      </c>
      <c r="O131" s="78">
        <v>0</v>
      </c>
      <c r="P131" s="78">
        <v>0</v>
      </c>
      <c r="Q131" s="55" t="s">
        <v>421</v>
      </c>
      <c r="R131" s="62">
        <v>2021130010131</v>
      </c>
      <c r="S131" s="63" t="s">
        <v>422</v>
      </c>
      <c r="T131" s="13" t="s">
        <v>423</v>
      </c>
      <c r="U131" s="14">
        <v>1</v>
      </c>
      <c r="V131" s="14">
        <v>7</v>
      </c>
      <c r="W131" s="14">
        <v>0</v>
      </c>
      <c r="X131" s="55" t="s">
        <v>32</v>
      </c>
      <c r="Y131" s="41">
        <v>90</v>
      </c>
      <c r="Z131" s="41">
        <v>0</v>
      </c>
      <c r="AA131" s="55" t="s">
        <v>253</v>
      </c>
      <c r="AB131" s="55" t="s">
        <v>34</v>
      </c>
      <c r="AC131" s="60">
        <v>100000000</v>
      </c>
      <c r="AD131" s="60">
        <f>AC131</f>
        <v>100000000</v>
      </c>
      <c r="AE131" s="55" t="s">
        <v>35</v>
      </c>
      <c r="AF131" s="41" t="s">
        <v>437</v>
      </c>
      <c r="AG131" s="43"/>
      <c r="AH131" s="43"/>
      <c r="AI131" s="43"/>
      <c r="AJ131" s="52" t="s">
        <v>451</v>
      </c>
      <c r="AK131" s="47"/>
    </row>
    <row r="132" spans="1:37" s="12" customFormat="1" ht="43.5" customHeight="1" x14ac:dyDescent="0.45">
      <c r="A132" s="91"/>
      <c r="B132" s="61"/>
      <c r="C132" s="61"/>
      <c r="D132" s="55"/>
      <c r="E132" s="55"/>
      <c r="F132" s="55"/>
      <c r="G132" s="60"/>
      <c r="H132" s="41"/>
      <c r="I132" s="41"/>
      <c r="J132" s="41"/>
      <c r="K132" s="41"/>
      <c r="L132" s="41"/>
      <c r="M132" s="41"/>
      <c r="N132" s="72"/>
      <c r="O132" s="78"/>
      <c r="P132" s="78"/>
      <c r="Q132" s="55"/>
      <c r="R132" s="62"/>
      <c r="S132" s="63"/>
      <c r="T132" s="13" t="s">
        <v>424</v>
      </c>
      <c r="U132" s="14">
        <v>1</v>
      </c>
      <c r="V132" s="14">
        <v>8</v>
      </c>
      <c r="W132" s="14">
        <v>0</v>
      </c>
      <c r="X132" s="55"/>
      <c r="Y132" s="41"/>
      <c r="Z132" s="41"/>
      <c r="AA132" s="55"/>
      <c r="AB132" s="55"/>
      <c r="AC132" s="60"/>
      <c r="AD132" s="60"/>
      <c r="AE132" s="55"/>
      <c r="AF132" s="41"/>
      <c r="AG132" s="43"/>
      <c r="AH132" s="43"/>
      <c r="AI132" s="43"/>
      <c r="AJ132" s="53"/>
      <c r="AK132" s="47"/>
    </row>
    <row r="133" spans="1:37" s="12" customFormat="1" ht="32.25" customHeight="1" x14ac:dyDescent="0.45">
      <c r="A133" s="91"/>
      <c r="B133" s="61"/>
      <c r="C133" s="61"/>
      <c r="D133" s="55"/>
      <c r="E133" s="55"/>
      <c r="F133" s="55"/>
      <c r="G133" s="60"/>
      <c r="H133" s="41"/>
      <c r="I133" s="41"/>
      <c r="J133" s="41"/>
      <c r="K133" s="41"/>
      <c r="L133" s="41"/>
      <c r="M133" s="41"/>
      <c r="N133" s="72"/>
      <c r="O133" s="78"/>
      <c r="P133" s="78"/>
      <c r="Q133" s="55"/>
      <c r="R133" s="62"/>
      <c r="S133" s="63"/>
      <c r="T133" s="13" t="s">
        <v>425</v>
      </c>
      <c r="U133" s="14">
        <v>90</v>
      </c>
      <c r="V133" s="14">
        <v>38</v>
      </c>
      <c r="W133" s="14">
        <v>0</v>
      </c>
      <c r="X133" s="55"/>
      <c r="Y133" s="41"/>
      <c r="Z133" s="41"/>
      <c r="AA133" s="55"/>
      <c r="AB133" s="55"/>
      <c r="AC133" s="60"/>
      <c r="AD133" s="60"/>
      <c r="AE133" s="55"/>
      <c r="AF133" s="41"/>
      <c r="AG133" s="43"/>
      <c r="AH133" s="43"/>
      <c r="AI133" s="43"/>
      <c r="AJ133" s="53"/>
      <c r="AK133" s="47"/>
    </row>
    <row r="134" spans="1:37" s="12" customFormat="1" ht="32.25" customHeight="1" x14ac:dyDescent="0.45">
      <c r="A134" s="91"/>
      <c r="B134" s="61"/>
      <c r="C134" s="61"/>
      <c r="D134" s="55"/>
      <c r="E134" s="55"/>
      <c r="F134" s="55"/>
      <c r="G134" s="60"/>
      <c r="H134" s="41"/>
      <c r="I134" s="41"/>
      <c r="J134" s="41"/>
      <c r="K134" s="41"/>
      <c r="L134" s="41"/>
      <c r="M134" s="41"/>
      <c r="N134" s="72"/>
      <c r="O134" s="78"/>
      <c r="P134" s="78"/>
      <c r="Q134" s="55"/>
      <c r="R134" s="62"/>
      <c r="S134" s="63"/>
      <c r="T134" s="13" t="s">
        <v>426</v>
      </c>
      <c r="U134" s="14">
        <v>1</v>
      </c>
      <c r="V134" s="14">
        <v>7</v>
      </c>
      <c r="W134" s="14">
        <v>0</v>
      </c>
      <c r="X134" s="55"/>
      <c r="Y134" s="41"/>
      <c r="Z134" s="41"/>
      <c r="AA134" s="55"/>
      <c r="AB134" s="55"/>
      <c r="AC134" s="60"/>
      <c r="AD134" s="60"/>
      <c r="AE134" s="55"/>
      <c r="AF134" s="41"/>
      <c r="AG134" s="43"/>
      <c r="AH134" s="43"/>
      <c r="AI134" s="43"/>
      <c r="AJ134" s="54"/>
      <c r="AK134" s="47"/>
    </row>
    <row r="135" spans="1:37" s="12" customFormat="1" ht="45" customHeight="1" x14ac:dyDescent="0.45">
      <c r="A135" s="91"/>
      <c r="B135" s="61" t="s">
        <v>134</v>
      </c>
      <c r="C135" s="61" t="s">
        <v>135</v>
      </c>
      <c r="D135" s="55" t="s">
        <v>182</v>
      </c>
      <c r="E135" s="55" t="s">
        <v>198</v>
      </c>
      <c r="F135" s="55" t="s">
        <v>242</v>
      </c>
      <c r="G135" s="60">
        <v>400</v>
      </c>
      <c r="H135" s="41">
        <v>133</v>
      </c>
      <c r="I135" s="41">
        <v>0</v>
      </c>
      <c r="J135" s="41">
        <v>0</v>
      </c>
      <c r="K135" s="41">
        <v>0</v>
      </c>
      <c r="L135" s="41">
        <v>0</v>
      </c>
      <c r="M135" s="41">
        <v>0</v>
      </c>
      <c r="N135" s="72">
        <v>0</v>
      </c>
      <c r="O135" s="78">
        <v>0</v>
      </c>
      <c r="P135" s="78">
        <v>0</v>
      </c>
      <c r="Q135" s="55" t="s">
        <v>427</v>
      </c>
      <c r="R135" s="62">
        <v>2021130010132</v>
      </c>
      <c r="S135" s="55" t="s">
        <v>428</v>
      </c>
      <c r="T135" s="13" t="s">
        <v>429</v>
      </c>
      <c r="U135" s="14">
        <v>1</v>
      </c>
      <c r="V135" s="14">
        <v>15</v>
      </c>
      <c r="W135" s="41">
        <v>0</v>
      </c>
      <c r="X135" s="55" t="s">
        <v>32</v>
      </c>
      <c r="Y135" s="41">
        <v>140</v>
      </c>
      <c r="Z135" s="41">
        <v>0</v>
      </c>
      <c r="AA135" s="55" t="s">
        <v>253</v>
      </c>
      <c r="AB135" s="55" t="s">
        <v>34</v>
      </c>
      <c r="AC135" s="60">
        <v>200000000</v>
      </c>
      <c r="AD135" s="60">
        <f>AC135</f>
        <v>200000000</v>
      </c>
      <c r="AE135" s="55" t="s">
        <v>35</v>
      </c>
      <c r="AF135" s="41" t="s">
        <v>437</v>
      </c>
      <c r="AG135" s="43"/>
      <c r="AH135" s="43"/>
      <c r="AI135" s="43"/>
      <c r="AJ135" s="55" t="s">
        <v>449</v>
      </c>
      <c r="AK135" s="47"/>
    </row>
    <row r="136" spans="1:37" s="12" customFormat="1" ht="32.25" customHeight="1" x14ac:dyDescent="0.45">
      <c r="A136" s="91"/>
      <c r="B136" s="61"/>
      <c r="C136" s="61"/>
      <c r="D136" s="55"/>
      <c r="E136" s="55"/>
      <c r="F136" s="55"/>
      <c r="G136" s="60"/>
      <c r="H136" s="41"/>
      <c r="I136" s="41"/>
      <c r="J136" s="41"/>
      <c r="K136" s="41"/>
      <c r="L136" s="41"/>
      <c r="M136" s="41"/>
      <c r="N136" s="72"/>
      <c r="O136" s="78"/>
      <c r="P136" s="78"/>
      <c r="Q136" s="55"/>
      <c r="R136" s="62"/>
      <c r="S136" s="55"/>
      <c r="T136" s="13" t="s">
        <v>430</v>
      </c>
      <c r="U136" s="14">
        <v>1</v>
      </c>
      <c r="V136" s="14">
        <v>7</v>
      </c>
      <c r="W136" s="41"/>
      <c r="X136" s="55"/>
      <c r="Y136" s="41"/>
      <c r="Z136" s="41"/>
      <c r="AA136" s="55"/>
      <c r="AB136" s="55"/>
      <c r="AC136" s="60"/>
      <c r="AD136" s="60"/>
      <c r="AE136" s="55"/>
      <c r="AF136" s="41"/>
      <c r="AG136" s="43"/>
      <c r="AH136" s="43"/>
      <c r="AI136" s="43"/>
      <c r="AJ136" s="55"/>
      <c r="AK136" s="47"/>
    </row>
    <row r="137" spans="1:37" s="12" customFormat="1" ht="45.75" customHeight="1" x14ac:dyDescent="0.45">
      <c r="A137" s="91"/>
      <c r="B137" s="61"/>
      <c r="C137" s="61"/>
      <c r="D137" s="55"/>
      <c r="E137" s="55"/>
      <c r="F137" s="55"/>
      <c r="G137" s="60"/>
      <c r="H137" s="41"/>
      <c r="I137" s="41"/>
      <c r="J137" s="41"/>
      <c r="K137" s="41"/>
      <c r="L137" s="41"/>
      <c r="M137" s="41"/>
      <c r="N137" s="72"/>
      <c r="O137" s="78"/>
      <c r="P137" s="78"/>
      <c r="Q137" s="55"/>
      <c r="R137" s="62"/>
      <c r="S137" s="55"/>
      <c r="T137" s="13" t="s">
        <v>431</v>
      </c>
      <c r="U137" s="14">
        <v>140</v>
      </c>
      <c r="V137" s="14">
        <v>23</v>
      </c>
      <c r="W137" s="41"/>
      <c r="X137" s="55"/>
      <c r="Y137" s="41"/>
      <c r="Z137" s="41"/>
      <c r="AA137" s="55"/>
      <c r="AB137" s="55"/>
      <c r="AC137" s="60"/>
      <c r="AD137" s="60"/>
      <c r="AE137" s="55"/>
      <c r="AF137" s="41"/>
      <c r="AG137" s="43"/>
      <c r="AH137" s="43"/>
      <c r="AI137" s="43"/>
      <c r="AJ137" s="55"/>
      <c r="AK137" s="47"/>
    </row>
    <row r="138" spans="1:37" s="12" customFormat="1" ht="48.75" customHeight="1" x14ac:dyDescent="0.45">
      <c r="A138" s="91"/>
      <c r="B138" s="61"/>
      <c r="C138" s="61"/>
      <c r="D138" s="55"/>
      <c r="E138" s="55"/>
      <c r="F138" s="55"/>
      <c r="G138" s="60"/>
      <c r="H138" s="41"/>
      <c r="I138" s="41"/>
      <c r="J138" s="41"/>
      <c r="K138" s="41"/>
      <c r="L138" s="41"/>
      <c r="M138" s="41"/>
      <c r="N138" s="72"/>
      <c r="O138" s="78"/>
      <c r="P138" s="78"/>
      <c r="Q138" s="55"/>
      <c r="R138" s="62"/>
      <c r="S138" s="55"/>
      <c r="T138" s="13" t="s">
        <v>432</v>
      </c>
      <c r="U138" s="14">
        <v>1</v>
      </c>
      <c r="V138" s="14">
        <v>15</v>
      </c>
      <c r="W138" s="41"/>
      <c r="X138" s="55"/>
      <c r="Y138" s="41"/>
      <c r="Z138" s="41"/>
      <c r="AA138" s="55"/>
      <c r="AB138" s="55"/>
      <c r="AC138" s="60"/>
      <c r="AD138" s="60"/>
      <c r="AE138" s="55"/>
      <c r="AF138" s="41"/>
      <c r="AG138" s="43"/>
      <c r="AH138" s="43"/>
      <c r="AI138" s="43"/>
      <c r="AJ138" s="55"/>
      <c r="AK138" s="47"/>
    </row>
    <row r="139" spans="1:37" ht="45.75" customHeight="1" x14ac:dyDescent="0.45">
      <c r="A139" s="91"/>
      <c r="B139" s="61" t="s">
        <v>136</v>
      </c>
      <c r="C139" s="61" t="s">
        <v>137</v>
      </c>
      <c r="D139" s="55" t="s">
        <v>183</v>
      </c>
      <c r="E139" s="55" t="s">
        <v>30</v>
      </c>
      <c r="F139" s="55" t="s">
        <v>243</v>
      </c>
      <c r="G139" s="60">
        <v>4</v>
      </c>
      <c r="H139" s="41">
        <v>1</v>
      </c>
      <c r="I139" s="41">
        <v>0</v>
      </c>
      <c r="J139" s="41">
        <v>0</v>
      </c>
      <c r="K139" s="41">
        <v>0</v>
      </c>
      <c r="L139" s="41">
        <v>0</v>
      </c>
      <c r="M139" s="41">
        <v>0</v>
      </c>
      <c r="N139" s="72">
        <v>0</v>
      </c>
      <c r="O139" s="78">
        <v>0</v>
      </c>
      <c r="P139" s="78">
        <v>0</v>
      </c>
      <c r="Q139" s="55" t="s">
        <v>398</v>
      </c>
      <c r="R139" s="62">
        <v>2021130010120</v>
      </c>
      <c r="S139" s="55" t="s">
        <v>403</v>
      </c>
      <c r="T139" s="13" t="s">
        <v>401</v>
      </c>
      <c r="U139" s="14">
        <v>1</v>
      </c>
      <c r="V139" s="14">
        <v>15</v>
      </c>
      <c r="W139" s="14">
        <v>0</v>
      </c>
      <c r="X139" s="41" t="s">
        <v>32</v>
      </c>
      <c r="Y139" s="41">
        <v>2</v>
      </c>
      <c r="Z139" s="41">
        <v>0</v>
      </c>
      <c r="AA139" s="41" t="s">
        <v>253</v>
      </c>
      <c r="AB139" s="41" t="s">
        <v>34</v>
      </c>
      <c r="AC139" s="64">
        <v>100000000</v>
      </c>
      <c r="AD139" s="64">
        <f>AC139</f>
        <v>100000000</v>
      </c>
      <c r="AE139" s="55" t="s">
        <v>35</v>
      </c>
      <c r="AF139" s="41" t="s">
        <v>437</v>
      </c>
      <c r="AG139" s="43"/>
      <c r="AH139" s="43"/>
      <c r="AI139" s="43"/>
      <c r="AJ139" s="52" t="s">
        <v>451</v>
      </c>
      <c r="AK139" s="47"/>
    </row>
    <row r="140" spans="1:37" ht="45.75" customHeight="1" x14ac:dyDescent="0.45">
      <c r="A140" s="91"/>
      <c r="B140" s="61"/>
      <c r="C140" s="61"/>
      <c r="D140" s="55"/>
      <c r="E140" s="55"/>
      <c r="F140" s="55"/>
      <c r="G140" s="60"/>
      <c r="H140" s="41"/>
      <c r="I140" s="41"/>
      <c r="J140" s="41"/>
      <c r="K140" s="41"/>
      <c r="L140" s="41"/>
      <c r="M140" s="41"/>
      <c r="N140" s="72"/>
      <c r="O140" s="78"/>
      <c r="P140" s="78"/>
      <c r="Q140" s="55"/>
      <c r="R140" s="62"/>
      <c r="S140" s="55"/>
      <c r="T140" s="13" t="s">
        <v>399</v>
      </c>
      <c r="U140" s="14">
        <v>1</v>
      </c>
      <c r="V140" s="14">
        <v>7</v>
      </c>
      <c r="W140" s="14">
        <v>0</v>
      </c>
      <c r="X140" s="41"/>
      <c r="Y140" s="41"/>
      <c r="Z140" s="41"/>
      <c r="AA140" s="41"/>
      <c r="AB140" s="41"/>
      <c r="AC140" s="64"/>
      <c r="AD140" s="64"/>
      <c r="AE140" s="55"/>
      <c r="AF140" s="41"/>
      <c r="AG140" s="43"/>
      <c r="AH140" s="43"/>
      <c r="AI140" s="43"/>
      <c r="AJ140" s="53"/>
      <c r="AK140" s="47"/>
    </row>
    <row r="141" spans="1:37" ht="45.75" customHeight="1" x14ac:dyDescent="0.45">
      <c r="A141" s="91"/>
      <c r="B141" s="61"/>
      <c r="C141" s="61"/>
      <c r="D141" s="55"/>
      <c r="E141" s="55"/>
      <c r="F141" s="55"/>
      <c r="G141" s="60"/>
      <c r="H141" s="41"/>
      <c r="I141" s="41"/>
      <c r="J141" s="41"/>
      <c r="K141" s="41"/>
      <c r="L141" s="41"/>
      <c r="M141" s="41"/>
      <c r="N141" s="72"/>
      <c r="O141" s="78"/>
      <c r="P141" s="78"/>
      <c r="Q141" s="55"/>
      <c r="R141" s="62"/>
      <c r="S141" s="55"/>
      <c r="T141" s="13" t="s">
        <v>400</v>
      </c>
      <c r="U141" s="14">
        <v>2</v>
      </c>
      <c r="V141" s="14">
        <v>23</v>
      </c>
      <c r="W141" s="14">
        <v>0</v>
      </c>
      <c r="X141" s="41"/>
      <c r="Y141" s="41"/>
      <c r="Z141" s="41"/>
      <c r="AA141" s="41"/>
      <c r="AB141" s="41"/>
      <c r="AC141" s="64"/>
      <c r="AD141" s="64"/>
      <c r="AE141" s="55"/>
      <c r="AF141" s="41"/>
      <c r="AG141" s="43"/>
      <c r="AH141" s="43"/>
      <c r="AI141" s="43"/>
      <c r="AJ141" s="53"/>
      <c r="AK141" s="47"/>
    </row>
    <row r="142" spans="1:37" ht="45.75" customHeight="1" x14ac:dyDescent="0.45">
      <c r="A142" s="91"/>
      <c r="B142" s="61"/>
      <c r="C142" s="61"/>
      <c r="D142" s="55"/>
      <c r="E142" s="55"/>
      <c r="F142" s="55"/>
      <c r="G142" s="60"/>
      <c r="H142" s="41"/>
      <c r="I142" s="41"/>
      <c r="J142" s="41"/>
      <c r="K142" s="41"/>
      <c r="L142" s="41"/>
      <c r="M142" s="41"/>
      <c r="N142" s="72"/>
      <c r="O142" s="78"/>
      <c r="P142" s="78"/>
      <c r="Q142" s="55"/>
      <c r="R142" s="62"/>
      <c r="S142" s="55"/>
      <c r="T142" s="13" t="s">
        <v>402</v>
      </c>
      <c r="U142" s="14">
        <v>1</v>
      </c>
      <c r="V142" s="14">
        <v>15</v>
      </c>
      <c r="W142" s="14">
        <v>0</v>
      </c>
      <c r="X142" s="41"/>
      <c r="Y142" s="41"/>
      <c r="Z142" s="41"/>
      <c r="AA142" s="41"/>
      <c r="AB142" s="41"/>
      <c r="AC142" s="64"/>
      <c r="AD142" s="64"/>
      <c r="AE142" s="55"/>
      <c r="AF142" s="41"/>
      <c r="AG142" s="43"/>
      <c r="AH142" s="43"/>
      <c r="AI142" s="43"/>
      <c r="AJ142" s="54"/>
      <c r="AK142" s="47"/>
    </row>
    <row r="143" spans="1:37" ht="103.5" customHeight="1" x14ac:dyDescent="0.45">
      <c r="A143" s="91"/>
      <c r="B143" s="61"/>
      <c r="C143" s="61"/>
      <c r="D143" s="13" t="s">
        <v>184</v>
      </c>
      <c r="E143" s="13" t="s">
        <v>30</v>
      </c>
      <c r="F143" s="13" t="s">
        <v>244</v>
      </c>
      <c r="G143" s="15">
        <v>1</v>
      </c>
      <c r="H143" s="14" t="s">
        <v>494</v>
      </c>
      <c r="I143" s="14">
        <v>0</v>
      </c>
      <c r="J143" s="14">
        <v>0</v>
      </c>
      <c r="K143" s="14">
        <v>0</v>
      </c>
      <c r="L143" s="14">
        <v>0</v>
      </c>
      <c r="M143" s="14">
        <v>0</v>
      </c>
      <c r="N143" s="16">
        <v>0</v>
      </c>
      <c r="O143" s="17">
        <v>0</v>
      </c>
      <c r="P143" s="17">
        <v>0</v>
      </c>
      <c r="Q143" s="13" t="s">
        <v>460</v>
      </c>
      <c r="R143" s="21" t="s">
        <v>456</v>
      </c>
      <c r="S143" s="13"/>
      <c r="T143" s="13"/>
      <c r="U143" s="14"/>
      <c r="V143" s="14"/>
      <c r="W143" s="14"/>
      <c r="X143" s="14"/>
      <c r="Y143" s="14"/>
      <c r="Z143" s="14"/>
      <c r="AA143" s="14"/>
      <c r="AB143" s="14"/>
      <c r="AC143" s="21" t="s">
        <v>456</v>
      </c>
      <c r="AD143" s="21" t="s">
        <v>456</v>
      </c>
      <c r="AE143" s="21" t="s">
        <v>456</v>
      </c>
      <c r="AF143" s="21" t="s">
        <v>456</v>
      </c>
      <c r="AG143" s="43"/>
      <c r="AH143" s="43"/>
      <c r="AI143" s="43"/>
      <c r="AJ143" s="21" t="s">
        <v>456</v>
      </c>
      <c r="AK143" s="47"/>
    </row>
    <row r="144" spans="1:37" ht="39" customHeight="1" x14ac:dyDescent="0.45">
      <c r="A144" s="91"/>
      <c r="B144" s="61" t="s">
        <v>138</v>
      </c>
      <c r="C144" s="61" t="s">
        <v>138</v>
      </c>
      <c r="D144" s="55" t="s">
        <v>185</v>
      </c>
      <c r="E144" s="55" t="s">
        <v>30</v>
      </c>
      <c r="F144" s="55" t="s">
        <v>245</v>
      </c>
      <c r="G144" s="60">
        <v>4</v>
      </c>
      <c r="H144" s="41">
        <v>1</v>
      </c>
      <c r="I144" s="41">
        <v>0</v>
      </c>
      <c r="J144" s="41">
        <v>0</v>
      </c>
      <c r="K144" s="41">
        <v>0</v>
      </c>
      <c r="L144" s="41">
        <v>0</v>
      </c>
      <c r="M144" s="41">
        <v>0</v>
      </c>
      <c r="N144" s="72">
        <v>0</v>
      </c>
      <c r="O144" s="78">
        <v>0</v>
      </c>
      <c r="P144" s="78">
        <v>0</v>
      </c>
      <c r="Q144" s="55" t="s">
        <v>404</v>
      </c>
      <c r="R144" s="62">
        <v>2021130010125</v>
      </c>
      <c r="S144" s="55" t="s">
        <v>405</v>
      </c>
      <c r="T144" s="13" t="s">
        <v>406</v>
      </c>
      <c r="U144" s="14">
        <v>1</v>
      </c>
      <c r="V144" s="14">
        <v>15</v>
      </c>
      <c r="W144" s="14">
        <v>0</v>
      </c>
      <c r="X144" s="55" t="s">
        <v>32</v>
      </c>
      <c r="Y144" s="41">
        <v>1</v>
      </c>
      <c r="Z144" s="41">
        <v>0</v>
      </c>
      <c r="AA144" s="55" t="s">
        <v>253</v>
      </c>
      <c r="AB144" s="55" t="s">
        <v>34</v>
      </c>
      <c r="AC144" s="60">
        <v>150000000</v>
      </c>
      <c r="AD144" s="60">
        <f>AC144</f>
        <v>150000000</v>
      </c>
      <c r="AE144" s="55" t="s">
        <v>35</v>
      </c>
      <c r="AF144" s="41" t="s">
        <v>437</v>
      </c>
      <c r="AG144" s="43"/>
      <c r="AH144" s="43"/>
      <c r="AI144" s="43"/>
      <c r="AJ144" s="55" t="s">
        <v>452</v>
      </c>
      <c r="AK144" s="47"/>
    </row>
    <row r="145" spans="1:37" ht="39" customHeight="1" x14ac:dyDescent="0.45">
      <c r="A145" s="91"/>
      <c r="B145" s="61"/>
      <c r="C145" s="61"/>
      <c r="D145" s="55"/>
      <c r="E145" s="55"/>
      <c r="F145" s="55"/>
      <c r="G145" s="60"/>
      <c r="H145" s="41"/>
      <c r="I145" s="41"/>
      <c r="J145" s="41"/>
      <c r="K145" s="41"/>
      <c r="L145" s="41"/>
      <c r="M145" s="41"/>
      <c r="N145" s="72"/>
      <c r="O145" s="78"/>
      <c r="P145" s="78"/>
      <c r="Q145" s="55"/>
      <c r="R145" s="62"/>
      <c r="S145" s="55"/>
      <c r="T145" s="13" t="s">
        <v>407</v>
      </c>
      <c r="U145" s="14">
        <v>1</v>
      </c>
      <c r="V145" s="14">
        <v>7</v>
      </c>
      <c r="W145" s="14">
        <v>0</v>
      </c>
      <c r="X145" s="55"/>
      <c r="Y145" s="41"/>
      <c r="Z145" s="41"/>
      <c r="AA145" s="55"/>
      <c r="AB145" s="55"/>
      <c r="AC145" s="60"/>
      <c r="AD145" s="60"/>
      <c r="AE145" s="55"/>
      <c r="AF145" s="41"/>
      <c r="AG145" s="43"/>
      <c r="AH145" s="43"/>
      <c r="AI145" s="43"/>
      <c r="AJ145" s="55"/>
      <c r="AK145" s="47"/>
    </row>
    <row r="146" spans="1:37" ht="39" customHeight="1" x14ac:dyDescent="0.45">
      <c r="A146" s="91"/>
      <c r="B146" s="61"/>
      <c r="C146" s="61"/>
      <c r="D146" s="55"/>
      <c r="E146" s="55"/>
      <c r="F146" s="55"/>
      <c r="G146" s="60"/>
      <c r="H146" s="41"/>
      <c r="I146" s="41"/>
      <c r="J146" s="41"/>
      <c r="K146" s="41"/>
      <c r="L146" s="41"/>
      <c r="M146" s="41"/>
      <c r="N146" s="72"/>
      <c r="O146" s="78"/>
      <c r="P146" s="78"/>
      <c r="Q146" s="55"/>
      <c r="R146" s="62"/>
      <c r="S146" s="55"/>
      <c r="T146" s="13" t="s">
        <v>408</v>
      </c>
      <c r="U146" s="14">
        <v>1</v>
      </c>
      <c r="V146" s="14">
        <v>15</v>
      </c>
      <c r="W146" s="14">
        <v>0</v>
      </c>
      <c r="X146" s="55"/>
      <c r="Y146" s="41"/>
      <c r="Z146" s="41"/>
      <c r="AA146" s="55"/>
      <c r="AB146" s="55"/>
      <c r="AC146" s="60"/>
      <c r="AD146" s="60"/>
      <c r="AE146" s="55"/>
      <c r="AF146" s="41"/>
      <c r="AG146" s="43"/>
      <c r="AH146" s="43"/>
      <c r="AI146" s="43"/>
      <c r="AJ146" s="55"/>
      <c r="AK146" s="47"/>
    </row>
    <row r="147" spans="1:37" ht="39" customHeight="1" x14ac:dyDescent="0.45">
      <c r="A147" s="91"/>
      <c r="B147" s="61"/>
      <c r="C147" s="61"/>
      <c r="D147" s="55"/>
      <c r="E147" s="55"/>
      <c r="F147" s="55"/>
      <c r="G147" s="60"/>
      <c r="H147" s="41"/>
      <c r="I147" s="41"/>
      <c r="J147" s="41"/>
      <c r="K147" s="41"/>
      <c r="L147" s="41"/>
      <c r="M147" s="41"/>
      <c r="N147" s="72"/>
      <c r="O147" s="78"/>
      <c r="P147" s="78"/>
      <c r="Q147" s="55"/>
      <c r="R147" s="62"/>
      <c r="S147" s="55"/>
      <c r="T147" s="13" t="s">
        <v>409</v>
      </c>
      <c r="U147" s="14">
        <v>1</v>
      </c>
      <c r="V147" s="14">
        <v>23</v>
      </c>
      <c r="W147" s="14">
        <v>0</v>
      </c>
      <c r="X147" s="55"/>
      <c r="Y147" s="41"/>
      <c r="Z147" s="41"/>
      <c r="AA147" s="55"/>
      <c r="AB147" s="55"/>
      <c r="AC147" s="60"/>
      <c r="AD147" s="60"/>
      <c r="AE147" s="55"/>
      <c r="AF147" s="41"/>
      <c r="AG147" s="44"/>
      <c r="AH147" s="44"/>
      <c r="AI147" s="44"/>
      <c r="AJ147" s="55"/>
      <c r="AK147" s="47"/>
    </row>
    <row r="148" spans="1:37" ht="72" customHeight="1" x14ac:dyDescent="0.45">
      <c r="A148" s="91"/>
      <c r="B148" s="90" t="s">
        <v>492</v>
      </c>
      <c r="C148" s="90"/>
      <c r="D148" s="90"/>
      <c r="E148" s="90"/>
      <c r="F148" s="90"/>
      <c r="G148" s="90"/>
      <c r="H148" s="90"/>
      <c r="I148" s="90"/>
      <c r="J148" s="90"/>
      <c r="K148" s="90"/>
      <c r="L148" s="90"/>
      <c r="M148" s="90"/>
      <c r="N148" s="90"/>
      <c r="O148" s="36">
        <f>AVERAGE(O118:O147)</f>
        <v>0</v>
      </c>
      <c r="P148" s="36">
        <f>AVERAGE(P118:P147)</f>
        <v>0</v>
      </c>
      <c r="AC148" s="38">
        <f>SUM(AC2:AC147)</f>
        <v>10247076776</v>
      </c>
      <c r="AD148" s="38">
        <f>SUM(AD2:AD147)</f>
        <v>8027232346</v>
      </c>
    </row>
    <row r="149" spans="1:37" x14ac:dyDescent="0.45">
      <c r="A149" s="28"/>
      <c r="AC149" s="33"/>
    </row>
    <row r="150" spans="1:37" x14ac:dyDescent="0.45">
      <c r="AC150" s="33"/>
    </row>
    <row r="151" spans="1:37" ht="47.25" customHeight="1" x14ac:dyDescent="0.45">
      <c r="L151" s="85" t="s">
        <v>493</v>
      </c>
      <c r="M151" s="85"/>
      <c r="N151" s="85"/>
      <c r="O151" s="86">
        <f>+(O34+O79+O102+O117+O148)/5</f>
        <v>0.12113237639553429</v>
      </c>
      <c r="P151" s="86">
        <f>+(P34+P79+P102+P117+P148)/5</f>
        <v>8.5746145667198292E-2</v>
      </c>
      <c r="AC151" s="39"/>
      <c r="AD151" s="38"/>
      <c r="AE151" s="45" t="s">
        <v>500</v>
      </c>
      <c r="AF151" s="45"/>
      <c r="AG151" s="46">
        <f>+AH2/AG2</f>
        <v>0.97930664629201813</v>
      </c>
      <c r="AH151" s="46"/>
      <c r="AI151" s="46"/>
    </row>
    <row r="152" spans="1:37" ht="50.25" customHeight="1" x14ac:dyDescent="0.45">
      <c r="L152" s="85"/>
      <c r="M152" s="85"/>
      <c r="N152" s="85"/>
      <c r="O152" s="86"/>
      <c r="P152" s="86"/>
      <c r="AE152" s="45"/>
      <c r="AF152" s="45"/>
      <c r="AG152" s="46"/>
      <c r="AH152" s="46"/>
      <c r="AI152" s="46"/>
    </row>
    <row r="153" spans="1:37" ht="69.75" customHeight="1" x14ac:dyDescent="0.45">
      <c r="AE153" s="45" t="s">
        <v>501</v>
      </c>
      <c r="AF153" s="45"/>
      <c r="AG153" s="46">
        <f>+AI2/AH2</f>
        <v>0.72047044683877781</v>
      </c>
      <c r="AH153" s="46"/>
      <c r="AI153" s="46"/>
    </row>
    <row r="154" spans="1:37" ht="54.75" customHeight="1" x14ac:dyDescent="0.45">
      <c r="AE154" s="45"/>
      <c r="AF154" s="45"/>
      <c r="AG154" s="46"/>
      <c r="AH154" s="46"/>
      <c r="AI154" s="46"/>
    </row>
    <row r="155" spans="1:37" ht="18.75" customHeight="1" x14ac:dyDescent="0.45"/>
    <row r="156" spans="1:37" ht="18.75" customHeight="1" x14ac:dyDescent="0.45">
      <c r="AH156" s="39"/>
    </row>
  </sheetData>
  <autoFilter ref="A1:AJ148" xr:uid="{00000000-0001-0000-0000-000000000000}"/>
  <mergeCells count="1091">
    <mergeCell ref="O74:O75"/>
    <mergeCell ref="O76:O78"/>
    <mergeCell ref="O80:O83"/>
    <mergeCell ref="O84:O86"/>
    <mergeCell ref="O63:O65"/>
    <mergeCell ref="P105:P107"/>
    <mergeCell ref="P114:P116"/>
    <mergeCell ref="P118:P119"/>
    <mergeCell ref="P120:P121"/>
    <mergeCell ref="P122:P125"/>
    <mergeCell ref="L151:N152"/>
    <mergeCell ref="O151:O152"/>
    <mergeCell ref="P151:P152"/>
    <mergeCell ref="O139:O142"/>
    <mergeCell ref="O144:O147"/>
    <mergeCell ref="B34:N34"/>
    <mergeCell ref="B79:N79"/>
    <mergeCell ref="B102:N102"/>
    <mergeCell ref="B117:N117"/>
    <mergeCell ref="B148:N148"/>
    <mergeCell ref="A118:A148"/>
    <mergeCell ref="A103:A117"/>
    <mergeCell ref="A80:A102"/>
    <mergeCell ref="A35:A79"/>
    <mergeCell ref="A2:A34"/>
    <mergeCell ref="O98:O101"/>
    <mergeCell ref="O105:O107"/>
    <mergeCell ref="O114:O116"/>
    <mergeCell ref="O118:O119"/>
    <mergeCell ref="O120:O121"/>
    <mergeCell ref="O122:O125"/>
    <mergeCell ref="O126:O130"/>
    <mergeCell ref="O131:O134"/>
    <mergeCell ref="O135:O138"/>
    <mergeCell ref="O69:O71"/>
    <mergeCell ref="O72:O73"/>
    <mergeCell ref="O3:O4"/>
    <mergeCell ref="O6:O7"/>
    <mergeCell ref="O8:O9"/>
    <mergeCell ref="O10:O11"/>
    <mergeCell ref="O14:O16"/>
    <mergeCell ref="O17:O20"/>
    <mergeCell ref="O22:O23"/>
    <mergeCell ref="O24:O25"/>
    <mergeCell ref="O29:O31"/>
    <mergeCell ref="O35:O37"/>
    <mergeCell ref="O38:O39"/>
    <mergeCell ref="O40:O42"/>
    <mergeCell ref="O44:O45"/>
    <mergeCell ref="O48:O51"/>
    <mergeCell ref="O52:O53"/>
    <mergeCell ref="O55:O56"/>
    <mergeCell ref="O57:O58"/>
    <mergeCell ref="P48:P51"/>
    <mergeCell ref="P52:P53"/>
    <mergeCell ref="P55:P56"/>
    <mergeCell ref="P57:P58"/>
    <mergeCell ref="P126:P130"/>
    <mergeCell ref="P131:P134"/>
    <mergeCell ref="P135:P138"/>
    <mergeCell ref="P139:P142"/>
    <mergeCell ref="P72:P73"/>
    <mergeCell ref="P74:P75"/>
    <mergeCell ref="P76:P78"/>
    <mergeCell ref="P80:P83"/>
    <mergeCell ref="P84:P86"/>
    <mergeCell ref="P87:P89"/>
    <mergeCell ref="P90:P93"/>
    <mergeCell ref="P94:P97"/>
    <mergeCell ref="P98:P101"/>
    <mergeCell ref="AD144:AD147"/>
    <mergeCell ref="Q32:Q33"/>
    <mergeCell ref="Q66:Q67"/>
    <mergeCell ref="AD98:AD101"/>
    <mergeCell ref="AD105:AD107"/>
    <mergeCell ref="AD111:AD113"/>
    <mergeCell ref="AD114:AD116"/>
    <mergeCell ref="AD118:AD121"/>
    <mergeCell ref="AD122:AD125"/>
    <mergeCell ref="AD126:AD130"/>
    <mergeCell ref="AD131:AD134"/>
    <mergeCell ref="AD135:AD138"/>
    <mergeCell ref="AC144:AC147"/>
    <mergeCell ref="Z122:Z125"/>
    <mergeCell ref="AA131:AA134"/>
    <mergeCell ref="AC139:AC142"/>
    <mergeCell ref="AC135:AC138"/>
    <mergeCell ref="AC122:AC125"/>
    <mergeCell ref="AC126:AC130"/>
    <mergeCell ref="AA105:AA107"/>
    <mergeCell ref="AB105:AB107"/>
    <mergeCell ref="X94:X97"/>
    <mergeCell ref="AA84:AA86"/>
    <mergeCell ref="AD6:AD9"/>
    <mergeCell ref="AD10:AD13"/>
    <mergeCell ref="AD14:AD16"/>
    <mergeCell ref="AD17:AD20"/>
    <mergeCell ref="AD22:AD25"/>
    <mergeCell ref="AD29:AD31"/>
    <mergeCell ref="AD35:AD37"/>
    <mergeCell ref="AD38:AD42"/>
    <mergeCell ref="AD43:AD45"/>
    <mergeCell ref="AD2:AD5"/>
    <mergeCell ref="AD26:AD28"/>
    <mergeCell ref="G60:G62"/>
    <mergeCell ref="H60:H62"/>
    <mergeCell ref="AE135:AE138"/>
    <mergeCell ref="AF135:AF138"/>
    <mergeCell ref="AJ135:AJ138"/>
    <mergeCell ref="AJ60:AJ62"/>
    <mergeCell ref="L84:L86"/>
    <mergeCell ref="L87:L89"/>
    <mergeCell ref="L90:L93"/>
    <mergeCell ref="L94:L97"/>
    <mergeCell ref="L98:L101"/>
    <mergeCell ref="L105:L107"/>
    <mergeCell ref="I118:I119"/>
    <mergeCell ref="I120:I121"/>
    <mergeCell ref="Z98:Z101"/>
    <mergeCell ref="Q111:Q113"/>
    <mergeCell ref="R111:R113"/>
    <mergeCell ref="S111:S113"/>
    <mergeCell ref="X111:X113"/>
    <mergeCell ref="X105:X107"/>
    <mergeCell ref="N6:N7"/>
    <mergeCell ref="AA60:AA62"/>
    <mergeCell ref="AB60:AB62"/>
    <mergeCell ref="AC60:AC62"/>
    <mergeCell ref="AE60:AE62"/>
    <mergeCell ref="AF60:AF62"/>
    <mergeCell ref="Q108:Q110"/>
    <mergeCell ref="D60:D62"/>
    <mergeCell ref="E60:E62"/>
    <mergeCell ref="H135:H138"/>
    <mergeCell ref="I135:I138"/>
    <mergeCell ref="J135:J138"/>
    <mergeCell ref="K135:K138"/>
    <mergeCell ref="L135:L138"/>
    <mergeCell ref="Q135:Q138"/>
    <mergeCell ref="E135:E138"/>
    <mergeCell ref="F135:F138"/>
    <mergeCell ref="G135:G138"/>
    <mergeCell ref="L74:L75"/>
    <mergeCell ref="L76:L78"/>
    <mergeCell ref="L80:L83"/>
    <mergeCell ref="AB84:AB86"/>
    <mergeCell ref="P60:P62"/>
    <mergeCell ref="P63:P65"/>
    <mergeCell ref="P69:P71"/>
    <mergeCell ref="N84:N86"/>
    <mergeCell ref="N87:N89"/>
    <mergeCell ref="N90:N93"/>
    <mergeCell ref="N94:N97"/>
    <mergeCell ref="N98:N101"/>
    <mergeCell ref="N105:N107"/>
    <mergeCell ref="N114:N116"/>
    <mergeCell ref="N118:N119"/>
    <mergeCell ref="Y114:Y116"/>
    <mergeCell ref="Z114:Z116"/>
    <mergeCell ref="Y131:Y134"/>
    <mergeCell ref="Z131:Z134"/>
    <mergeCell ref="R126:R130"/>
    <mergeCell ref="S126:S130"/>
    <mergeCell ref="R122:R125"/>
    <mergeCell ref="S122:S125"/>
    <mergeCell ref="L118:L119"/>
    <mergeCell ref="L120:L121"/>
    <mergeCell ref="W122:W125"/>
    <mergeCell ref="X122:X125"/>
    <mergeCell ref="Y122:Y125"/>
    <mergeCell ref="Z105:Z107"/>
    <mergeCell ref="X118:X121"/>
    <mergeCell ref="B135:B138"/>
    <mergeCell ref="I60:I62"/>
    <mergeCell ref="J60:J62"/>
    <mergeCell ref="K60:K62"/>
    <mergeCell ref="L60:L62"/>
    <mergeCell ref="Q60:Q62"/>
    <mergeCell ref="R60:R62"/>
    <mergeCell ref="S60:S62"/>
    <mergeCell ref="W60:W62"/>
    <mergeCell ref="X60:X62"/>
    <mergeCell ref="Y60:Y62"/>
    <mergeCell ref="Z60:Z62"/>
    <mergeCell ref="N120:N121"/>
    <mergeCell ref="N60:N62"/>
    <mergeCell ref="N63:N65"/>
    <mergeCell ref="N69:N71"/>
    <mergeCell ref="N72:N73"/>
    <mergeCell ref="Q114:Q116"/>
    <mergeCell ref="R114:R116"/>
    <mergeCell ref="S114:S116"/>
    <mergeCell ref="F139:F142"/>
    <mergeCell ref="G139:G142"/>
    <mergeCell ref="H139:H142"/>
    <mergeCell ref="I139:I142"/>
    <mergeCell ref="J139:J142"/>
    <mergeCell ref="K126:K130"/>
    <mergeCell ref="Q126:Q130"/>
    <mergeCell ref="K131:K134"/>
    <mergeCell ref="L131:L134"/>
    <mergeCell ref="Q131:Q134"/>
    <mergeCell ref="K139:K142"/>
    <mergeCell ref="Q139:Q142"/>
    <mergeCell ref="L126:L130"/>
    <mergeCell ref="L139:L142"/>
    <mergeCell ref="F118:F119"/>
    <mergeCell ref="F120:F121"/>
    <mergeCell ref="G118:G119"/>
    <mergeCell ref="G120:G121"/>
    <mergeCell ref="H118:H119"/>
    <mergeCell ref="K118:K119"/>
    <mergeCell ref="R131:R134"/>
    <mergeCell ref="N131:N134"/>
    <mergeCell ref="N135:N138"/>
    <mergeCell ref="N139:N142"/>
    <mergeCell ref="G114:G116"/>
    <mergeCell ref="H114:H116"/>
    <mergeCell ref="I114:I116"/>
    <mergeCell ref="J114:J116"/>
    <mergeCell ref="K114:K116"/>
    <mergeCell ref="D105:D107"/>
    <mergeCell ref="E105:E107"/>
    <mergeCell ref="F105:F107"/>
    <mergeCell ref="G105:G107"/>
    <mergeCell ref="H105:H107"/>
    <mergeCell ref="I105:I107"/>
    <mergeCell ref="J105:J107"/>
    <mergeCell ref="C135:C138"/>
    <mergeCell ref="D135:D138"/>
    <mergeCell ref="J118:J119"/>
    <mergeCell ref="D139:D142"/>
    <mergeCell ref="E139:E142"/>
    <mergeCell ref="D118:D119"/>
    <mergeCell ref="D120:D121"/>
    <mergeCell ref="E118:E119"/>
    <mergeCell ref="E120:E121"/>
    <mergeCell ref="K105:K107"/>
    <mergeCell ref="AJ144:AJ147"/>
    <mergeCell ref="L3:L4"/>
    <mergeCell ref="L6:L7"/>
    <mergeCell ref="L8:L9"/>
    <mergeCell ref="L10:L11"/>
    <mergeCell ref="L14:L16"/>
    <mergeCell ref="L17:L20"/>
    <mergeCell ref="L22:L23"/>
    <mergeCell ref="L24:L25"/>
    <mergeCell ref="L29:L31"/>
    <mergeCell ref="L35:L37"/>
    <mergeCell ref="L38:L39"/>
    <mergeCell ref="L40:L42"/>
    <mergeCell ref="L44:L45"/>
    <mergeCell ref="L48:L51"/>
    <mergeCell ref="L52:L53"/>
    <mergeCell ref="L57:L58"/>
    <mergeCell ref="L63:L65"/>
    <mergeCell ref="R139:R142"/>
    <mergeCell ref="S139:S142"/>
    <mergeCell ref="L144:L147"/>
    <mergeCell ref="X114:X116"/>
    <mergeCell ref="AJ139:AJ142"/>
    <mergeCell ref="AB144:AB147"/>
    <mergeCell ref="S131:S134"/>
    <mergeCell ref="X131:X134"/>
    <mergeCell ref="AE144:AE147"/>
    <mergeCell ref="AF144:AF147"/>
    <mergeCell ref="AA122:AA125"/>
    <mergeCell ref="AB122:AB125"/>
    <mergeCell ref="R135:R138"/>
    <mergeCell ref="S135:S138"/>
    <mergeCell ref="B144:B147"/>
    <mergeCell ref="C144:C147"/>
    <mergeCell ref="D144:D147"/>
    <mergeCell ref="E144:E147"/>
    <mergeCell ref="F144:F147"/>
    <mergeCell ref="G144:G147"/>
    <mergeCell ref="H144:H147"/>
    <mergeCell ref="I144:I147"/>
    <mergeCell ref="J144:J147"/>
    <mergeCell ref="K144:K147"/>
    <mergeCell ref="Q144:Q147"/>
    <mergeCell ref="R144:R147"/>
    <mergeCell ref="S144:S147"/>
    <mergeCell ref="X144:X147"/>
    <mergeCell ref="Y144:Y147"/>
    <mergeCell ref="Z144:Z147"/>
    <mergeCell ref="AA144:AA147"/>
    <mergeCell ref="N144:N147"/>
    <mergeCell ref="P144:P147"/>
    <mergeCell ref="W135:W138"/>
    <mergeCell ref="X126:X130"/>
    <mergeCell ref="Z126:Z130"/>
    <mergeCell ref="AA126:AA130"/>
    <mergeCell ref="AB126:AB130"/>
    <mergeCell ref="AE126:AE130"/>
    <mergeCell ref="AF126:AF130"/>
    <mergeCell ref="X139:X142"/>
    <mergeCell ref="Y139:Y142"/>
    <mergeCell ref="Z139:Z142"/>
    <mergeCell ref="AA139:AA142"/>
    <mergeCell ref="AB139:AB142"/>
    <mergeCell ref="AB131:AB134"/>
    <mergeCell ref="AC131:AC134"/>
    <mergeCell ref="AE131:AE134"/>
    <mergeCell ref="AF131:AF134"/>
    <mergeCell ref="AD139:AD142"/>
    <mergeCell ref="X135:X138"/>
    <mergeCell ref="Y135:Y138"/>
    <mergeCell ref="Z135:Z138"/>
    <mergeCell ref="AA135:AA138"/>
    <mergeCell ref="AB135:AB138"/>
    <mergeCell ref="AE139:AE142"/>
    <mergeCell ref="AF139:AF142"/>
    <mergeCell ref="AE14:AE16"/>
    <mergeCell ref="AC105:AC107"/>
    <mergeCell ref="AA14:AA16"/>
    <mergeCell ref="AB14:AB16"/>
    <mergeCell ref="AE105:AE107"/>
    <mergeCell ref="AJ105:AJ107"/>
    <mergeCell ref="AF105:AF107"/>
    <mergeCell ref="AJ54:AJ56"/>
    <mergeCell ref="AA54:AA56"/>
    <mergeCell ref="AB54:AB56"/>
    <mergeCell ref="H120:H121"/>
    <mergeCell ref="F122:F125"/>
    <mergeCell ref="G122:G125"/>
    <mergeCell ref="H122:H125"/>
    <mergeCell ref="Q122:Q125"/>
    <mergeCell ref="D126:D130"/>
    <mergeCell ref="E126:E130"/>
    <mergeCell ref="F126:F130"/>
    <mergeCell ref="G126:G130"/>
    <mergeCell ref="H126:H130"/>
    <mergeCell ref="I126:I130"/>
    <mergeCell ref="J126:J130"/>
    <mergeCell ref="I122:I125"/>
    <mergeCell ref="L122:L125"/>
    <mergeCell ref="J122:J125"/>
    <mergeCell ref="K122:K125"/>
    <mergeCell ref="N122:N125"/>
    <mergeCell ref="N126:N130"/>
    <mergeCell ref="D114:D116"/>
    <mergeCell ref="E114:E116"/>
    <mergeCell ref="L114:L116"/>
    <mergeCell ref="F114:F116"/>
    <mergeCell ref="Z14:Z16"/>
    <mergeCell ref="X14:X16"/>
    <mergeCell ref="Y14:Y16"/>
    <mergeCell ref="X6:X9"/>
    <mergeCell ref="Y6:Y9"/>
    <mergeCell ref="I10:I11"/>
    <mergeCell ref="J10:J11"/>
    <mergeCell ref="K10:K11"/>
    <mergeCell ref="M6:M7"/>
    <mergeCell ref="M8:M9"/>
    <mergeCell ref="Z2:Z5"/>
    <mergeCell ref="AA2:AA5"/>
    <mergeCell ref="AB2:AB5"/>
    <mergeCell ref="AC2:AC5"/>
    <mergeCell ref="AE2:AE5"/>
    <mergeCell ref="AJ111:AJ113"/>
    <mergeCell ref="AJ118:AJ121"/>
    <mergeCell ref="AJ2:AJ5"/>
    <mergeCell ref="AF14:AF16"/>
    <mergeCell ref="AC14:AC16"/>
    <mergeCell ref="AF2:AF5"/>
    <mergeCell ref="AF63:AF65"/>
    <mergeCell ref="AJ63:AJ65"/>
    <mergeCell ref="AE63:AE65"/>
    <mergeCell ref="AF57:AF59"/>
    <mergeCell ref="AJ57:AJ59"/>
    <mergeCell ref="AA48:AA51"/>
    <mergeCell ref="AB48:AB51"/>
    <mergeCell ref="AC48:AC51"/>
    <mergeCell ref="AE48:AE51"/>
    <mergeCell ref="AJ48:AJ51"/>
    <mergeCell ref="AJ14:AJ16"/>
    <mergeCell ref="X54:X56"/>
    <mergeCell ref="D3:D4"/>
    <mergeCell ref="E3:E4"/>
    <mergeCell ref="X2:X5"/>
    <mergeCell ref="Y2:Y5"/>
    <mergeCell ref="F3:F4"/>
    <mergeCell ref="G3:G4"/>
    <mergeCell ref="H3:H4"/>
    <mergeCell ref="I3:I4"/>
    <mergeCell ref="J3:J4"/>
    <mergeCell ref="K3:K4"/>
    <mergeCell ref="W2:W5"/>
    <mergeCell ref="Q2:Q5"/>
    <mergeCell ref="R2:R5"/>
    <mergeCell ref="S2:S5"/>
    <mergeCell ref="M3:M4"/>
    <mergeCell ref="N3:N4"/>
    <mergeCell ref="N8:N9"/>
    <mergeCell ref="N10:N11"/>
    <mergeCell ref="N14:N16"/>
    <mergeCell ref="N17:N20"/>
    <mergeCell ref="N22:N23"/>
    <mergeCell ref="N24:N25"/>
    <mergeCell ref="N29:N31"/>
    <mergeCell ref="N35:N37"/>
    <mergeCell ref="N48:N51"/>
    <mergeCell ref="N52:N53"/>
    <mergeCell ref="N55:N56"/>
    <mergeCell ref="P3:P4"/>
    <mergeCell ref="P6:P7"/>
    <mergeCell ref="P8:P9"/>
    <mergeCell ref="P10:P11"/>
    <mergeCell ref="Y98:Y101"/>
    <mergeCell ref="X98:X101"/>
    <mergeCell ref="R17:R20"/>
    <mergeCell ref="S17:S20"/>
    <mergeCell ref="W17:W20"/>
    <mergeCell ref="X43:X45"/>
    <mergeCell ref="Y43:Y45"/>
    <mergeCell ref="Y105:Y107"/>
    <mergeCell ref="Q63:Q65"/>
    <mergeCell ref="R63:R65"/>
    <mergeCell ref="S63:S65"/>
    <mergeCell ref="Q57:Q59"/>
    <mergeCell ref="D57:D58"/>
    <mergeCell ref="E57:E58"/>
    <mergeCell ref="H57:H58"/>
    <mergeCell ref="I57:I58"/>
    <mergeCell ref="D48:D51"/>
    <mergeCell ref="E48:E51"/>
    <mergeCell ref="H48:H51"/>
    <mergeCell ref="I48:I51"/>
    <mergeCell ref="J48:J51"/>
    <mergeCell ref="K48:K51"/>
    <mergeCell ref="Q48:Q51"/>
    <mergeCell ref="R48:R51"/>
    <mergeCell ref="S48:S51"/>
    <mergeCell ref="F48:F51"/>
    <mergeCell ref="G48:G51"/>
    <mergeCell ref="X48:X51"/>
    <mergeCell ref="R57:R59"/>
    <mergeCell ref="S57:S59"/>
    <mergeCell ref="W57:W59"/>
    <mergeCell ref="X57:X59"/>
    <mergeCell ref="N38:N39"/>
    <mergeCell ref="N40:N42"/>
    <mergeCell ref="N44:N45"/>
    <mergeCell ref="C14:C16"/>
    <mergeCell ref="D14:D16"/>
    <mergeCell ref="E14:E16"/>
    <mergeCell ref="F14:F16"/>
    <mergeCell ref="G14:G16"/>
    <mergeCell ref="H14:H16"/>
    <mergeCell ref="I14:I16"/>
    <mergeCell ref="J14:J16"/>
    <mergeCell ref="K14:K16"/>
    <mergeCell ref="Q105:Q107"/>
    <mergeCell ref="R105:R107"/>
    <mergeCell ref="S105:S107"/>
    <mergeCell ref="W105:W107"/>
    <mergeCell ref="Q14:Q16"/>
    <mergeCell ref="R14:R16"/>
    <mergeCell ref="S14:S16"/>
    <mergeCell ref="W14:W16"/>
    <mergeCell ref="F60:F62"/>
    <mergeCell ref="N57:N58"/>
    <mergeCell ref="N74:N75"/>
    <mergeCell ref="P14:P16"/>
    <mergeCell ref="P17:P20"/>
    <mergeCell ref="P22:P23"/>
    <mergeCell ref="P24:P25"/>
    <mergeCell ref="P29:P31"/>
    <mergeCell ref="P35:P37"/>
    <mergeCell ref="P38:P39"/>
    <mergeCell ref="P40:P42"/>
    <mergeCell ref="P44:P45"/>
    <mergeCell ref="Y57:Y59"/>
    <mergeCell ref="Z57:Z59"/>
    <mergeCell ref="AA57:AA59"/>
    <mergeCell ref="AB57:AB59"/>
    <mergeCell ref="AC57:AC59"/>
    <mergeCell ref="AE72:AE75"/>
    <mergeCell ref="AF72:AF75"/>
    <mergeCell ref="AJ72:AJ75"/>
    <mergeCell ref="AC72:AC75"/>
    <mergeCell ref="AF98:AF101"/>
    <mergeCell ref="AJ98:AJ101"/>
    <mergeCell ref="AC98:AC101"/>
    <mergeCell ref="AC63:AC65"/>
    <mergeCell ref="AA98:AA101"/>
    <mergeCell ref="AB98:AB101"/>
    <mergeCell ref="AE98:AE101"/>
    <mergeCell ref="AE87:AE89"/>
    <mergeCell ref="AJ80:AJ83"/>
    <mergeCell ref="AB80:AB83"/>
    <mergeCell ref="AF80:AF83"/>
    <mergeCell ref="AE80:AE83"/>
    <mergeCell ref="AC80:AC83"/>
    <mergeCell ref="AJ90:AJ93"/>
    <mergeCell ref="AA90:AA93"/>
    <mergeCell ref="AC90:AC93"/>
    <mergeCell ref="AB68:AB71"/>
    <mergeCell ref="AC68:AC71"/>
    <mergeCell ref="AE68:AE71"/>
    <mergeCell ref="AF68:AF71"/>
    <mergeCell ref="AJ68:AJ71"/>
    <mergeCell ref="AF76:AF78"/>
    <mergeCell ref="AC76:AC78"/>
    <mergeCell ref="D98:D101"/>
    <mergeCell ref="E98:E101"/>
    <mergeCell ref="F98:F101"/>
    <mergeCell ref="G98:G101"/>
    <mergeCell ref="H98:H101"/>
    <mergeCell ref="I98:I101"/>
    <mergeCell ref="J98:J101"/>
    <mergeCell ref="K98:K101"/>
    <mergeCell ref="D94:D97"/>
    <mergeCell ref="E94:E97"/>
    <mergeCell ref="F94:F97"/>
    <mergeCell ref="G94:G97"/>
    <mergeCell ref="H94:H97"/>
    <mergeCell ref="I94:I97"/>
    <mergeCell ref="J94:J97"/>
    <mergeCell ref="K94:K97"/>
    <mergeCell ref="X68:X71"/>
    <mergeCell ref="D90:D93"/>
    <mergeCell ref="D72:D73"/>
    <mergeCell ref="E72:E73"/>
    <mergeCell ref="G72:G73"/>
    <mergeCell ref="H72:H73"/>
    <mergeCell ref="I72:I73"/>
    <mergeCell ref="J72:J73"/>
    <mergeCell ref="K72:K73"/>
    <mergeCell ref="D74:D75"/>
    <mergeCell ref="E74:E75"/>
    <mergeCell ref="F74:F75"/>
    <mergeCell ref="G74:G75"/>
    <mergeCell ref="H74:H75"/>
    <mergeCell ref="I74:I75"/>
    <mergeCell ref="J74:J75"/>
    <mergeCell ref="X63:X65"/>
    <mergeCell ref="Z63:Z65"/>
    <mergeCell ref="AA63:AA65"/>
    <mergeCell ref="D80:D83"/>
    <mergeCell ref="E80:E83"/>
    <mergeCell ref="F80:F83"/>
    <mergeCell ref="G80:G83"/>
    <mergeCell ref="H80:H83"/>
    <mergeCell ref="I80:I83"/>
    <mergeCell ref="J80:J83"/>
    <mergeCell ref="K80:K83"/>
    <mergeCell ref="W63:W65"/>
    <mergeCell ref="Y63:Y65"/>
    <mergeCell ref="D63:D65"/>
    <mergeCell ref="E63:E65"/>
    <mergeCell ref="J63:J65"/>
    <mergeCell ref="K63:K65"/>
    <mergeCell ref="I63:I65"/>
    <mergeCell ref="H63:H65"/>
    <mergeCell ref="G63:G65"/>
    <mergeCell ref="F63:F65"/>
    <mergeCell ref="N76:N78"/>
    <mergeCell ref="N80:N83"/>
    <mergeCell ref="X80:X83"/>
    <mergeCell ref="Y80:Y83"/>
    <mergeCell ref="Z80:Z83"/>
    <mergeCell ref="AA80:AA83"/>
    <mergeCell ref="M72:M73"/>
    <mergeCell ref="M74:M75"/>
    <mergeCell ref="M76:M78"/>
    <mergeCell ref="D76:D78"/>
    <mergeCell ref="E76:E78"/>
    <mergeCell ref="W54:W56"/>
    <mergeCell ref="R72:R75"/>
    <mergeCell ref="R98:R101"/>
    <mergeCell ref="S98:S101"/>
    <mergeCell ref="W98:W101"/>
    <mergeCell ref="Q98:Q101"/>
    <mergeCell ref="Q94:Q97"/>
    <mergeCell ref="R80:R83"/>
    <mergeCell ref="S80:S83"/>
    <mergeCell ref="W80:W83"/>
    <mergeCell ref="S68:S71"/>
    <mergeCell ref="F69:F71"/>
    <mergeCell ref="G69:G71"/>
    <mergeCell ref="H69:H71"/>
    <mergeCell ref="I69:I71"/>
    <mergeCell ref="J69:J71"/>
    <mergeCell ref="K69:K71"/>
    <mergeCell ref="Q68:Q71"/>
    <mergeCell ref="R68:R71"/>
    <mergeCell ref="Q54:Q56"/>
    <mergeCell ref="R76:R78"/>
    <mergeCell ref="R94:R97"/>
    <mergeCell ref="Q72:Q75"/>
    <mergeCell ref="F72:F73"/>
    <mergeCell ref="O87:O89"/>
    <mergeCell ref="O90:O93"/>
    <mergeCell ref="O94:O97"/>
    <mergeCell ref="I55:I56"/>
    <mergeCell ref="J55:J56"/>
    <mergeCell ref="K55:K56"/>
    <mergeCell ref="L55:L56"/>
    <mergeCell ref="O60:O62"/>
    <mergeCell ref="D55:D56"/>
    <mergeCell ref="E55:E56"/>
    <mergeCell ref="F55:F56"/>
    <mergeCell ref="G55:G56"/>
    <mergeCell ref="H55:H56"/>
    <mergeCell ref="W90:W93"/>
    <mergeCell ref="X90:X93"/>
    <mergeCell ref="Y90:Y93"/>
    <mergeCell ref="Z90:Z93"/>
    <mergeCell ref="D69:D71"/>
    <mergeCell ref="E69:E71"/>
    <mergeCell ref="Y68:Y71"/>
    <mergeCell ref="Z68:Z71"/>
    <mergeCell ref="H87:H89"/>
    <mergeCell ref="I87:I89"/>
    <mergeCell ref="J87:J89"/>
    <mergeCell ref="K87:K89"/>
    <mergeCell ref="H76:H78"/>
    <mergeCell ref="F76:F78"/>
    <mergeCell ref="G76:G78"/>
    <mergeCell ref="I76:I78"/>
    <mergeCell ref="J76:J78"/>
    <mergeCell ref="K76:K78"/>
    <mergeCell ref="Q76:Q78"/>
    <mergeCell ref="M60:M62"/>
    <mergeCell ref="M63:M65"/>
    <mergeCell ref="J57:J58"/>
    <mergeCell ref="K57:K58"/>
    <mergeCell ref="F57:F58"/>
    <mergeCell ref="G57:G58"/>
    <mergeCell ref="R54:R56"/>
    <mergeCell ref="S54:S56"/>
    <mergeCell ref="E90:E93"/>
    <mergeCell ref="K90:K93"/>
    <mergeCell ref="Q90:Q93"/>
    <mergeCell ref="R90:R93"/>
    <mergeCell ref="S90:S93"/>
    <mergeCell ref="F90:F93"/>
    <mergeCell ref="G90:G93"/>
    <mergeCell ref="H90:H93"/>
    <mergeCell ref="I90:I93"/>
    <mergeCell ref="J90:J93"/>
    <mergeCell ref="D87:D89"/>
    <mergeCell ref="E87:E89"/>
    <mergeCell ref="Q87:Q89"/>
    <mergeCell ref="R87:R89"/>
    <mergeCell ref="F87:F89"/>
    <mergeCell ref="G87:G89"/>
    <mergeCell ref="Q80:Q83"/>
    <mergeCell ref="D84:D86"/>
    <mergeCell ref="E84:E86"/>
    <mergeCell ref="R84:R86"/>
    <mergeCell ref="F84:F86"/>
    <mergeCell ref="G84:G86"/>
    <mergeCell ref="H84:H86"/>
    <mergeCell ref="I84:I86"/>
    <mergeCell ref="J84:J86"/>
    <mergeCell ref="K84:K86"/>
    <mergeCell ref="Q84:Q86"/>
    <mergeCell ref="AJ17:AJ20"/>
    <mergeCell ref="AF17:AF20"/>
    <mergeCell ref="AE17:AE20"/>
    <mergeCell ref="AC17:AC20"/>
    <mergeCell ref="AB17:AB20"/>
    <mergeCell ref="AA17:AA20"/>
    <mergeCell ref="Z17:Z20"/>
    <mergeCell ref="Y17:Y20"/>
    <mergeCell ref="X17:X20"/>
    <mergeCell ref="D17:D20"/>
    <mergeCell ref="E17:E20"/>
    <mergeCell ref="F17:F20"/>
    <mergeCell ref="G17:G20"/>
    <mergeCell ref="H17:H20"/>
    <mergeCell ref="I17:I20"/>
    <mergeCell ref="J17:J20"/>
    <mergeCell ref="K17:K20"/>
    <mergeCell ref="Q17:Q20"/>
    <mergeCell ref="I22:I23"/>
    <mergeCell ref="J22:J23"/>
    <mergeCell ref="K22:K23"/>
    <mergeCell ref="I24:I25"/>
    <mergeCell ref="J24:J25"/>
    <mergeCell ref="K24:K25"/>
    <mergeCell ref="AJ22:AJ25"/>
    <mergeCell ref="W22:W25"/>
    <mergeCell ref="X22:X25"/>
    <mergeCell ref="AA22:AA25"/>
    <mergeCell ref="AB22:AB25"/>
    <mergeCell ref="AE22:AE25"/>
    <mergeCell ref="AC22:AC25"/>
    <mergeCell ref="AF22:AF25"/>
    <mergeCell ref="Z22:Z25"/>
    <mergeCell ref="Y22:Y24"/>
    <mergeCell ref="D22:D23"/>
    <mergeCell ref="D24:D25"/>
    <mergeCell ref="E22:E23"/>
    <mergeCell ref="E24:E25"/>
    <mergeCell ref="F22:F23"/>
    <mergeCell ref="F24:F25"/>
    <mergeCell ref="G22:G23"/>
    <mergeCell ref="H22:H23"/>
    <mergeCell ref="G24:G25"/>
    <mergeCell ref="H24:H25"/>
    <mergeCell ref="AJ35:AJ37"/>
    <mergeCell ref="AE35:AE37"/>
    <mergeCell ref="AA35:AA37"/>
    <mergeCell ref="AB35:AB37"/>
    <mergeCell ref="AC35:AC37"/>
    <mergeCell ref="Q22:Q25"/>
    <mergeCell ref="R22:R25"/>
    <mergeCell ref="S22:S25"/>
    <mergeCell ref="Q29:Q31"/>
    <mergeCell ref="Q35:Q37"/>
    <mergeCell ref="R35:R37"/>
    <mergeCell ref="S35:S37"/>
    <mergeCell ref="Z35:Z37"/>
    <mergeCell ref="AF35:AF37"/>
    <mergeCell ref="U26:U28"/>
    <mergeCell ref="G35:G37"/>
    <mergeCell ref="H35:H37"/>
    <mergeCell ref="I35:I37"/>
    <mergeCell ref="J35:J37"/>
    <mergeCell ref="K35:K37"/>
    <mergeCell ref="W29:W31"/>
    <mergeCell ref="Y29:Y31"/>
    <mergeCell ref="X29:X31"/>
    <mergeCell ref="Z29:Z31"/>
    <mergeCell ref="AA29:AA31"/>
    <mergeCell ref="AB29:AB31"/>
    <mergeCell ref="AE29:AE31"/>
    <mergeCell ref="AF29:AF31"/>
    <mergeCell ref="AJ29:AJ31"/>
    <mergeCell ref="AC29:AC31"/>
    <mergeCell ref="W35:W37"/>
    <mergeCell ref="X35:X37"/>
    <mergeCell ref="D29:D31"/>
    <mergeCell ref="E29:E31"/>
    <mergeCell ref="F29:F31"/>
    <mergeCell ref="G29:G31"/>
    <mergeCell ref="H29:H31"/>
    <mergeCell ref="I29:I31"/>
    <mergeCell ref="J29:J31"/>
    <mergeCell ref="K29:K31"/>
    <mergeCell ref="D35:D37"/>
    <mergeCell ref="E35:E37"/>
    <mergeCell ref="B139:B143"/>
    <mergeCell ref="C139:C143"/>
    <mergeCell ref="B46:B51"/>
    <mergeCell ref="B57:B67"/>
    <mergeCell ref="B68:B78"/>
    <mergeCell ref="C46:C47"/>
    <mergeCell ref="C57:C59"/>
    <mergeCell ref="C66:C67"/>
    <mergeCell ref="C68:C71"/>
    <mergeCell ref="C72:C75"/>
    <mergeCell ref="C108:C110"/>
    <mergeCell ref="C111:C113"/>
    <mergeCell ref="C118:C121"/>
    <mergeCell ref="C87:C89"/>
    <mergeCell ref="C90:C93"/>
    <mergeCell ref="B52:B56"/>
    <mergeCell ref="C54:C56"/>
    <mergeCell ref="C94:C97"/>
    <mergeCell ref="C76:C78"/>
    <mergeCell ref="C84:C86"/>
    <mergeCell ref="C48:C51"/>
    <mergeCell ref="C126:C130"/>
    <mergeCell ref="C60:C62"/>
    <mergeCell ref="C122:C125"/>
    <mergeCell ref="C80:C83"/>
    <mergeCell ref="C105:C107"/>
    <mergeCell ref="C63:C65"/>
    <mergeCell ref="C32:C33"/>
    <mergeCell ref="C38:C42"/>
    <mergeCell ref="B2:B25"/>
    <mergeCell ref="B26:B31"/>
    <mergeCell ref="B32:B33"/>
    <mergeCell ref="B103:B110"/>
    <mergeCell ref="B35:B45"/>
    <mergeCell ref="C2:C5"/>
    <mergeCell ref="C6:C9"/>
    <mergeCell ref="C10:C13"/>
    <mergeCell ref="C22:C25"/>
    <mergeCell ref="C26:C28"/>
    <mergeCell ref="C43:C45"/>
    <mergeCell ref="C35:C37"/>
    <mergeCell ref="C17:C20"/>
    <mergeCell ref="B98:B101"/>
    <mergeCell ref="C98:C101"/>
    <mergeCell ref="B94:B97"/>
    <mergeCell ref="C29:C31"/>
    <mergeCell ref="B80:B93"/>
    <mergeCell ref="B111:B116"/>
    <mergeCell ref="C114:C116"/>
    <mergeCell ref="Q43:Q45"/>
    <mergeCell ref="R43:R45"/>
    <mergeCell ref="H52:H53"/>
    <mergeCell ref="I52:I53"/>
    <mergeCell ref="J52:J53"/>
    <mergeCell ref="K52:K53"/>
    <mergeCell ref="Q52:Q53"/>
    <mergeCell ref="D52:D53"/>
    <mergeCell ref="C52:C53"/>
    <mergeCell ref="E52:E53"/>
    <mergeCell ref="F52:F53"/>
    <mergeCell ref="G52:G53"/>
    <mergeCell ref="Q38:Q42"/>
    <mergeCell ref="G38:G39"/>
    <mergeCell ref="G40:G42"/>
    <mergeCell ref="R6:R9"/>
    <mergeCell ref="S6:S9"/>
    <mergeCell ref="R29:R31"/>
    <mergeCell ref="S29:S31"/>
    <mergeCell ref="H38:H39"/>
    <mergeCell ref="H40:H42"/>
    <mergeCell ref="I38:I39"/>
    <mergeCell ref="K38:K39"/>
    <mergeCell ref="J38:J39"/>
    <mergeCell ref="I40:I42"/>
    <mergeCell ref="J40:J42"/>
    <mergeCell ref="K40:K42"/>
    <mergeCell ref="Q46:Q47"/>
    <mergeCell ref="H44:H45"/>
    <mergeCell ref="I44:I45"/>
    <mergeCell ref="J44:J45"/>
    <mergeCell ref="K44:K45"/>
    <mergeCell ref="Y35:Y37"/>
    <mergeCell ref="J6:J7"/>
    <mergeCell ref="K6:K7"/>
    <mergeCell ref="AF6:AF9"/>
    <mergeCell ref="AJ6:AJ9"/>
    <mergeCell ref="D6:D7"/>
    <mergeCell ref="D8:D9"/>
    <mergeCell ref="E8:E9"/>
    <mergeCell ref="F8:F9"/>
    <mergeCell ref="G8:G9"/>
    <mergeCell ref="H8:H9"/>
    <mergeCell ref="I8:I9"/>
    <mergeCell ref="J8:J9"/>
    <mergeCell ref="K8:K9"/>
    <mergeCell ref="E6:E7"/>
    <mergeCell ref="F6:F7"/>
    <mergeCell ref="G6:G7"/>
    <mergeCell ref="H6:H7"/>
    <mergeCell ref="I6:I7"/>
    <mergeCell ref="Z6:Z9"/>
    <mergeCell ref="AA6:AA9"/>
    <mergeCell ref="AB6:AB9"/>
    <mergeCell ref="AC6:AC9"/>
    <mergeCell ref="AE6:AE9"/>
    <mergeCell ref="Q6:Q9"/>
    <mergeCell ref="Q26:Q28"/>
    <mergeCell ref="R26:R28"/>
    <mergeCell ref="D10:D11"/>
    <mergeCell ref="E10:E11"/>
    <mergeCell ref="F10:F11"/>
    <mergeCell ref="G10:G11"/>
    <mergeCell ref="H10:H11"/>
    <mergeCell ref="R52:R53"/>
    <mergeCell ref="S52:S53"/>
    <mergeCell ref="X52:X53"/>
    <mergeCell ref="Y52:Y53"/>
    <mergeCell ref="Z52:Z53"/>
    <mergeCell ref="AF48:AF51"/>
    <mergeCell ref="AD46:AD47"/>
    <mergeCell ref="AD48:AD51"/>
    <mergeCell ref="AD52:AD53"/>
    <mergeCell ref="AJ87:AJ89"/>
    <mergeCell ref="S87:S89"/>
    <mergeCell ref="X87:X89"/>
    <mergeCell ref="AC87:AC89"/>
    <mergeCell ref="AA87:AA89"/>
    <mergeCell ref="AB87:AB89"/>
    <mergeCell ref="AA72:AA75"/>
    <mergeCell ref="AB72:AB75"/>
    <mergeCell ref="Y72:Y73"/>
    <mergeCell ref="R46:R47"/>
    <mergeCell ref="AF84:AF86"/>
    <mergeCell ref="X76:X78"/>
    <mergeCell ref="Y76:Y78"/>
    <mergeCell ref="Z76:Z78"/>
    <mergeCell ref="AA76:AA78"/>
    <mergeCell ref="AB76:AB78"/>
    <mergeCell ref="AE76:AE78"/>
    <mergeCell ref="AE54:AE56"/>
    <mergeCell ref="AF54:AF56"/>
    <mergeCell ref="AC54:AC56"/>
    <mergeCell ref="Z54:Z56"/>
    <mergeCell ref="Y54:Y56"/>
    <mergeCell ref="AD54:AD56"/>
    <mergeCell ref="AB38:AB42"/>
    <mergeCell ref="AE38:AE42"/>
    <mergeCell ref="AC38:AC42"/>
    <mergeCell ref="S38:S42"/>
    <mergeCell ref="AJ52:AJ53"/>
    <mergeCell ref="S46:S47"/>
    <mergeCell ref="Y46:Y47"/>
    <mergeCell ref="X46:X47"/>
    <mergeCell ref="Z46:Z47"/>
    <mergeCell ref="AA46:AA47"/>
    <mergeCell ref="AB46:AB47"/>
    <mergeCell ref="AC46:AC47"/>
    <mergeCell ref="AF43:AF45"/>
    <mergeCell ref="AE46:AE47"/>
    <mergeCell ref="AF46:AF47"/>
    <mergeCell ref="S43:S45"/>
    <mergeCell ref="AJ46:AJ47"/>
    <mergeCell ref="AA52:AA53"/>
    <mergeCell ref="AB52:AB53"/>
    <mergeCell ref="AE52:AE53"/>
    <mergeCell ref="AC52:AC53"/>
    <mergeCell ref="AF52:AF53"/>
    <mergeCell ref="Y48:Y51"/>
    <mergeCell ref="AD84:AD86"/>
    <mergeCell ref="AE84:AE86"/>
    <mergeCell ref="Z43:Z45"/>
    <mergeCell ref="AB43:AB45"/>
    <mergeCell ref="AA43:AA45"/>
    <mergeCell ref="AC43:AC45"/>
    <mergeCell ref="AE43:AE45"/>
    <mergeCell ref="S94:S97"/>
    <mergeCell ref="Y94:Y97"/>
    <mergeCell ref="Z94:Z97"/>
    <mergeCell ref="S72:S75"/>
    <mergeCell ref="W72:W75"/>
    <mergeCell ref="X72:X75"/>
    <mergeCell ref="S76:S78"/>
    <mergeCell ref="W76:W78"/>
    <mergeCell ref="AD57:AD59"/>
    <mergeCell ref="AD60:AD62"/>
    <mergeCell ref="AD63:AD65"/>
    <mergeCell ref="AD68:AD71"/>
    <mergeCell ref="AD72:AD75"/>
    <mergeCell ref="AD87:AD89"/>
    <mergeCell ref="AD90:AD93"/>
    <mergeCell ref="AD94:AD97"/>
    <mergeCell ref="Y74:Y75"/>
    <mergeCell ref="Z72:Z75"/>
    <mergeCell ref="AA68:AA71"/>
    <mergeCell ref="S84:S86"/>
    <mergeCell ref="X84:X86"/>
    <mergeCell ref="Y84:Y86"/>
    <mergeCell ref="Z84:Z86"/>
    <mergeCell ref="AE90:AE93"/>
    <mergeCell ref="AB90:AB93"/>
    <mergeCell ref="D44:D45"/>
    <mergeCell ref="E44:E45"/>
    <mergeCell ref="F44:F45"/>
    <mergeCell ref="G44:G45"/>
    <mergeCell ref="F35:F37"/>
    <mergeCell ref="AJ94:AJ97"/>
    <mergeCell ref="S26:S28"/>
    <mergeCell ref="AC26:AC28"/>
    <mergeCell ref="AE26:AE28"/>
    <mergeCell ref="AB26:AB28"/>
    <mergeCell ref="AA26:AA28"/>
    <mergeCell ref="AF26:AF28"/>
    <mergeCell ref="Z26:Z28"/>
    <mergeCell ref="Y26:Y28"/>
    <mergeCell ref="X26:X28"/>
    <mergeCell ref="W26:W28"/>
    <mergeCell ref="AA94:AA97"/>
    <mergeCell ref="AB94:AB97"/>
    <mergeCell ref="AE94:AE97"/>
    <mergeCell ref="AF94:AF97"/>
    <mergeCell ref="AC94:AC97"/>
    <mergeCell ref="AB63:AB65"/>
    <mergeCell ref="AE57:AE59"/>
    <mergeCell ref="AJ76:AJ78"/>
    <mergeCell ref="AF87:AF89"/>
    <mergeCell ref="Y87:Y89"/>
    <mergeCell ref="Z87:Z89"/>
    <mergeCell ref="AF90:AF93"/>
    <mergeCell ref="AJ43:AJ45"/>
    <mergeCell ref="AJ84:AJ86"/>
    <mergeCell ref="AC84:AC86"/>
    <mergeCell ref="AJ26:AJ28"/>
    <mergeCell ref="R38:R42"/>
    <mergeCell ref="D38:D39"/>
    <mergeCell ref="D40:D42"/>
    <mergeCell ref="E38:E39"/>
    <mergeCell ref="F38:F39"/>
    <mergeCell ref="E40:E42"/>
    <mergeCell ref="F40:F42"/>
    <mergeCell ref="AJ10:AJ13"/>
    <mergeCell ref="AF10:AF13"/>
    <mergeCell ref="AE10:AE13"/>
    <mergeCell ref="AB10:AB13"/>
    <mergeCell ref="AA10:AA13"/>
    <mergeCell ref="Y10:Y13"/>
    <mergeCell ref="Z10:Z13"/>
    <mergeCell ref="AC10:AC13"/>
    <mergeCell ref="Q10:Q13"/>
    <mergeCell ref="R10:R13"/>
    <mergeCell ref="S10:S13"/>
    <mergeCell ref="X10:X13"/>
    <mergeCell ref="M10:M11"/>
    <mergeCell ref="M14:M16"/>
    <mergeCell ref="M17:M20"/>
    <mergeCell ref="M22:M23"/>
    <mergeCell ref="M24:M25"/>
    <mergeCell ref="M29:M31"/>
    <mergeCell ref="M35:M37"/>
    <mergeCell ref="AF38:AF42"/>
    <mergeCell ref="AJ38:AJ42"/>
    <mergeCell ref="X38:X42"/>
    <mergeCell ref="Y38:Y42"/>
    <mergeCell ref="Z38:Z42"/>
    <mergeCell ref="AA38:AA42"/>
    <mergeCell ref="AJ126:AJ130"/>
    <mergeCell ref="AA114:AA116"/>
    <mergeCell ref="AB114:AB116"/>
    <mergeCell ref="AC114:AC116"/>
    <mergeCell ref="Y126:Y130"/>
    <mergeCell ref="K74:K75"/>
    <mergeCell ref="Y118:Y121"/>
    <mergeCell ref="Z118:Z121"/>
    <mergeCell ref="B131:B134"/>
    <mergeCell ref="C131:C134"/>
    <mergeCell ref="D131:D134"/>
    <mergeCell ref="E131:E134"/>
    <mergeCell ref="F131:F134"/>
    <mergeCell ref="G131:G134"/>
    <mergeCell ref="H131:H134"/>
    <mergeCell ref="I131:I134"/>
    <mergeCell ref="J131:J134"/>
    <mergeCell ref="B122:B130"/>
    <mergeCell ref="B118:B121"/>
    <mergeCell ref="J120:J121"/>
    <mergeCell ref="K120:K121"/>
    <mergeCell ref="Q118:Q121"/>
    <mergeCell ref="R118:R121"/>
    <mergeCell ref="S118:S121"/>
    <mergeCell ref="M120:M121"/>
    <mergeCell ref="M122:M125"/>
    <mergeCell ref="M126:M130"/>
    <mergeCell ref="M131:M134"/>
    <mergeCell ref="D122:D125"/>
    <mergeCell ref="E122:E125"/>
    <mergeCell ref="AD76:AD78"/>
    <mergeCell ref="AD80:AD83"/>
    <mergeCell ref="Z111:Z113"/>
    <mergeCell ref="AA111:AA113"/>
    <mergeCell ref="AB111:AB113"/>
    <mergeCell ref="AC111:AC113"/>
    <mergeCell ref="AE111:AE113"/>
    <mergeCell ref="AF111:AF113"/>
    <mergeCell ref="AA118:AA121"/>
    <mergeCell ref="AB118:AB121"/>
    <mergeCell ref="AC118:AC121"/>
    <mergeCell ref="AE118:AE121"/>
    <mergeCell ref="AF118:AF121"/>
    <mergeCell ref="AE114:AE116"/>
    <mergeCell ref="AF114:AF116"/>
    <mergeCell ref="AJ114:AJ116"/>
    <mergeCell ref="AE122:AE125"/>
    <mergeCell ref="AF122:AF125"/>
    <mergeCell ref="AJ122:AJ125"/>
    <mergeCell ref="L69:L71"/>
    <mergeCell ref="L72:L73"/>
    <mergeCell ref="M69:M71"/>
    <mergeCell ref="AG2:AG147"/>
    <mergeCell ref="AI2:AI147"/>
    <mergeCell ref="AE151:AF152"/>
    <mergeCell ref="AG151:AI152"/>
    <mergeCell ref="AK2:AK147"/>
    <mergeCell ref="AH2:AH147"/>
    <mergeCell ref="AG153:AI154"/>
    <mergeCell ref="AE153:AF154"/>
    <mergeCell ref="M135:M138"/>
    <mergeCell ref="M139:M142"/>
    <mergeCell ref="M144:M147"/>
    <mergeCell ref="M80:M83"/>
    <mergeCell ref="M84:M86"/>
    <mergeCell ref="M87:M89"/>
    <mergeCell ref="M90:M93"/>
    <mergeCell ref="M94:M97"/>
    <mergeCell ref="M98:M101"/>
    <mergeCell ref="M105:M107"/>
    <mergeCell ref="M114:M116"/>
    <mergeCell ref="M118:M119"/>
    <mergeCell ref="M38:M39"/>
    <mergeCell ref="M40:M42"/>
    <mergeCell ref="M44:M45"/>
    <mergeCell ref="M48:M51"/>
    <mergeCell ref="M52:M53"/>
    <mergeCell ref="M55:M56"/>
    <mergeCell ref="M57:M58"/>
    <mergeCell ref="AJ131:AJ134"/>
    <mergeCell ref="Y111:Y113"/>
  </mergeCells>
  <phoneticPr fontId="13" type="noConversion"/>
  <pageMargins left="0.7" right="0.7" top="0.75" bottom="0.75" header="0.3" footer="0.3"/>
  <pageSetup paperSize="9" orientation="portrait" r:id="rId1"/>
  <ignoredErrors>
    <ignoredError sqref="N2"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LUZ  MARINA SEVERICHE MONROY</cp:lastModifiedBy>
  <dcterms:created xsi:type="dcterms:W3CDTF">2021-06-24T15:42:32Z</dcterms:created>
  <dcterms:modified xsi:type="dcterms:W3CDTF">2022-01-31T13:44:15Z</dcterms:modified>
</cp:coreProperties>
</file>