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festz\OneDrive\Documentos\"/>
    </mc:Choice>
  </mc:AlternateContent>
  <xr:revisionPtr revIDLastSave="0" documentId="8_{7E2BFA6C-C836-4C90-9252-DBA04E39E3CF}" xr6:coauthVersionLast="45" xr6:coauthVersionMax="45" xr10:uidLastSave="{00000000-0000-0000-0000-000000000000}"/>
  <bookViews>
    <workbookView xWindow="-120" yWindow="-120" windowWidth="20730" windowHeight="11160" xr2:uid="{00000000-000D-0000-FFFF-FFFF00000000}"/>
  </bookViews>
  <sheets>
    <sheet name="plan de acción" sheetId="1" r:id="rId1"/>
    <sheet name="Hoja1" sheetId="2" r:id="rId2"/>
  </sheets>
  <definedNames>
    <definedName name="_xlnm._FilterDatabase" localSheetId="0" hidden="1">'plan de acción'!$A$1:$AP$88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1" i="1" l="1"/>
  <c r="L41" i="1"/>
  <c r="L2" i="1"/>
  <c r="R44" i="1" l="1"/>
  <c r="R31" i="1"/>
  <c r="K10" i="1"/>
  <c r="AC20" i="1" l="1"/>
  <c r="F16" i="2" l="1"/>
  <c r="G10" i="2"/>
  <c r="G9" i="2"/>
  <c r="E13" i="2"/>
  <c r="D17" i="2"/>
  <c r="W19" i="1" l="1"/>
  <c r="X77" i="1" l="1"/>
  <c r="AC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Informatica</author>
    <author>cindy paola</author>
  </authors>
  <commentList>
    <comment ref="J1" authorId="0" shapeId="0" xr:uid="{00000000-0006-0000-0000-000001000000}">
      <text>
        <r>
          <rPr>
            <b/>
            <sz val="9"/>
            <color indexed="81"/>
            <rFont val="Tahoma"/>
            <family val="2"/>
          </rPr>
          <t>Usuario:</t>
        </r>
        <r>
          <rPr>
            <sz val="9"/>
            <color indexed="81"/>
            <rFont val="Tahoma"/>
            <family val="2"/>
          </rPr>
          <t xml:space="preserve">
AL CUATRIENIO</t>
        </r>
      </text>
    </comment>
    <comment ref="AC1" authorId="0" shapeId="0" xr:uid="{00000000-0006-0000-0000-000002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 ref="AN2" authorId="1" shapeId="0" xr:uid="{00000000-0006-0000-0000-000003000000}">
      <text>
        <r>
          <rPr>
            <b/>
            <sz val="9"/>
            <color indexed="81"/>
            <rFont val="Tahoma"/>
            <family val="2"/>
          </rPr>
          <t>Informatica:</t>
        </r>
        <r>
          <rPr>
            <sz val="9"/>
            <color indexed="81"/>
            <rFont val="Tahoma"/>
            <family val="2"/>
          </rPr>
          <t xml:space="preserve">
cuantas familias</t>
        </r>
      </text>
    </comment>
    <comment ref="W27" authorId="2" shapeId="0" xr:uid="{00000000-0006-0000-0000-000004000000}">
      <text>
        <r>
          <rPr>
            <b/>
            <sz val="11"/>
            <color indexed="81"/>
            <rFont val="Tahoma"/>
            <family val="2"/>
          </rPr>
          <t>Las metas bajo gestión por la Oficina Asesora de Informática, encontramos que todas tienen el valor Absoluto de la Actividad del Proyecto tal como Uds lo solicitan.</t>
        </r>
        <r>
          <rPr>
            <sz val="9"/>
            <color indexed="81"/>
            <rFont val="Tahoma"/>
            <family val="2"/>
          </rPr>
          <t xml:space="preserve">
</t>
        </r>
      </text>
    </comment>
    <comment ref="X88" authorId="2" shapeId="0" xr:uid="{00000000-0006-0000-0000-000005000000}">
      <text>
        <r>
          <rPr>
            <b/>
            <sz val="9"/>
            <color indexed="81"/>
            <rFont val="Tahoma"/>
            <family val="2"/>
          </rPr>
          <t>No se encuentra proyectado aun.</t>
        </r>
      </text>
    </comment>
  </commentList>
</comments>
</file>

<file path=xl/sharedStrings.xml><?xml version="1.0" encoding="utf-8"?>
<sst xmlns="http://schemas.openxmlformats.org/spreadsheetml/2006/main" count="886" uniqueCount="543">
  <si>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</si>
  <si>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</si>
  <si>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</si>
  <si>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</si>
  <si>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</si>
  <si>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</si>
  <si>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</si>
  <si>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</si>
  <si>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</si>
  <si>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</si>
  <si>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</si>
  <si>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</si>
  <si>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</si>
  <si>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</si>
  <si>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 xml:space="preserve">Fecha de inicio </t>
  </si>
  <si>
    <t xml:space="preserve">Fecha de Terminación </t>
  </si>
  <si>
    <t>Porcentaje de avance</t>
  </si>
  <si>
    <t xml:space="preserve">DEPENDENCIA RESPONSABLE </t>
  </si>
  <si>
    <t>NOMBRE DEL RESPONSABLE</t>
  </si>
  <si>
    <t>Fuente de Financiación</t>
  </si>
  <si>
    <t>Rubro Presupuestal</t>
  </si>
  <si>
    <t>Código Presupuestal</t>
  </si>
  <si>
    <t>Apropiación Definitiva
(en pesos)</t>
  </si>
  <si>
    <t>Elevar el índice de desempeño institucional medido a través de FURAG (Formulario Único de Reporte de Avances de la Gestión</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</si>
  <si>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</si>
  <si>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</si>
  <si>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</si>
  <si>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</si>
  <si>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Implementar integralmente las 7 dimensiones y sus políticas del Modelo Integrado de Planeación y Gestión (MIPG)</t>
  </si>
  <si>
    <t>SECRETARÍA GENERAL</t>
  </si>
  <si>
    <t>CARTAGENA TRANSPARENTE</t>
  </si>
  <si>
    <t>Elevar en un 30% el indice de desempeño institucional medido a través del FURAG (Formulario Único de Avances de la Gestión)</t>
  </si>
  <si>
    <t>Porcentaje de avance en la implementación de los proyectos del Plan Institucional de Archivo del Distrito de Cartagena (PINAR)</t>
  </si>
  <si>
    <t>Implementar el 60% de los proyectos establecidos en el PINAR (de corto y  mediano plazo )</t>
  </si>
  <si>
    <t>Archivo General</t>
  </si>
  <si>
    <t>Norma Román Leygues</t>
  </si>
  <si>
    <t>ICLD</t>
  </si>
  <si>
    <t>CARTAGENA INTELIGENTE CON TODOS Y PARA TODOS</t>
  </si>
  <si>
    <t>Porcentaje Ciudadanos
cartageneros conectados,
alfabetizados digitalmente.</t>
  </si>
  <si>
    <t>ND</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</si>
  <si>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</si>
  <si>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</si>
  <si>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</si>
  <si>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</si>
  <si>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Establecer un documento tecnico juridico para que sirva de hoja de ruta para la transformacion digital del distrito de Cartagena</t>
  </si>
  <si>
    <t>SECRETARIA GENERAL</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</si>
  <si>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</si>
  <si>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</si>
  <si>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Infraestructura tecnológica global diseñada e implementada en cinco fases conforme se plantea en la política de gobierno digital para la Alcaldia de Cartagena de Indias</t>
  </si>
  <si>
    <t xml:space="preserve">implementar una infraestructura TI , global funcional con el proposito de se la base de la transformacion digital de distrito de Cartagena de indias para ofrecer mejores servicios a la ciudadania </t>
  </si>
  <si>
    <t>Infraestructura tecnológica y modelo general de datos abiertos del distrito adoptando la política nacional de explotación de datos.</t>
  </si>
  <si>
    <t>1 infraestructura tecnológica global de datos abiertos diseñada e implementada en las cinco fases.</t>
  </si>
  <si>
    <t>generar una infraestructura global de datos abiertos que sirva para desarrollar una gobernanza abierta y transparente</t>
  </si>
  <si>
    <t>Centro Integrado de Operación y Control (CIOC).</t>
  </si>
  <si>
    <t>1 CIOC consolidado y operativo.</t>
  </si>
  <si>
    <t>desarrollar un centro de innovaccion y empredimiento digital</t>
  </si>
  <si>
    <t>Política de gobierno digital implementada.</t>
  </si>
  <si>
    <t>Política de gobierno digital implementada en un 50%</t>
  </si>
  <si>
    <t>implementar los lineamientos establecidos para cumplir a cabalidad inclusion de la transformacion a partir del gobierno digital</t>
  </si>
  <si>
    <t>Aplicaciones pilotos basadas en inteligencia artificial</t>
  </si>
  <si>
    <t>4 Aplicaciones piloto basadas en inteligencia artificial</t>
  </si>
  <si>
    <t xml:space="preserve">optimizar del desempeño del sector público, a través de la adopción del Gobierno
Electrónico como la herramienta hacia la modernización y buen gobierno, a través de la oferta integrada
de información y servicios en línea para la ciudadanía y el fortalecimiento de los elementos
</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</si>
  <si>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</si>
  <si>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</si>
  <si>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AMPLIAR EL NIVEL DE PENETRACIÓN DE INTERNET, PROMOVER Y APROPIAR EL USO DE LAS TIC EN EL DISTRITO DE CARTAGENA</t>
  </si>
  <si>
    <t>Numero Zonas wifi de acceso libre Implementadas en Cartagena</t>
  </si>
  <si>
    <t>Implementar 8 zonas wifi en Cartagena</t>
  </si>
  <si>
    <t>Ampliar el nivel de acceso a internet en zonas públicas de alta concurrencia ciudadana.</t>
  </si>
  <si>
    <t>Numero de Corredores wifi turísticos Implementados</t>
  </si>
  <si>
    <t>GESTIÓN Y DESEMPEÑO INSTITUCIONAL PARA LA GOBERNANZA</t>
  </si>
  <si>
    <t>DESARROLLO ECONOMICO Y EMPLEABILIDAD</t>
  </si>
  <si>
    <t>El proyecto de la oficina de calidad está en proceso de formulación para ser registrado en el banco de proyectos.</t>
  </si>
  <si>
    <t xml:space="preserve">INGRESOS CORRIENTES DE LIBRE DESTINACION-ICLD </t>
  </si>
  <si>
    <t>GENERAR UN DOCUMENTO TECNICO JURIDICO QUE PERMITA DE FORMA EXPEDITA LA INSTALACION DE INFRAESTRUCTUTA TECNOLOGICA EN LA CIUDAD DE CARTAGENA</t>
  </si>
  <si>
    <t>02-001-06-20-04-01-01-01</t>
  </si>
  <si>
    <t>implementar  zonas WiFi extensa tipo corredores donde en las zonas turisticas la experiencia de los visitantes y foraneos sea mejor mediante el uso de  las tics</t>
  </si>
  <si>
    <t>CARTAGENA CONTINGENTE</t>
  </si>
  <si>
    <t>NUMERO DE PLATAFORMAS DE INCLUSION PRODUCTIVA EN FUNCIONAMIENTO</t>
  </si>
  <si>
    <t>Diseñar e implementar 1 plataforma de inclusion productiva distrital</t>
  </si>
  <si>
    <t>Desarrollo del Ecosistema Digital basado en la cuarta revolucion industrial.</t>
  </si>
  <si>
    <t>Formar a 1000 jovenes en Tics y tecnologias de la cuarta revolución industrial</t>
  </si>
  <si>
    <t>OFICINA ASESORA INFORMATICA</t>
  </si>
  <si>
    <t>INGRID SOLANO BENITEZ</t>
  </si>
  <si>
    <t>Formar a 600 funcionarios de la Alcaldia distrital de Cartagena en tics y cuarta revolución industrial</t>
  </si>
  <si>
    <t>implementar 1 plataforma de e-learning para funcionarios y ciudadanos capacitar en tics, tecnologia de la cuarta revolución.</t>
  </si>
  <si>
    <t>Formular 1 politica publica de Ctel</t>
  </si>
  <si>
    <t xml:space="preserve">Dependencias administrativas de la Alcaldía Mayor de Cartagena con proceso de modernización y reestructuración implementados </t>
  </si>
  <si>
    <t xml:space="preserve">Implementar en 100% en las dependencias administrativas de la Alcaldía Mayor de Cartagena procesos de modernización y reestructuración </t>
  </si>
  <si>
    <t>Cartagena hacia la modernidad</t>
  </si>
  <si>
    <t xml:space="preserve">Fases para modernización y reestructuración administrativa realizada </t>
  </si>
  <si>
    <t xml:space="preserve">1 fase realizada </t>
  </si>
  <si>
    <t>Realizar y operacionalizar las 5 fases del proceso de modernización y reestructuración  administrativa de la Alcaldía Mayor de Cartagena</t>
  </si>
  <si>
    <t xml:space="preserve">Modernización y Desarrollo Institucional de la Alcaldía Mayor de Cartagena de Indias </t>
  </si>
  <si>
    <t xml:space="preserve">Secretaría general </t>
  </si>
  <si>
    <t>02-001-06-10-04-02-03-01</t>
  </si>
  <si>
    <t xml:space="preserve">Proyecto de acuerdo de modernización de la Alcaldía presentado al Concejo Distrital </t>
  </si>
  <si>
    <t>Presentar al Concejo Distrital para su aprobación el proyecto de acuerdo de modernización de la Alcaldía de Cartagena</t>
  </si>
  <si>
    <t>CONVIVENCIA Y SEGURIDAD PARA LA GOBERNABILIDAD</t>
  </si>
  <si>
    <t>N/D ( VER OBSERVACIONES)</t>
  </si>
  <si>
    <t>65 SERVIDORES (AS) PUBLICOS VINCULADOSCOMO SALVAVIDAS EN LA PLANTA DE PERSONAL DE LA ADMINISTRACION DISTRITAL.</t>
  </si>
  <si>
    <t>VIGILANCIA DE LAS PLAYAS DEL DISTRITO DE CARTAGENA</t>
  </si>
  <si>
    <t>NUMERO DE SALVAVIDAS VINCULADOS A LA PLANTA DE PERSONAL DE LA ADMINISTRACION DISTRITAL</t>
  </si>
  <si>
    <t>No. De Plataforma de Inclusión Productiva Distrital en Funcionamiento</t>
  </si>
  <si>
    <t>9.1.12 MAS COOPERACION INTERNACIONAL</t>
  </si>
  <si>
    <t>Inversión en Pesos Colombianos en recursos para robustecer los programas del Plan de Desarrollo</t>
  </si>
  <si>
    <t>108 totales de las cuales 61 han cooperado en los ultimos 5 años.</t>
  </si>
  <si>
    <t>Organizaciones de la sociedad civil que logran operar recursos de cooperación internacional</t>
  </si>
  <si>
    <t>Cero (0)</t>
  </si>
  <si>
    <t>No. de Planes de Internacionalización formulados</t>
  </si>
  <si>
    <t>Formular participativamente el Primer Plan de Internacionalización de la Ciudad</t>
  </si>
  <si>
    <t>Elevar el índice de desempeño
institucional medido a través de
FURAG (Formulario Único de
Reporte de Avances de la
Gestión</t>
  </si>
  <si>
    <t>2 Rendición publica de cuentas</t>
  </si>
  <si>
    <t>Realizar 8 procesos de rendición publica de cuentas a la ciudadanía</t>
  </si>
  <si>
    <t>Transparencia para el fortalecimiento de la confianza en las instituciones del distrito de Cartagena</t>
  </si>
  <si>
    <t>Numero de rendición públicas
de cuentas realizadas</t>
  </si>
  <si>
    <t>Audiencias pública de Rendición de cuentas que se realizan dos cada año</t>
  </si>
  <si>
    <t>Oficina de Comunicaciones y Prensa</t>
  </si>
  <si>
    <t>El proyecto de rendición de cuentas se encuentra en proceso de formaluación.</t>
  </si>
  <si>
    <t>Implementar Una(1) estrategia de rendición publica de cuentas periódica en el Distrito de Cartagena</t>
  </si>
  <si>
    <t>Numero de estrategia de rendición publica de cuentas implementadas</t>
  </si>
  <si>
    <t>TASA DE COBERTURA DE SANEAMIENTO EN SUELO URBANO.</t>
  </si>
  <si>
    <t>85.47 %
Fuente: DANE 2018</t>
  </si>
  <si>
    <t>LLEVAR AL 90 % LA TASA DE COBERTURA DE SANEAMIENTO EN SUELO URBANO.</t>
  </si>
  <si>
    <t xml:space="preserve"> CEMENTERIOS</t>
  </si>
  <si>
    <t xml:space="preserve">Plan de Saneamiento Ambiental en los cementerios distritales implementado.
</t>
  </si>
  <si>
    <t>0
Fuente: Secretaria General - Apoyo Logistico.</t>
  </si>
  <si>
    <t>Implementar 4 planes de saneamiento ambiental en los cementerios distritales uno (1) por cementerio (Ternera, Manga, Olaya y Albornoz)</t>
  </si>
  <si>
    <t xml:space="preserve">ADMINISTRACION Y OPERACIÓN DE LOS CEMENTERIOS DISTRITALES – POR UNA CARTAGENA LIBRE Y RESILIENTE. </t>
  </si>
  <si>
    <t xml:space="preserve">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 </t>
  </si>
  <si>
    <t>Secretaria General - 
Direccion Administrtiva de Apoyo Logistico</t>
  </si>
  <si>
    <t>Venta de Servicios Cementerios.</t>
  </si>
  <si>
    <t>104.818.650
48.977</t>
  </si>
  <si>
    <t>Administracion y Operación de los Cementerios Publicos Distritales - Por una Cartagena Libre y Resiliente.</t>
  </si>
  <si>
    <t>02-034-06-20-02-10-02-05
02-150-06-20-02-10-02-01</t>
  </si>
  <si>
    <t>El proyecto de inversion Administracion y Operación de los Cementerios Publicos Distritales - Por una Cartagena Libre y Resiliente, se encuentra en la elaboracion y revision para el cumplimiento de los requisitos (PROYECTO DE INVERSION-MGA-SUIFP-CERTIFICACIONES-SOPORTES-VIABILIDAD) 2020-2023.</t>
  </si>
  <si>
    <t>Obra civil de ampliación para la construcción de bóvedas y nichos en los cementerios
distritales, (Ternera, Olaya y Albornoz) realizada.</t>
  </si>
  <si>
    <t>Realizar 4 obras de ampliacion para la construccion de bovedas y nichos en los cementerios distritales, una (1) por cementerio (Ternera, Olaya y Albornoz).</t>
  </si>
  <si>
    <t>Acciones preventivas y correctivas en los cementerios distritales, (Ternera, Monga, Olaya y Albornoz) realizada.</t>
  </si>
  <si>
    <t>Realizar 4 obras de acciones preventivas y correctivas en los cementerios distritales, una (1) por cementerio (Ternera, Manga, Olaya y Albornoz).</t>
  </si>
  <si>
    <t>Estudio preliminar para la intervención integral del Cementerio de Manga realizado, Declarado Bien de Interes Cultural del ámbito nacional, Patrimonio Material según decreto 1911 del 2 de Noviembre de 1995</t>
  </si>
  <si>
    <t>Realizar un (1) estudio preliminar para la intervencion integral del cementerio de Manga.</t>
  </si>
  <si>
    <t>*Intervencion Cemenetrio Santacruz de Manga</t>
  </si>
  <si>
    <t>IPCC</t>
  </si>
  <si>
    <t>Informacion Sumistrada por el IPCC en su plan de accion 2020-2023.</t>
  </si>
  <si>
    <t>SERVICIOS PÚBLICOS BÁSICOS DEL DISTRITO DE CARTAGENA DE INDIAS: “TODOS CON TODO”</t>
  </si>
  <si>
    <t>DESARROLLO ECONOMICO Y
EMPLEABILIDAD</t>
  </si>
  <si>
    <t>Numero de Plataforma de Inclusion Productiva  Distrital en Funcionamiento</t>
  </si>
  <si>
    <t>Diseñar e implementar plataforma de inclusión productiva distrital</t>
  </si>
  <si>
    <t>SISTEMA DE MERCADOS PUBLICOS</t>
  </si>
  <si>
    <t>Red de Mercados Sectoriales Construidos</t>
  </si>
  <si>
    <t>Secretaria General - Secretaria de Infraestructura</t>
  </si>
  <si>
    <t>Numero de comerciantes minoristas adjudicatarios formalizados reubicados</t>
  </si>
  <si>
    <t>Formalizar a 1665 comerciantes minoristas</t>
  </si>
  <si>
    <t>25%  Plaza de Mercado Santa Rita Funcionando</t>
  </si>
  <si>
    <t>N/A</t>
  </si>
  <si>
    <t>Organización y recuperacion del patrimonio publico de Cartagena</t>
  </si>
  <si>
    <t>Inventario de bienes inmuebles del distrito actualizado</t>
  </si>
  <si>
    <t>1 Inventario Fuente Secretaria General 2019</t>
  </si>
  <si>
    <t>Actualizar 1 inventario de inmuebles pertenecientes al Distrito</t>
  </si>
  <si>
    <t>Saneamiento integral del Patrimonio Inmobiliario del Distrito de Cartagena</t>
  </si>
  <si>
    <t>Lograr un inventario de bienes inmuebles saneado y actualizado acorde para la implementación de las Normas Contables Internacionales (NIC SP) y la toma de decisiones.</t>
  </si>
  <si>
    <t>Diana  Martinez  Berrocal SG- Didier De Jesus Torres Zuñiga DAAL</t>
  </si>
  <si>
    <t xml:space="preserve">Organización Y Recuperación Del Patrimonio Público De Cartagena </t>
  </si>
  <si>
    <t>02-001-06-10-04-02-04-01</t>
  </si>
  <si>
    <t>El indicador de bienestar de mi línea estratégica  Cartagena inteligente con todos y para todos es porcentaje ciudadanos cartageneros conectados, alfabetizados digitalmente. , por lo tanto no se encuentra una referencia con la meta producto tanto del programa como de le proyecto a realizar</t>
  </si>
  <si>
    <t>REPORTE DE METAS PRODUCTOS  A SEPTIEMBRE 30 DE 2020</t>
  </si>
  <si>
    <t>AVANCE META PROYECTO 30 SEPTIEMBRE 2020</t>
  </si>
  <si>
    <t>Observaciónes Junio 30</t>
  </si>
  <si>
    <t>Observaciónes Septiembre 30</t>
  </si>
  <si>
    <t>Articular e implementar el Sistema Integrado de Gestión de la calidad y el servicio al ciudadano con el Modelo de Planeación y Gestión en la Secretaría General</t>
  </si>
  <si>
    <t>Implementar las 7 dimensiones del Modelo Integrado de Planeación y Gestión en el Distrito de Cartagena</t>
  </si>
  <si>
    <t>Asesorías y acompañamientos metodológicos para la elaboración de las políticas de desempeño institucional</t>
  </si>
  <si>
    <t>Asesorías y acompañamientos metodológicos para la elaboración de los planes institucionales</t>
  </si>
  <si>
    <t xml:space="preserve">Creación estructura de funcionamiento para la atención al ciudadano    </t>
  </si>
  <si>
    <t>Socialización de los canales de atención al Ciudadano.</t>
  </si>
  <si>
    <t xml:space="preserve">Asesoría y acompañamiento para realizar la racionalización de trámites anuales en la alcaldía de Cartagena </t>
  </si>
  <si>
    <t>Paola Pianeta Arango</t>
  </si>
  <si>
    <t>Mesas de seguimiento para la actualización de procesos y procedimientos.</t>
  </si>
  <si>
    <t>ESTUDIOS, DISEÑOS Y OBRAS DE REVITALIZACIÓN URBANA DEL SISTEMA INTEGRADO DE MERCADOS PUBLICOS EN</t>
  </si>
  <si>
    <t>MEJORAR LAS CONDICIONES DE LA RED DE MERCADOS PUBLICOS EN EL DISTRITO DE CARTAGENA</t>
  </si>
  <si>
    <t xml:space="preserve">Desarrollo de estrategias medio ambientales con los diferentes actores del
mercado de Bazurto incluyendo a los moradores de los barrios aledaños.                                       </t>
  </si>
  <si>
    <t xml:space="preserve">Implementación de estrategias tecnológicas y digitales orientadas al
fortalecimiento microempresarial de la población de adjudicatarios .                                                     </t>
  </si>
  <si>
    <t xml:space="preserve">Inversión en el mejoramiento de las instalaciones donde hoy funciona la
administración del mercado de Bazurto.                                                                                                                </t>
  </si>
  <si>
    <t xml:space="preserve">Implementar talleres de capacitación y formación que vayan encaminados al
mejoramiento de las competencias ciudadanas y la calidad de vida de los
diferentes actores del Mercado de Bazurto y Santa Rita.                                                                                      </t>
  </si>
  <si>
    <t xml:space="preserve">Capacitación como ampliación de cobertura y manejo integral de los
residuos sólidos en la plaza pública del mercado de Bazurto                                                                             </t>
  </si>
  <si>
    <t>Hace falta el diseño del plan de manejo ambiental y un cierre para limpieza general de la plaza</t>
  </si>
  <si>
    <t>se esta en fase de recolección y depuración de información para luego el montaje en la página</t>
  </si>
  <si>
    <t>se esta en fase de cotizaciones de elementos para reestructurar sistemas de puertas de la plaza</t>
  </si>
  <si>
    <t>se esta siguiendo el cronograma de talleres programado</t>
  </si>
  <si>
    <t>se estan en fase de convocatoria a población objeto para segunda jornada de capacitación con cámara de comercio</t>
  </si>
  <si>
    <t>El proyecto ESTUDIOS, DISEÑOS Y OBRAS DE REVITALIZACIÓN URBANA DEL SISTEMA INTEGRADO DE MERCADOS PUBLICOS EN EL DISTRITO DE CARTAGENA.; fue creado en  fecha 18 de Agosto de 2020 en la MGA  para la solicitud del CDP N° 423, Código presupuestal ,02-001-06-20-03-01-11-02 el cual fue expedido el dia 7 de Septiembre de 2020; iniciando proceso de contratación del personal necesario.                                                       Importante resaltar que inicialmente se habia expedido el CDP N° 30 con código 02-001-06-20-02-01-05-02, expedido el dia 29 de mayo de 2020; pero por temas de armonización de plan de desarrollo fue necesario su anulación e iniciar el proceso nuevamente.</t>
  </si>
  <si>
    <t>SERVICIOS PÙBLICOS BÀSICOS DEL DISTRITO DE CARTAGENA " TODOS CON TODO"</t>
  </si>
  <si>
    <t>Incrementar la cobertura de acueducto en suelo urbano en un 97%</t>
  </si>
  <si>
    <t>AHORRO Y USO EFICIENTE DE LOS SERVICIOS PÚBLICOS "AGUA Y SANEAMIENTO PARA TODOS"</t>
  </si>
  <si>
    <t>Tasa de cobertura acueducto de forma segura en las comunidades Puerta de Hierro y Membrillal, ubicadas en el suelo urbano</t>
  </si>
  <si>
    <t>93.35%</t>
  </si>
  <si>
    <t>llevar  la tasa de cobertura en un 100% en las comunidades Puerta de Hierro y Membrillal, ubicadas en el suelo urbano</t>
  </si>
  <si>
    <t xml:space="preserve">Construcción de extensión de Redes de Acueducto en suelo Rural, Insular y Continental Cartagena de Indias
</t>
  </si>
  <si>
    <t>Garantizar el acceso al servicio público de acueducto de forma segura, eficiente y continua en las comunidades de Bayunca Tierra Baja y
Puerto Rey Membrillar, Puerto de Hierro y Manzanillo del Mar, Isla Fuerte, Islote e Isla del Rosario</t>
  </si>
  <si>
    <t>Servicio de suministro de agua</t>
  </si>
  <si>
    <t>Secretaria General</t>
  </si>
  <si>
    <t>02-055-06-20-01-06-01-03</t>
  </si>
  <si>
    <t>A raiz de la urgencia que se preentó por la Pandemia COVID 19, fue muy poco el avance que se logra con estos proyectos de inversión pública</t>
  </si>
  <si>
    <t>Servicios de apoyo financiero para proyectos de conexiones
intradomiciliarias y/o agua y saneamiento en casa</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</si>
  <si>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</si>
  <si>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</si>
  <si>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Saneamiento de forma segura para todos Cartagena de Indias</t>
  </si>
  <si>
    <t>Garantizar el acceso al servicio público de acueducto de forma segura, eficiente y continua.</t>
  </si>
  <si>
    <t xml:space="preserve">Construcción de redes de alcantarillado, pozos de inspección y acometidas
domiciliarias.
</t>
  </si>
  <si>
    <t>Porcentaje de la poblaciòn con acceso a servicios de acueducto de forma segura, en las comunidades de Arroyo de las Canoas, verda el Zapatero, comunidad de la Sevillana, ubicadas en zona rural.</t>
  </si>
  <si>
    <t>Llevar al 80% el porcentaje de cobertura de la poblaciòn con acceso a servicios de acueducto de forma segura, en las comunidades de Arroyo de las Canoas, verda el Zapatero, comunidad de la Sevillana, ubicadas en zona rural.</t>
  </si>
  <si>
    <t>Construcción DE INFRAESTRUCTURA PARA EL ACCESO DE AGUA POTABLE EN LA COMUNIDAD ARROYO DE LAS CANOA, ARROYO GRANDE, VEREDA EL ZAPATERO, COMUNIDAD DE LA SEVILLANA Cartagena de Indias</t>
  </si>
  <si>
    <t>Garantizar el acceso al servicio público de acueducto de forma segura, eficiente y contin</t>
  </si>
  <si>
    <t xml:space="preserve"> Servicio de suministro de agua</t>
  </si>
  <si>
    <t>02-055-06-20-01-06-01-02</t>
  </si>
  <si>
    <t>Servicio de apoyo financiero a los planes, programas y proyectos de Agua Potable y Saneamiento Básico</t>
  </si>
  <si>
    <t>Incrementar el porcentaje de cobertura al 80% en cobertura de energia electrica en el area rural e insular</t>
  </si>
  <si>
    <t>ENERGIA ASEQUIBLE, CONFIABLE, SOSTENIBLE Y MODERNA PARA TODOS</t>
  </si>
  <si>
    <t>Porcentaje de cobertura de energia asequible en la zona rural e insular</t>
  </si>
  <si>
    <t>64.85%</t>
  </si>
  <si>
    <t>Llevar al 85% el porcentaje de cobertura de energia asequible en la zona rural e insular</t>
  </si>
  <si>
    <t>IMPLEMENTACIÓN DE LA GARANTÍA AL ACCESO A UNA ENERGÍA LIMPIA, ASEQUIBLE, SEGURA, SOSTENIBLE,
MODERNA
Y EFICIENTE PARA LAS ZONAS RURAL E INSULAR DE CARTAGENA DE INDIAS</t>
  </si>
  <si>
    <t xml:space="preserve">FORTALECER LA CARACTERIZACIÓN Y DISEÑO DE SOLUCION ENERGETICA UNITARIA CON FUENTE RENOVABLE PARA LAS
VIVIENDAS DE ISLA FUERTE
</t>
  </si>
  <si>
    <t>Secretaria General.</t>
  </si>
  <si>
    <t>Implementación de la optimización del servicio de alumbrado público y el suministro de energía para el sistema, en el Distrito   Cartagena de Indias</t>
  </si>
  <si>
    <t>Implementar la optimización en la prestación del servicio de alumbrado público y el suministro de energía del sistema en el Distrito de
Cartagena de indias.</t>
  </si>
  <si>
    <t>Redes de alumbrado público con mantenimiento</t>
  </si>
  <si>
    <t>02-001-06-20-01-06-02-02</t>
  </si>
  <si>
    <t>Redes del sistema de distribución local mejorada</t>
  </si>
  <si>
    <t>Redes del sistema de distribución local construida</t>
  </si>
  <si>
    <t>GESTIÒN INTEGRAL DE RESIDUOS SOLIDOS  " CULTURA CIUDADANA PARA EL RECICLAJE INCLUSIVO Y LA ECONOMIA CIRCULAR"</t>
  </si>
  <si>
    <t>Actualizacion, adopcion e implementacion  de los 13 programas del PGIRS por el Distrito</t>
  </si>
  <si>
    <t>PGIRS actualizado, adoptado e implementado en los 13 programas en el Distrito</t>
  </si>
  <si>
    <t>ACTUALIZACIÓN DEL PGIRS 2016-2027 COMO ESTRATEGIA PARA LA GESTIÓN INTEGRAL DE RESIDUOS SÓLIDOS
Y LA CARACTERIZACIÓN DE ESTOS EN EL DISTRITO DE CARTAGENA DE INDIAS</t>
  </si>
  <si>
    <t>Revisar, actualizar e implementar el PGIRS 2016-2027 y sus estrategias de gestión integral</t>
  </si>
  <si>
    <t>Diseño y elaboración de la caracterización de los residuos sólidos
domiciliarios y su potencial de aprovechamiento por parte de ciudadanos y las
organizaciones de recicladores en el distrito de Cartagena de Indias.</t>
  </si>
  <si>
    <t>Revisión, diagnostico, actualización del PGIRS 2016-2027</t>
  </si>
  <si>
    <t>Tasa de cobertura neta de acueducto en el suelo urbano</t>
  </si>
  <si>
    <t>ACCESO DE FORMA SEGURA  A LOS SERVICIOS DE AGUA  Y SANEAMIENTO BASICO.</t>
  </si>
  <si>
    <t>Aumentar la tasa de cobertura en un 100% en las comunidades Puerta de Hierro y Membrillal, ubicadas en el suelo urbano</t>
  </si>
  <si>
    <t>Subsidio Acceso de forma segura a los servicios de Agua y Saneamiento Básico Cartagena de Indias</t>
  </si>
  <si>
    <t xml:space="preserve">Garantizar la cobertura en un 100% del acceso a los servicios públicos de agua y saneamiento básico. </t>
  </si>
  <si>
    <t>pago de subsidio, servicios públicos de Acueducto, Alcantarillado y Aseo
beneficiados con subsidios al consumo</t>
  </si>
  <si>
    <t>secretaria general</t>
  </si>
  <si>
    <t>1.	Radicación del proyecto de inversión en el banco de proyectos de la Secretaría de planeación “Cartagena hacia la modernidad” Código BPIN 2020130010095.
2.	Convocatoria para la selección del equipo de profesionales para el levantamiento de cargas laborales de la Alcaldía Mayor de Cartagena de Indias a través del Banco de hojas de vida. 
3.	Socialización del plan de trabajo y aprobación del mismo ante el alcalde, la secretaria general, secretario de planeación, secretario de hacienda, jefe de la oficina asesora jurídica, jefe de la oficina de control interno.
4.	Elaboración de los proyectos de decreto “Por medio del cual se constituye el Comité Estratégico para el desarrollo del proceso de Modernización, Rediseño Organizacional y Fortalecimiento Institucional de la Alcaldía Mayor de Cartagena, y se dictan otras disposiciones.”; así mismo el proyecto de decreto “Por medio del cual se constituye el Comité Técnico Interinstitucional dentro del marco del Convenio 109 de 2020, suscrito entre el Distrito de Cartagena de Indias, y el Departamento Administrativo de la Función Pública, y se dictan otras disposiciones.”.
5.	Reuniones periódicas con el Departamento Administrativo de la Función Pública en el marco del convenio N 109 del 10 de enero del 2020. 
6.	Validación y actualización de los procesos y procedimientos de las diferentes dependencias de la Alcaldía Mayor de Cartagena de Indias.</t>
  </si>
  <si>
    <t>Esta meta se desarrolla una vez ejecutadas las 5 fases del  proceso de modernización y reestructuración  administrativa de la Alcaldía Mayor de Cartagena</t>
  </si>
  <si>
    <t>APORTES PARA LA CONECTIVIDAD Y ACCESO A LAS NUEVAS TECNOLOGIAS DE LA INFORMACION PARA UNA CARTAGENA SOSTENIBLE Y COMPETI</t>
  </si>
  <si>
    <t>Construcción Infraestructura tecnológica global diseñada e implementada utilizando herramientas de inteligencia artificial adoptando el plan de</t>
  </si>
  <si>
    <t>2020130010056</t>
  </si>
  <si>
    <t>Proyecto formulado y aprobado con Oficio AMC-OFI-0078050-2020</t>
  </si>
  <si>
    <t>Se encuentra en fase de formulacion de estudio previo para solicitar los recursos para proceder a contratar la zonas wifi de la vigencia 2020. El proyecto se encuentra desfinanciado según lo asignado en el POAI</t>
  </si>
  <si>
    <t>*Se realizan jornadas de limpieza mensual en apoyo con el personal de aseo, de todos los cementerios distrtales.</t>
  </si>
  <si>
    <t>* De manera general se armonizó el presupuesto de inversión de la vigencia fiscal 2020 con el plan plurianual de inversiones del plan de desarrollo "salvemos juntos a cartagena 2020 - 2023" según decreto 0748 17 de julio 2020.
*Se elaboró el proyecto de inversión en la MGA - SUIP, con lo cual se obtuvo certificado de viabilidad -código BPIN 2020130010184. El cual garantiza la operación y funcionamiento de los bienes o servicios entregados con ingresos de naturaleza permanente para el proyecto de inversión "ADMINISTRACION Y OPERACION DE LOS CEMENTERIOS PUBLICOS DISTRITALES- POR UNA CARTAGENA LIBRE Y RESILIENTE 2020-2023"</t>
  </si>
  <si>
    <t>FORTALECIMIENTO DEL ECOSISTEMA DE COOPERACION INTERNACIONAL EN EL DISTRITO DE CARTAGENA DE INDIAS</t>
  </si>
  <si>
    <t>FORMULACION DEL PLAN DE INTERNACIONALIZACION DEL DISTRITO DE CARTAGENA DE INDIAS</t>
  </si>
  <si>
    <t xml:space="preserve">Fortalecer la gestión de la acción internacional por parte de los actores públicos y  privados que componen el ecosistema de cooperación internacional en la ciudad de Cartagena. 
</t>
  </si>
  <si>
    <t>Optimizar la acción internacional distrital como instrumento para impulsar la agenda de desarrollo cultural, social, medioambiental, y economico de la ciudad de Cartagena</t>
  </si>
  <si>
    <t>Gestionar recursos para robustecer los programas del plan de desarrollo</t>
  </si>
  <si>
    <t>Habilitar Organizaciones para cooperar</t>
  </si>
  <si>
    <t>Formular participativamente el plan de internacionalizacion</t>
  </si>
  <si>
    <t>02-001-06-20-03-01-12-02</t>
  </si>
  <si>
    <t>Fortalecimiento aumento de la capacidad de cooperación nacional e internacional</t>
  </si>
  <si>
    <t>Este proyecto se encuentra en estado de formulación.</t>
  </si>
  <si>
    <t>65 Servidores publicos vinculados como salvavidas en la planta de personal de la administración distrital.</t>
  </si>
  <si>
    <t>Servidores publicos vinculados en la planta de personal de la administración distrital.</t>
  </si>
  <si>
    <t>El proyecto de Cooperación Internacional está en proceso de formulación para ser registrado en el banco de proyectos.</t>
  </si>
  <si>
    <t>Mediante acta # 1  del 23 de junio del 2020, a traves del comité institucional de gestión y desempeño se aprobó el Plan Institucional de Archivo - PINAR y el Plan de mejoramiento archivistivo mediante sesión virtual. 
https://www.cartagena.gov.co/Documentos/2020/Transparencia/TyALaIP/ArchivoGeneral/InstrumentosArchivisticos/Plan_Institucional_de_Archivo.pdf
Esta actividad del  proyecto se ha ejecutado con recursos de funcionamiento.</t>
  </si>
  <si>
    <t>Decreto  0619 por la cual se adopta la  Politica de tratamiento de datos personales. 
https://www.cartagena.gov.co/Documentos/2020/Transparencia/TyALaIP/Normatividad/Decretos/DECRETO_0619_26_MAYO_2020_Y_POLITICA_DE_TRATAMIENTO_DE_DATOS.pdf
Esta actividad del  proyecto se ha ejecutado con recursos de funcionamiento.</t>
  </si>
  <si>
    <t>Se realizó la contratación del personal para crear la estructura en funcionamiento de la Ventanilla unica de antención al ciudadano.
Esta actividad del  proyecto se ha ejecutado con recursos de funcionamiento.</t>
  </si>
  <si>
    <t>Elaboración de la propuesta de la Politica de Racionalización de tramites a la espera de ser presentada ante el Comité de desempeño Institucional para su aprobación. 
De la mano del comite clima de negocios, que esta conformado por Invest in Cartagena, la camara de Comercio, la función publica y  la Alcaldia de Cartagena se han venido trabajando los tramites, para manejarlos en linea, algo tan necesario en esta epoca de pandemia, de acuerdo a ley 2052 del 2020.  En la actualidad se cuenta con un correo institucional definido para recepción de tramites en el Distrito de cartagena el cual es atenciónalciudadano@cartagena.gov.co   
Se han realizado 1 sesiones de trabajo con el comite de clima de negocios. 
Esta actividad del  proyecto se ha ejecutado con recursos de funcionamiento.</t>
  </si>
  <si>
    <t>Se han realizado mesas de trabajo con el equipo Función publica, Cartagena hacia la modernidad, Universidad de cartagena, Universidad tecnologica y lel area de Calidad del Distrito de cartagena, ha participado de 2 sesiones metodologicas donde se han realizado una revisión de procesos y procedimientos para realizar la actualización correspondiente hacia la modernización del distrito. 
Esta actividad del  proyecto se ha ejecutado con recursos de funcionamiento.</t>
  </si>
  <si>
    <t>Caracterizacion de la comunidad de Isla fuerte y sus necesidades energeticas</t>
  </si>
  <si>
    <t>Se han reportado a lo sistemas de información tales como ingreso base de datos de inmueble y cargue SIGA/CISA 10 inmuebles depurados, teniendo en cuenta que la meta se proyectó a  diciembre para lo cual se pretendia celebración de convenio con el Instituto geografico Agustin codazzi (IGAC) que suministraria los insumos necesarios para abarcar la cantidad programada, tema que fue pausado por temas de la emergencia de salud actual.
Los avances a la fecha se han ejecutado con recursos de funcionamiento ya que el proyecto se encuentra en formulación.</t>
  </si>
  <si>
    <t>Este proyecto no se ha podido ejecutar, ya que el proyecto se encuentra desfinanciado según lo asignado en el POAI.</t>
  </si>
  <si>
    <t>Proyecto priorizado por EATI y que no se ha podido ejecutar ya que se encuentra desfinanciado según lo asignado en el POAI.</t>
  </si>
  <si>
    <t>Avances Enero – Septiembre 2020
Planificación Fase diagnostica y establecimiento de compromisos en compañía de las siguientes dependencias: Cuerpo Bomberos, Distriseguridad, CRUED, Oficina de Gestión del Riesgo.
Actividades Pendientes:
Diseño planta de personal (estudios técnicos). 
Los avances no se han ejecutado con recursos de este proyecto, debido a que se encuentra en etapa de formulación.</t>
  </si>
  <si>
    <t>CARTAGENA RESILIENTE</t>
  </si>
  <si>
    <t>Una (1) estrategia de rendición publica de cuentas periódica en el Distrito de Cartagena</t>
  </si>
  <si>
    <t>GESTIÓN PÚBLICA INTEGRADA Y TRANSPARENTE</t>
  </si>
  <si>
    <t>No. de organizaciones habilitadas para cooperar</t>
  </si>
  <si>
    <t>No. de Recursos Gestionados para robustecer el Plan de Desarrollo Salvemos Juntos a Cartagena</t>
  </si>
  <si>
    <t>No. de politica publica de Ctel formulada</t>
  </si>
  <si>
    <t>No. de plataforma de e-learning para funcionarios y cuidadanos capacitar en tics, tecnologia de la cuarta revolución industrial.</t>
  </si>
  <si>
    <t>No. de funcionarios de la Alcaldia distrital de Cartagena formados en tics y cuarta revolucion industrial</t>
  </si>
  <si>
    <t>No. de jovenes formados en tics y tecnologia de la cuarta revolución industrial</t>
  </si>
  <si>
    <t>En el documento del proyecto de acuerdo no se relaciona indicador de bienestar alguno para este programa.</t>
  </si>
  <si>
    <t>Cartagena conectada con su ciudadanos</t>
  </si>
  <si>
    <t>Este proyecto se encuentra en proceso de formulación</t>
  </si>
  <si>
    <t xml:space="preserve">En este trimestre no se han realizado audiencias de rendición de cuentas ya que no se pueden realizar eventos masivos de manera presencial por esto se han utilizado otros producto comunicacionales como comunicados de prensa, posdcats, el programa de televisión en you tube (Distrito heroico) y las redes sociales se han venido difundiendo las acciones encaminadas al cumplimiento del plan de desarrollo.
</t>
  </si>
  <si>
    <t>CARTAGENA EMPRENDE Y SE CONECTA CON LA CUARTA REVOLUCIÓN INDUSTRIAL</t>
  </si>
  <si>
    <t>Reuniones de trabajo con SENA, PES, CAMARA COMERCIO, EVERIS y HACIENDA para artícular esfuerzos y terminar de formular un proyecto articulado</t>
  </si>
  <si>
    <t>Proyecto formulado con Oficio AMC-OFI-0078050-2020</t>
  </si>
  <si>
    <t>Proyecto formulado con Oficio AMC-OFI-0078050-2021</t>
  </si>
  <si>
    <t>Proyecto formulado con Oficio AMC-OFI-0078050-2022</t>
  </si>
  <si>
    <t>Proyecto formulado con Oficio AMC-OFI-0078050-2023</t>
  </si>
  <si>
    <t>Diagnostico catastral- conservación dinámica</t>
  </si>
  <si>
    <t>Capacitar talento humamo cartagenero con el  fin de crear un ecosistema de innovacion y emprendimiento digital</t>
  </si>
  <si>
    <t>Capacitar los funcionarios de la alcaldia distrital de cartagena en las tecnologias 4RI con el proposito de respnder a los restos del gobernanza digital</t>
  </si>
  <si>
    <t>Desarrollar una plataforma tecnologica de educacion con el proposito de desarrollar las habilidades necesarias en los ciudadanos y funcionarios del distrito de cartagena en la 4ri</t>
  </si>
  <si>
    <t>Desarrollar un documento tecnico juridico que sirva como  hoja de ruta para el desarrollo de ciencia y tecnologia del Distrito de Cartagena</t>
  </si>
  <si>
    <t xml:space="preserve">
* Construccion de Nichos</t>
  </si>
  <si>
    <t>* Construccion de bovedas</t>
  </si>
  <si>
    <t xml:space="preserve">
300</t>
  </si>
  <si>
    <t>*Podas y/o talas</t>
  </si>
  <si>
    <t>*Pintura General Cementerios</t>
  </si>
  <si>
    <t xml:space="preserve">*Mantenimiento Eelectrico 
</t>
  </si>
  <si>
    <t>*Jornadas de aseo especiales</t>
  </si>
  <si>
    <t xml:space="preserve">2
</t>
  </si>
  <si>
    <t>Fortalecimiento institucional de los Programas del Plan Institucional de Archivo-PINAR del Distrito de Cartagena de Indias</t>
  </si>
  <si>
    <t xml:space="preserve">Fortalecer la Gestión Documental, mediante el avance en la implementación del Plan
Institucional de Archivo-PINAR, para aumentar la eficiencia y eficacia en los procesos documentales, con
participación activa y equitativa de género.
</t>
  </si>
  <si>
    <t>Fortalecimiento institucional de la gestion documental y archivo</t>
  </si>
  <si>
    <t>02-001-06-20-04-01-01-04</t>
  </si>
  <si>
    <t xml:space="preserve">El Proyecto aún no se ha presentado al Banco de Programas y Proyectos  pero se tienen proyectada esa actividad para finalizar la presente vigencia de acuerdo a los recursos que se le asignen 
</t>
  </si>
  <si>
    <t>Las actividades del Proyecto del Archivo General no presentan mayor avance, ya que los recursos de esta vigencia para las labores archivisticas no fueron suficientes y desde el mes de Mayo/20  no se cuenta con el presonal requerido para desarrollar estas actividades,  ya que la Dependencia no cuenta con personal de planta para desarrollar labores archivisticas, por lo que se requieren recursos para contratación del personal capacitado.   
Avances: Presentado y aprobado el PINAR por el Comité Institucional de Gestión y Desempeño ; 235 ML de inventario documental (FUID); labores de almacenamiento y re-almacenamiento (disposicion de cajas y jornadas de aseo y limpieza); Elaboración del Plan de Conservación Documental con sus 6 programas el cual será presentado ante el Comité de Gestión y Desempeño para su aprobación, en el marco del cual fueron elaborados 3 vídeos de capacitación en temas de organización de archivo disponibles en el canal Youtube de la Alcaldia Distrital
El Proyecto "Fortalecimiento Institucional de la Gestión Documental y Archivo" fue presentado y viavilizado por el Banco de Programas y Proyectos de la S.P.D en Sept/2020, los trámites presupuestales para el  CDP se encuentra en proceso de expedicion para disponer de los recursos corresponientes e iniciar contratación para dar continuidad a los proyectos correspondientes, de acuerdo con los recursos asignados para esta vigencia.</t>
  </si>
  <si>
    <t xml:space="preserve"> Implementar y definir el esquema de prestacion de los servicios de acueducto y alcantarillado de las comunidades de   tierra bomba, archipiélago de san bernardo, isla fuerte e isla de barú. cartagena de indias</t>
  </si>
  <si>
    <t>02-055-06-20-01-06-01-01</t>
  </si>
  <si>
    <t>Llevar al 50% el porcentaje de la poblaciòn con acceso al acueducto de forma seguras en las comunidades de Tierra Bomba, Archipielago de San Bernardo, Isla furte, e Isla de Barù, ubicadas en suelo rural</t>
  </si>
  <si>
    <t>ACTUALIZACIÓN DEFINICIÓN E IMPLEMENTACIÓN DEL ESQUEMA DE PRESTACIÓN DE LOS SERVICIOS DE ACUEDUCTO Y ALCANTARILLADO DE LAS COMUNIDADES DE TIERRA BOMBA, ARCHIPIÉLAGO DE SAN BERNARDO, ISLA FUERTE E ISLA DE BARÚ. CARTAGENA DE INDIAS</t>
  </si>
  <si>
    <t>AVANCE META PROYECTO 15 DE NOVIEMBRE</t>
  </si>
  <si>
    <t>Observaciónes NOVIEMBRE 15</t>
  </si>
  <si>
    <t>REPORTE DE METAS PRODUCTOS  A NOVIEMBRE 15 DE 2020</t>
  </si>
  <si>
    <t>Se realiza un proyecto que se financia con recursos de regalias y que es especifico para la comunidad de Membrillal. Nombre del proyecto: Extensión de redes secundarias del sistema de acueducto en la Vereda Membrillal Cartagena de Indias</t>
  </si>
  <si>
    <t>El proyecto que tiene inmerso la comunidad sevillana tiene problemas con la propiedad de la titularidad de las tierras donde están construidas las casa, por lo tanto es inviable hacer inversión pública en las mismas</t>
  </si>
  <si>
    <t>Se está realizando el proceso de contratación de la firma consultora para iniciar el proceso de caracterizacion de fuentes energeticas de isla fuerte.</t>
  </si>
  <si>
    <t>Se instalaron 3 puntos, en Santa Cruz del Islote, Ciudadela 2000 y Barú</t>
  </si>
  <si>
    <t xml:space="preserve"> El PINAR pude ser consultado en el siguiente link:  https://www.cartagena.gov.co/Documentos/2020/Transparencia/TyALaIP/ArchivoGeneral/InstrumentosArchivisticos/Plan_Institucional_de_Archivo.pdf
Se elaboraron los Instructivos del Plan  de Conservación Documental 
GDOIA02-I001 Instructivo  Limpieza  Zonas de Almacenamiento
GDOIA02-I002 Instructivo Temperatura y Humedad
GDOIA02-I003 Instructivo almacenamiento 
Primera versión  del Plan de Preservación en revisión de la Oficina de Informática
2. Videos de Capacitacion se pueden consultar en los siguientes links:
https://www.youtube.com/watch?v=Z7upGTXtV40
https://www.youtube.com/watch?v=8E0eOadFrmk
https://www.youtube.com/watch?v=btVLeFMHZxk 
3. Actas de Asistencia Técnica (adjunto)
4. Actas de visitas de seguimiento (adjunto)
5. Copia del CDP y estudios previos correspondiente a la compra del datta logger y evidencia del envio del proceso a la oficina de apoyo logístico
6. Copia del CDP y estudios previos correspondiente a la contratación del servicio de fumigación y evidencia del envio del proceso a la oficina de apoyo logístico
</t>
  </si>
  <si>
    <t>Se elaboro la propuesta para la creación de la politica de atencion al ciudadano, esta en revision en la oficina juridica. AMC-OFI-0093572-2020</t>
  </si>
  <si>
    <t>En conjunto con el SENA se está trabajando para certificar y mejorar las competencias laborales de un grupo de servidores de la alcaldía para ATENDER CLIENTES DE ACUERDO. CON PROCEDIMIENTO DE SERVICIO Y NORMATIVA, todos afín a mejorar la atención al ciudadanía- Ver AMC-0076340-2020
Reapertura de la VUAC presencial al ciudadano en las instalaciones de la plaza de la aduana, sin dejar de atender el canal virtual- Ver redes sociales</t>
  </si>
  <si>
    <t>Elaboración de la propuesta de la Politica de Racionalización de tramites a la espera de ser presentada ante el Comité de desempeño Institucional para su aprobación. 
De la mano del comite clima de negocios, que esta conformado por Invest in Cartagena, la camara de Comercio, la función publica y  la Alcaldia de Cartagena se han venido trabajando los tramites, para manejarlos en linea, algo tan necesario en esta epoca de pandemia, de acuerdo a ley 2052 del 2020.  En la actualidad se cuenta con un correo institucional definido para recepción de tramites en el Distrito de cartagena el cual es atenciónalciudadano@cartagena.gov.co   
Se han realizado 2 sesiones de trabajo con el comite de clima de negocios. 
Esta actividad del  proyecto se ha ejecutado con recursos de funcionamiento.</t>
  </si>
  <si>
    <t xml:space="preserve">1. Conformación del equipo de cargas laborales, procesos y procedimiento de la Alcladía y su puesta en marcha. </t>
  </si>
  <si>
    <t>Esta actividad de desarrollará en los proximos años del presente gobierno.</t>
  </si>
  <si>
    <t>Se llevara a cavo visita tecnica el dia lunes 30 de Noviembre y martes 1 de Diciembre para la organización d ela logistica de las jornada de fumigacion y desratizacion en los cemenetrios distritales de cartagena d eindias, (Olaya Herrera, Albornoz, Ternera y Santa Cruz de Manga).</t>
  </si>
  <si>
    <t>Una vez  se presenten las ofertas de los interesados y evalaudas las misma, se procedera a adjudirar el contrato y a dar inicio a la ejecucion de los  mismos,</t>
  </si>
  <si>
    <t>Se lleva la supervision permanete para que el operador de aseo de la zona realiza la recoleccion de los residuos especiales, esto con el fin de evitar la acomulacion de residuos especiales (Escombros y Desechos de atuad), con el fin de mejorar las condiciones en salud publica en los campos santos, para garantizar un ambiente sano para los usuarios y comunidades aledañas.</t>
  </si>
  <si>
    <t xml:space="preserve">A Cargo del IPCC </t>
  </si>
  <si>
    <t>En la actualidad nos encontramos en la tramitologia con el Instituto agustin geografico agustin codazi, para tramite del convenio interadministrativo para realizar las conservacion dinamica o diagnosticos catastral de los bienes inmuebles por depurar.</t>
  </si>
  <si>
    <t>Se han realizado mesas de trabajo y comite clima de negocio con el equipo Función publica, Cartagena hacia la modernidad, Universidad de cartagena, Universidad tecnologica y lel area de Calidad del Distrito de cartagena, hemos participado de 3 sesiones metodologicas donde se han realizado una revisión de procesos y procedimientos para realizar la actualización correspondiente hacia la modernización del distrito. 
Hasta el momento esta actividad del  proyecto se ha ejecutado con recursos de funcionamiento.</t>
  </si>
  <si>
    <t>En este mes, se estabelció una agenda y plan de trabajo para la preparación de la Rendición de cuentas que desarrollará el Alcalde el dia 30 de diciembre.</t>
  </si>
  <si>
    <t>96 organizaciones mapeadas, 6 nuevas habilitadas para cooperar</t>
  </si>
  <si>
    <t>111 organizaciones mapeadas, 10 nuevas habilitadas para cooperar</t>
  </si>
  <si>
    <t xml:space="preserve">La meta  puesta incluye la gestión por COVID 19. Si se quita eso, la meta queda en un porcentaje de cumplimiento del 108% tal y como esta descrito en el informe adjunto.
</t>
  </si>
  <si>
    <t>Es importante no incluir en la medición de metas, lo gestionado por las calamidades, puesto que modifica la tendencia de gestión de la cooperación. Es bueno relevarlo, pero NO INCLUIRLO DENTRO DE LA META</t>
  </si>
  <si>
    <t xml:space="preserve">Clave tener en cuenta lo que significa "habilitados para cooperar": 1. organizaciones internacionales nuevas que llegan a traves de operadores 2. organizacione locales que lograrn acceder a recursos por cooperacion </t>
  </si>
  <si>
    <t>REPORTE DE METAS PRODUCTOS  A DICIEMBRE 31 DE 2020</t>
  </si>
  <si>
    <t>AVANCE META PROYECTO 31 DICIEMBRE</t>
  </si>
  <si>
    <t>Observaciónes DICIEMBRE 31</t>
  </si>
  <si>
    <t>Plan de incentivos
Plan de capacitaciones
Plan de anticorrupción y atención al ciudadano
Plan estrategico de tecnologias de la información y las comunicaciones PETI
Plan de seguridad y privacidad de la información
Plan de tratamiento de riesgos de seguridad y privacidad de la información</t>
  </si>
  <si>
    <t>El dia 13 y 18 de octubre se han realizado mesas de clima de negocio y acompañamiento técnico por parte de Función pública y diversos grupos de interés, que han ayudado a la construcción del documento que constituye la Política de racionalización de tramites la cual está a la espera de aprobación por parte del Comité institucional de gestión y desempeño.
El dia 17 de diciembre con la compañia de Diana Carolina Osorio Meneses, asesora para el tema de tramites y servicios de la función publica, donde realizó la revisión del inventario de tramites del distrito de cartagena.</t>
  </si>
  <si>
    <t>Se han realizado mesas de trabajo para catuzalición de procesos y procedimientos en la plataforma de sharepoint, con los siguientes macroprocesos: Gestión en educación, Gestión Hacienda y Gestión documental.</t>
  </si>
  <si>
    <t xml:space="preserve">Decreto  0619 por la cual se adopta la  Politica de tratamiento de datos personales. 
https://www.cartagena.gov.co/Documentos/2020/Transparencia/TyALaIP/Normatividad/Decretos/DECRETO_0619_26_MAYO_2020_Y_POLITICA_DE_TRATAMIENTO_DE_DATOS.pdf
</t>
  </si>
  <si>
    <t>Se realizó Audiencia Publica de Rendición de Cuentas virtual del Primer Año de Gobierno del Alcalde William Dat Chamat, el día 30 de diciembre vía Facebook Live a las 9: 30 de la mañana. El cual fue trasmitido desde el Salón Vicente Martínez. Igualmente se realizaron piezas de Rendición de Cuentas en las diferentes Redes Sociales. Se transmitio por: Facebook: página de la Alcaldía y la del Alcalde Lets Save Cartagena
Página web de la Alcaldía
YouTube Alcaldía de Cartagena
En Televisión por Canal Cartagena y Canal CNC</t>
  </si>
  <si>
    <t>Teniendo en cuenta los avances  en las actividades del Proyecto  que agrupa los proyectos de corto y mediano plazo del PINAR, en la presente vigencia se avanzó el 5% en la implementación del PINAR.
Se han gestionado los recursos para avanzar significativamente en la meta y se presentó el Preuspuesto para la vigencia 2021 con una proyección de los $1.900.000.000 para desarrollar todos los programas del Sistema Integrado de conservación y actualizar los Instrumentos archivístivos CCD, TRD TVD Y PGS</t>
  </si>
  <si>
    <t>El Plan Institucional de Archivo (PINAR) fue elaborado por la Direccion de Archivo y aprobado por el Comité Institucional de Gestión y Desempeño en el mes deJunio/2020.
 El Acta de Aprobacion se enecuentra en proceso de firmas de los miembros del Comité</t>
  </si>
  <si>
    <t xml:space="preserve">El Plan Institucional de Archivo (PINAR) fue elaborado por la Direccion de Archivo y aprobado por el Comité Institucional de Gestión y Desempeño en el mes deJunio/2020.
 El Acta de Aprobacion No. 001 </t>
  </si>
  <si>
    <t>No se contó con los recursos para actualizar el PGD</t>
  </si>
  <si>
    <t xml:space="preserve">No asignaro los recursos para Actualizar el Programa de Gesitón documental PGD </t>
  </si>
  <si>
    <t>La Direccion de Archivo continua con el proceso de contratación del equipo técnico para avanzar en la labores archivisticas como son los metros lineales inventariados y digitalizados de Archivo, por tal razón en este ultimo periodo no se avanzo en los FUID ni en instrtumentos archivisticos (TRD,TVD,CCD)</t>
  </si>
  <si>
    <t xml:space="preserve">No se asignaron los recursos para la actualizacion de los Instrumentos Archivoístiocs CCD, TRD Y TVD (tablas de Retención y Valoraic´n documental </t>
  </si>
  <si>
    <t xml:space="preserve">En el mes de diciembre se ejecutan 90 Metros Lineales de documentos correspondientes a la Secretaría de Hacienda - División de Contabilidad.  El total acumulado del año 2020 es de  321 ML de documentos inventariados.  Avance acumulado 84%
En este mes se han se han digitado 90 Metros Lineales de FUID correspondientes a la Secretaria de Hacienda-División de Contabilidad.  Así, el total acumulado a Diciembre de 2020 es de 210 ML de FUID digitados y 7 ML de series de Secretaria General digitalizados
Accion de mejora: Se diseño un Motor de Búsqueda que permite encontrar de manera ágil la ubicación (signatura topográfica) de los documentos con solo digitar la cédula para el caso de historias laborales y el número del acto administrativo y el año para el caso de decretos y resoluciones.  </t>
  </si>
  <si>
    <t>Programa de Capacitación: No se cuenta con equipo de Asistencia Técnica desde el mes de Mayo/20
Se elaboraron tres vídeos de capacitación en temas de organización de archivo a consultar en el canal Youtube de la Alcaldía de Cartagena 
Se realizaron en este año y hasta la fecha 80 visitas de asistencia técnica. 
En el último mes se realizaron 4 visitas de asistencia técnica por parte de la Directora del Archivo General: Oficina Control Disciplinario, Sec del Interior, Fondo de Pensiones y Corvivienda
Se realizaron 2 visitas de seguimiento a la aplicacio de normas archivisticas en la Localidad 3 y el Fondo de Pensiones.
Programa de Inspección y mantenimiento: Se realizan jornadas de aseo a las instalaciones físicas del archivo por parte del personal de aseo
Programa monitoreo y control de condiciones ambientales: Se cuenta con CDP y estudios previos para la compra del datta logger con el cual se monitorean las condiciones ambientales del archivo, y se avanza en las gestiones ante la Oficina de Apoyo Logístico 
Programa de Saneamiento ambiental:  Se cuenta con CDP y estudios previos para la contratación de jornadas de fumigacion para la limpieza, desinfección, desratización y desinfectación del archivo</t>
  </si>
  <si>
    <t>Asistencia Técnica: En el mes de diciembre de 2020 se realizaron diez (10) visitas de Asistencia Técnica presenciales a las siguientes dependencias: Control Disciplinario, Secretaría del Interior; Fondo de Pensiones, Corvivienda, PES, Alcaldía Local No 2, Secretaría de Planeación, Escuela de Gobierno, Gerencia de Espacio Público, Secretaría de Hacienda (División de Impuestos).  El total acumulado es de 86 visitas de asistencia técnicas realizadas en 2020.  Total acumulado de visitas técnicas en 2020: 86 Actas
Seguimiento: En el mes de Diciembre se han realizado en este período 22 visitas de seguimiento a las siguientes Dependencias: Cobranzas, Contabilidad, Contratación, Control Interno, Escuela de Gobierno, Presupuesto, Impuestos, Tesorería, Control Disciplinario, Informática, PES, Infraestructura, Secretaría del Interior, Secretaría de Participación Ciudadana (División de Contratación, Programas Adulto Mayor, Habitante de calle y Discapacitados), Oficina de Valorización, Espacio Público, Secretaría de Hacienda (Despacho), Alcaldía Local No 2, y Casa de Justicia de Chiquinquirá.   
Capaciación: Con relación al Programa de Capacitación y Sensibilización, fueron publicados en la página web de la Alcaldía 3 videos institucionales de capacitación, con el fin de lograr mayor cubrimiento en la comunidad en tiempos de pandemia:
Modulo 1 - Guía Teórica Organización de Archivos:  
https://www.youtube.com/watch?v=Z7upGTXtV40 (400 visualizaciones)
Modulo 2- Guía Práctica Organización de Archivos: 
https://www.youtube.com/watch?v=8E0eOadFrmk (841 visualizaciones)
Modulo 3- Formato Único de Inventario Documental-FUID: 
https://www.youtube.com/watch?v=btVLeFMHZxk  (1.069 visualizaciones).
el Archivo General de la Nación invitó a esta Dirección a participar de manera virtual en el Encuentro final de Consejo Territoriales de Archivos, realizado el 3 de diciembre de 2020 con objeto de compartir esta experiencia innovadora, la cual ha sido de gran acogida por parte de otros entes territoriales.
PROGRAMA DE INSPECCION Y MANTENIMIENTO DE SISTEMAS DE ALMACENAMIENTO E INSTALACIONES FISICAS: Se realizó jornada de limpieza y mantenimiento en el área de archivo el día el 9 de noviembre de 2020, la cual se evidencia en las fotos adjuntas.</t>
  </si>
  <si>
    <t>Se realizo la contratación dell personal que conforma la estructura para el funcionamiento de la VUAC. Esta actividad se realizo con recursos de funcionamiento</t>
  </si>
  <si>
    <t>Se realizo campañas de socialización para el uso de los canales en las redes</t>
  </si>
  <si>
    <t>El equipo profesional y operativo de la oficina de mercados apoyo durante la emergencia invernal en los albergues destinados, durante las fechas del 7 al 21 de noviembre, hecho que afecto el cronograma de ejecución del plan de acción</t>
  </si>
  <si>
    <t>TURISMO, MOTOR DE REACTIVACIÓN ECONÓMICA PARA CARATGENA DE INDIAS</t>
  </si>
  <si>
    <t>Número de visitantes que llegan a la ciudad de Cartagena de Indias</t>
  </si>
  <si>
    <t>Mantener el número de visitantes que llegan a la ciudad de Cartagena de Indias 3.207.999</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</si>
  <si>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</si>
  <si>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</si>
  <si>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</si>
  <si>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 xml:space="preserve">Para el cuarto trimestre de 2020 (mes de octubre), el Aeropuerto Internacional Rafael Nuñez reporta la llegada de 53,879 pasajeros nacionales y 7,234 pasajeros internacionales. </t>
  </si>
  <si>
    <t>TURISMO, MOTOR DE REACTIVACIÓN ECONÓMICA PARA CARTAGENA DE INDIAS</t>
  </si>
  <si>
    <t>Posicionar a Cartagena de Indias a nivel nacional e internacional como destino turístico seguro, competitivo y fuente de desarrollo sostenible, manteniendo el número de turistas que llegan a nuestra ciudad, reactivando la economía local afectada por la emergencia sanitaria del Covid-19, disminuyendo los índices de pobreza, cualificando la mano de obra local, apostándole a fortalecer el turismo regional, en miras de recapturar rutas/aerolíneas y líneas de cruceros que anterior de la emergencia sanitaria, ya ofrecían sus servicios en la ciudad.</t>
  </si>
  <si>
    <t>Estructuración e implementación de un Plan de medios con alcance nacional en radio (incluye producción de cuña radial), medios digitales (incluye diseño de piezas), aeropuertos, tv nacional y regional; y conceptualización producción de video promocional de destino Cartagena de Indias, como destino turístico sostenible con territorio ordenado y seguro con prestadores de servicios turísticos que promuevan la calidad y sostenibilidad del sector, listos para recibir nuevamente turistas llegando por vía aérea, marítima y terrestre</t>
  </si>
  <si>
    <t>El Concepto de viabilidad del proyecto fue otorgado hasta el 22 de diciembre de 2020, por lo tanto, no aplica cumplimiento de la actividad del proyecto. Las metas del producto alcanzadas corresponden a gestión propia de la entidad</t>
  </si>
  <si>
    <t>N/A* (*Los recursos no fueron transferidos)</t>
  </si>
  <si>
    <t>Secretaría General- Corpoturismo</t>
  </si>
  <si>
    <t>TURISMO COMO ESTRATEGIA PRODUCTIVA PARA LA REACTIVACIÓN SOCIOECONÓMICA DE CARTAGENA DE INDIAS</t>
  </si>
  <si>
    <t>CONECTIVIDAD</t>
  </si>
  <si>
    <t>Número de rutas aéreas conectando directamente a Cartagena de Indias con otros destinos nacionales e internacionales</t>
  </si>
  <si>
    <t>18 rutas aéreas</t>
  </si>
  <si>
    <t>Mantener 18 rutas aéreas conectada directamente a Cartagena</t>
  </si>
  <si>
    <t>TURISMO COMPETITIVIO Y SOSTENIBLE</t>
  </si>
  <si>
    <t>Numero de Zonas turísticas Ordenadas</t>
  </si>
  <si>
    <t>Mantener 4 zonas turísticas ordenadas</t>
  </si>
  <si>
    <t>Número de Centros de atención turística funcionando</t>
  </si>
  <si>
    <t>Mantener en funcionamiento 5 centros de atención turística</t>
  </si>
  <si>
    <t>Número de Puntos de Información Turística funcionando</t>
  </si>
  <si>
    <t>Mantener en funcionamiento 3 puntos de información turística</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</si>
  <si>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</si>
  <si>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</si>
  <si>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Avances Enero – Diciembre 2020
Planificación Fase diagnostica y establecimiento de compromisos en compañía de las siguientes dependencias: Cuerpo Bomberos, Distriseguridad, CRUED, Oficina de Gestión del Riesgo.
Actividades Pendientes:
Diseño planta de personal (estudios técnicos). 
Los avances no se han ejecutado con recursos de este proyecto, debido a que se encuentra en etapa de formulación.</t>
  </si>
  <si>
    <t>Se procedio a actualziar le proyecto de inversion para contar con los recursos para al vigencia 2021 y proceder a contratar el resto de zonas  wifi.</t>
  </si>
  <si>
    <t>Se enceuntra en proceso de instalacion zona WIFI Gratis en la zona de PLAYA AZUL proyectadaa ser entregada en elmes de febrero de 2021.</t>
  </si>
  <si>
    <t>SGP</t>
  </si>
  <si>
    <t>DIRECCIÓN  ADMINISTRATIVA  DE TALENTO HUMANO</t>
  </si>
  <si>
    <t xml:space="preserve">
$ 24,853,745,054 </t>
  </si>
  <si>
    <t>11.028.560.000.00 (SIN COVID)
   14.424.862.643  (Gestion realizada por el COVID)
 1.532.366.000 (Gestion realizda por IOTA)</t>
  </si>
  <si>
    <t xml:space="preserve">
Se realizaron 2 Jornada de fumigación y desratización en los cementerios distritales de Cartagena  de Indias, con el equipo de mantenimiento DAAL, garantizando con ambientes sanos para los usuarios y las comunidades aledañas.</t>
  </si>
  <si>
    <t>Contrato para la realización de acciones preventivas y correctivas en el cementerio distrital de Santa Cruz de Manga (Pintura) a cargo de la Dirección Administrativa de Apoyo Logístico, y IPCC - proceso MC-DAAL-029-2020, valor: 10.930.968.
Pintura en Muros de Cerramiento, Hall De Acceso y Torre Superior.
Pintura Cubierta,  1429 m2  en pintura.
Cerramiento de Bóvedas para Conservación de Restos (72 Bóvedas), 27,44 m2 de Cerramiento de bovedas con  block #4.</t>
  </si>
  <si>
    <t>Se llevara a cavo visita tecnica el dia lunes 30 de Noviembre y martes 1 de Diciembre para la organización d ela logistica de las jornada de fumigacion y desratizacion en los cementerios distritales de cartagena d eindias, (Olaya Herrera, Albornoz, Ternera y Santa Cruz de Manga).</t>
  </si>
  <si>
    <t>* De manera general se armonizó el presupuesto de inversión de la vigencia fiscal 2020 con el plan plurianual de inversiones del plan de desarrollo "salvemos juntos a cartagena 2020 - 2023" según decreto 0748 17 de julio 2020.
*Se elaboró el proyecto de inversión en la MGA - SUIP, con lo cual se obtuvo certificado de viabilidad -código BPIN 2020130010184. El cual garantiza la operación y funcionamiento de los bienes o servicios entregados con ingresos de naturaleza permanente para el proyecto de inversión "ADMINISTRACION Y OPERACION DE LOS CEMENTERIOS PUBLICOS DISTRITALES- POR UNA CARTAGENA LIBRE Y RESILIENTE 2020-2023"
Se realizaros 2 Jornadas de Fumigaciom en el tercer trimestre con apoyo del personal de Mantenimiento de la Direccion Adnistrativa de apoyo logistico y la empresa de aseo.</t>
  </si>
  <si>
    <t>Se realizaron 3 jornadas especiales para en los cementerios distritales (Olaya, Ternera, Albornoz y Manga).</t>
  </si>
  <si>
    <t>Proyecto formulado con Oficio AMC-OFI-0078050-2020 . Reuniones de trabajo con SENA, PES, CAMARA COMERCIO, EVERIS y HACIENDA para artícular esfuerzos y terminar de formular un proyecto articulado</t>
  </si>
  <si>
    <t>Porcentaje de la poblacion con acceso a servicios de acueducto en forma segura en las comunidades de Tierra Bomba, Archipielago de San Bernardo, Isla furte, e Isla de Barù, ubicadas en suelo insular</t>
  </si>
  <si>
    <t>Transporte, almacenamiento, distibución del agua potable al corregimiento de bocachica y control de la caldiad del agua potable a suministrar por 4 meses.</t>
  </si>
  <si>
    <t xml:space="preserve">Construcción del punto de llenado de los bongos destinados al transporte de agua potable </t>
  </si>
  <si>
    <t>Se inició proceso para realizar convenio con la empresa Aguas de Cartagena S.A. E.S.P. con el objetivo de cumplir con la sentencia T-012 de 2019, realizando la Construcción de Punto de llenado de los bongos y transporte, almacenamiento, distribución del agua potable en el Corregimiento de Bocachica. Se expidió CDP 425  de 11 de septiembre 2020. Se firma memorando de entendimiento el diá 28 de septiembre 2020.</t>
  </si>
  <si>
    <t xml:space="preserve">Se firma acta de incio el día 30 de octubre. </t>
  </si>
  <si>
    <t>Se firma Modificatorio N°1 y N° 2 con el objetivo de realizar adición en tiempo y en recursos al Memorando de Entedimiento y así garantizar el suministro de agua potable al corregimiento de Bocachica.</t>
  </si>
  <si>
    <t>Los recursoso de esta activida de trasladaron para fortalecer el Transporte, almacenamiento, distibución del agua potable al corregimiento de bocachica y control de la caldiad del agua potable a suministrar por 4 meses. Dando cumplimiento cumplir a la sentencia T-012 de 2019</t>
  </si>
  <si>
    <t>0.5%</t>
  </si>
  <si>
    <t>Saneamiento de forma segura para todos</t>
  </si>
  <si>
    <t>Construccion de infraestructura  para el acceso de agua potable en la comunidad Arroyo de las Canoa, Arroyo Grande, Vereda el Zapatero, Comunidad de la Sevillana.</t>
  </si>
  <si>
    <t>El proyecto que tiene inmerso la comunidad sevillana tiene problemas con la propiedad de la titularidad de las tierras donde están construidas las casa, por lo tanto es inviable hacer inversión pública en las mismas.
Se realizó traslado de recursos para fortalecer el rubro de pago de subsidios de acueducto y acantarillado de Cartagena. (soperte decreto de traslado de recursos)</t>
  </si>
  <si>
    <t>ENERGIAS LIMPIAS Y ALUMBRADO PUBLICO SOSTENIBLE MODERNO Y EFICIENTE PARA TODOS</t>
  </si>
  <si>
    <t>No se logró avance</t>
  </si>
  <si>
    <t>El monto asignado en el rubro presupuestal  para financiar el proyecto no son suficientes para alcanzar el objetivo</t>
  </si>
  <si>
    <t>No se ha logrado fortalecer financieramene el rubro presupuestal</t>
  </si>
  <si>
    <t>PGIRS en marcha version 2017</t>
  </si>
  <si>
    <t xml:space="preserve">Se entrega documeto de PGIRS ACTUALIZADO, se hizo DECRETO N° 1641 de 29 de diciembre del 2020  POR EL CUAL SE ACTUALIZA EL PGIRS EN EL DISTRITO DE CARTAGENA DE INDIAS. </t>
  </si>
  <si>
    <t>Pago Déficit de Subsidios Aseo saldo no glosado Marzo. VEOLIA con Acta de Pago N°004 de 23 de junio del 2020 y Pago de Déficit de subsidios de acueducto y alcantarillado saldo no glosado de Marzo AGUAS DE CARTAGENA con Acta de pago N°005 de 23 de junio de 2020.</t>
  </si>
  <si>
    <t>Acta de Pago N°006  Déficit de Subsidios Acueducto y Alcantarillado saldo del mes de marzo, pago de las facturas de abril, mayo y junio de 2020. AGUAS DE CARTAGENA y Acta de Pago N°007 Pago Déficit de Subsidios Aseo saldo de las factura de enero, febrero y marzo del 2020. VEOLIA</t>
  </si>
  <si>
    <t>Acta de Pago N°008 Pago Déficit de Subsidios Acueducto y Alcantarillado pago de la factura de julio de 2020. AGUAS DE CARTAGENA</t>
  </si>
  <si>
    <t>Teniendo en cuenta que la linea base es 93,35%, la metoa por cumplir en el cuatrienio es de 6,65%, así para cada vigencia la mera será de 1,68%
Acta  de Pago N°012  Déficit de Subsidios Acueducto y Alcantarillado  pago de la factura de agosto y septiembre de 2020. AGUAS DE CARTAGENA, Acta de Pago N°013 Déficit de Subsidios Acueducto y Alcantarillado  pago de la factura de octubre de 2020. AGUAS DE CARTAGENA. Acta de Pago N°014 Déficit de Subsidios Aseo de las facturas de marzo, abril, mayo, junio, julio, agosto, septiembre, octubre y noviembre del 2020 PACARIBE S.A. E.S.P.</t>
  </si>
  <si>
    <t>Ejecución Presupuestal</t>
  </si>
  <si>
    <t>100%
(6,65%)</t>
  </si>
  <si>
    <t xml:space="preserve">Actividades de Control Microorganismos, Control Plagas, Control Animales Silvestres, Capacitación Sanitaria.
</t>
  </si>
  <si>
    <t>Venta de Servicios Cementerios.
Rendimientos Financieroa</t>
  </si>
  <si>
    <t xml:space="preserve">
Para el Cuatrienio, la meta es implementar 4 Planes de sanieamiento para los 4 cementerios, para esto se establece una ruta critica del cumplien de la meta por año, asi:
2020: 1 Plan de saneamiento 
2021: 1 Plan de saneamiento 
2022: 1 Plan de saneamiento 
2023: 1 Plan de saneamiento 
Cada uno de estos plnes cuenta con 5 actividades
* Se reaizó una Jornada de fumigación y desratización en los cementerios distritales de Cartagena  de Indias, con el equipo de mantenimiento DAAL, garantizando con ambientes sanos para los usuarios y las comunidades aledañas.
Las actividades de este proyecto se ejecutaron con recursosos de funcionamiento, por este motivo no se carga ningun valor en la casilla de Ejecución Presupuestal.
</t>
  </si>
  <si>
    <t>No se realizaron actividades</t>
  </si>
  <si>
    <t>1. Contrato de Obra civil de ampliación para la construcción de bóvedas en los cementerios distrital (Ternera, Olaya y albornoz, 18 bóvedas para cada Cementerio, para un total de 54 bóvedas - proceso MC-DAAL-027-2020, valor: 65.350.934.
2. no se afectaron recursos del rubro ya que se hizo con recursos de funcionamiento.</t>
  </si>
  <si>
    <t>No se realizó actividad</t>
  </si>
  <si>
    <t>Contrato para la realización de acciones preventivas y correctivas en el cementerio distrital de Santa Cruz de Manga (Pintura) a cargo de la Dirección Administrativa de Apoyo Logístico, y IPCC - proceso MC-DAAL-029-2020, valor: 10.930.968.
Pintura en Muros de Cerramiento, Hall De Acceso y Torre Superior.
Pintura Cubierta,  1429 m2  en pintura.
Cerramiento de Bóvedas para Conservación de Restos (72 Bóvedas), 27,44 m2 de Cerramiento de bovedas con  block #4.
No se afectaron recursos de inversión, parara la ejecución de esta activiodad, por eso la casilla de ejecición presupuestal esta en 0.</t>
  </si>
  <si>
    <t>El cimplimiento de esta meta corresponde a un 100%
(6,65%),  para  el cuatrienio, para lo que se estrablece unan ruta critica de cumplimiento por año:
1. 2020: Cumplimiento del  1,66%
1. 2021: Cumplimiento del  1,66%
1. 2022: Cumplimiento del  1,66%
1. 2023: Cumplimiento del  1,66%
Se realizó traslado de recursos para fortalecer el rubro de Subsidios de Aseso Acueducto y Alcantarillado del Distrito para la vigencia 2020.</t>
  </si>
  <si>
    <t>50%
(45%)</t>
  </si>
  <si>
    <t>90%
(7%)</t>
  </si>
  <si>
    <t>La meta proyecto es alcanzar la cobertura de 90%, teniendo en cuenta la linea base, falta cumplir un 7 % durante el  cuatrienio. Con la siguiente reción:
2020:  cobertura para 5 barrios , equivalente al 1% 
2021: cobertura para 6 barrios , equivalente al 2% 
2022: cobertura para 6 barrios , equivalente al 2% 
2023: cobertura para 6 barrios , equivalente al 2%
el 0,5% resportado como avance, equivale a 2 barrios de los 23, qie es la cobertura total.</t>
  </si>
  <si>
    <t>85%)
(20,15%)</t>
  </si>
  <si>
    <t>Es necesario aclara la ruta crítica para la medicioón de la meta Producto: 
Para el cuatrienio, se tiene la Actualización, implementación,y adopción del PEGIRS, así la ruta crítaca es:
1. 2020: Actualización , Peso : 0,25
2. Adopción, Peso 0,25
3. Implementación. Peso:0,50</t>
  </si>
  <si>
    <t>,Se entrega documeto de PGIRS ACTUALIZADO,Y ADOPTADO MEDIANTE    DECRETO N° 1641 de 29 de diciembre del 2020  POR EL CUAL SE ACTUALIZA EL PGIRS EN EL DISTRITO DE CARTAGENA DE INDIAS. 
Al cierre de este año se ha cumplido con el 50% de la meta.</t>
  </si>
  <si>
    <t>Proyecto formulado con Oficio AMC-OFI-0078050-2020.
Reuniones de trabajo con SENA, PES, CAMARA COMERCIO, EVERIS y HACIENDA para artícular esfuerzos y terminar de formular un proyecto articulado</t>
  </si>
  <si>
    <t>esta acividad será programada para 2021</t>
  </si>
  <si>
    <t>Construir y Adecuar 3 plazas de mercado sectoriales</t>
  </si>
  <si>
    <t>Para el cuatrienio la meta es contruir 3 planzas sectoriales,, para esto se establece la siguiente ruta critica.
2020: no dse programan actividades
2021: Estapa de Diseño de las 3 plazas
2022: Fase de Contruccion Plaza 1
2023. Plza de construcción plaza 2 y plaza 3
Por demora en el proceso de contratación del material requerido para la carecterización no se pudo iniciar. El proceso de solicitud del material se realizo el dia 20 de octubre del 2020 a la oficna de apoyo logistico. El material llego a la ciudad de Cartagena el dia 30 de diciembre. La caracterización se pririzará para la vigencia 2021</t>
  </si>
  <si>
    <t>PROGRAMACIÓN META A 2021</t>
  </si>
  <si>
    <t>Observaciones Enero 2021</t>
  </si>
  <si>
    <t>Para el año 2020, el reporte de cumplimiento fue 0% de la meta producto, por tanto se acumila para la presente vivencia</t>
  </si>
  <si>
    <t>Ruta Crítica / Meta Producto</t>
  </si>
  <si>
    <t xml:space="preserve">
El equipo profesional y operativo de la oficina de mercados apoyo durante la emergencia invernal en los albergues destinados, durante las fechas del 7 al 21 de noviembre, hecho que afecto el cronograma de ejecución del plan de acción</t>
  </si>
  <si>
    <t xml:space="preserve">Para el cuatrienio la meta es contruir 3 planzas sectoriales,, para esto se establece la siguiente ruta critica.
2020: Se gestionaron los recursos, pero la entrega del material necesario fue recibida el 30 de diciembre de 2020, por tanto esta meta se acumula con la de 2021
2021: 1 Plaza
2022: 1 Plaza
2023: 1 Plaza
Para la segunda atividad, se establece una ruta crítica asi:
2021:417 pernas + 417 ( dejadas de caracterizar en 2020)
2022: 417 persoans
2023. 417 pernas
</t>
  </si>
  <si>
    <t>Reorganización de los procesos administrativos de las plazas de mercados públicos</t>
  </si>
  <si>
    <t>Valor Absoluto de la Actividad del  Proyecto 2020 - 2021</t>
  </si>
  <si>
    <t>Formular proyectos encaminados a la construcción de las plazas de mercados sectoriales</t>
  </si>
  <si>
    <t>Aplicación del formato de caracterización de información de comerciantes, adjudicatarios del Mercado de Bazurto
Socialización de Actividad con comerciantes a caracterizar, realizar sistematización y analisis de inforación recopilada.</t>
  </si>
  <si>
    <t>Diseño del modelo de gestión de cobro a comerciantes adjudicatarios del mercado de bazurto</t>
  </si>
  <si>
    <t>Desarrollar e implementar estrategias y gestiones juridicas ante las dependencias competentes a fin de atender los requerimientos existentes en las plazas de mercado público de Distrito</t>
  </si>
  <si>
    <t>Programa más cooperación internacional, innovación a través de la formulación participativa de un plan de internacionalización para la ciudad de Cartagena de indias</t>
  </si>
  <si>
    <t>Adelfo Manuel Doria Franco
Alejandro Madero - Asesor de Mercado</t>
  </si>
  <si>
    <t>INGRESOS CORRIENTES DE LIBRE DESTINACION-ICLD 
SGP</t>
  </si>
  <si>
    <t>1000000000
1000000000</t>
  </si>
  <si>
    <t>SISTEMA DE MERCADOS PÚBLICOS DISTRITALES</t>
  </si>
  <si>
    <t>02-001-06-20-03-01-11-01
02-070-06-20-03-01-011-01</t>
  </si>
  <si>
    <t>Adelfo Manuel Doria Franco
Circe Alvarez</t>
  </si>
  <si>
    <t>02-001-05-20-03-03-02-01</t>
  </si>
  <si>
    <t>02-001-06-20-03-03-03-01</t>
  </si>
  <si>
    <t>APOYO A LA IMPLEMENTACÓN DE MODELO INTEGRADO DE PLANEACIÓN Y GESTIÓN EN LA SECRETARÍA GENERAL TG+</t>
  </si>
  <si>
    <t>02-001-06-20-04-01-01-01
02-001-06-20-04-01-01-03</t>
  </si>
  <si>
    <t>Para el cumplimiento de la meta producto (7 Políticas) sstablece la siguiente ruta crítica:
2020: 1 Dimensión
2021: 2 Dimensión
2023:  2 Dimensión
como no se alcanzó el cumplimiento del año 2020,  se acumula para el 2021</t>
  </si>
  <si>
    <t>transparencia para el fortalecimiento de la confianza en las instituciones del Distrito de Cartagena</t>
  </si>
  <si>
    <t>02-001-06-20-04-01-02-01</t>
  </si>
  <si>
    <t>En la vigencia 2021 se continuará la fase diagnóstica en las demás dependencias de la Alcladía Mayor de Cartagena de Indias.
Puesta en marcha para la generación de las condiciones para la firma de un Pacto por la Transparencia para la Lucha contra la Corrupción entre el Distrito y la Secretaría de Transparencia de la Presidencia de la República e incorporación en la política de transparencia y anticorrupción del Distrito de Cartagena de Indias.
Se consolidó el equipo de levantamiento de cargas, procesos y procedimientos de la Alcaldía Mayor de Cartagena de Indias.
Consolidación documento diagnóstico "Ley de transparencia y acceso a la información". Inicio de la fase diagnóstica en las secretarías de Haciena, Educación, Planeación y la Dirección Administrativa de Talento Humano; en ese mismo orden con porcentajes de avance del 93%,92%,86% y 81%. Conmemoración del día internacional de la lucha contra la corrucpción el dá 09 de diciembre del 2020.</t>
  </si>
  <si>
    <t>A 31 diciembre el proyecto estar redactado y con certificación de viabilidad  junto con los trámites internos tales como estudios del sector para empezar en la próxima vigencia elaborar las respectivas contratación de conservación dinámica y demás actividades de inmersas del proyecto
Se elabora proyecto de inversion "Saneamiento integral del Patrimonio Inmobiliario del Distrito de Cartagenacon", de igual forma presupuestos plurianual y presupuesto general.
Se elabora proyecto de inversion "Saneamiento integral del Patrimonio Inmobiliario del Distrito de Cartagenacon", de igual forma presupuestos plurianual y presupuesto general.
Se obtuvieron certificacones de sostenenibilidad e inscripocipn del proyecto ante el banco de programas y proyectos, oficio AMC-OFI-0107257-2020
Se registro el proyecto de inversión  "Saneamiento integral del Patrimonio Inmobiliario del Distrito de Cartagenacon", en la MGA - SUIP, -código BPIN 2020130010295.
  Se elabora estudios previos para la realizacion de la conservacion dinamica con, Instituto Geografico Agustin codaci.
Se obtuvieron certificacones de sostenenibilidad e inscripocipn del proyecto ante el banco de programas y proyectos.
Se registro el proyecto de inversión  "Saneamiento integral del Patrimonio Inmobiliario del Distrito de Cartagenacon", en la MGA - SUIP, -código BPIN 2020130010295.
  Se elabora estudios previos para la realizacion de la conservacion dinamica con, Instituto Geografico Agustin codaci.</t>
  </si>
  <si>
    <t>Socializar con los actore claves del proceso el programa Cartagena Hacia la Modernidad.</t>
  </si>
  <si>
    <t>Establecer indicadores de medición de la transparencia en la administración Distrital</t>
  </si>
  <si>
    <t>Conformar y fortalecer el equipo de héroes de valor</t>
  </si>
  <si>
    <t>Conmemorar a través de un evento, el día internacional de la lucha contra la corrupción</t>
  </si>
  <si>
    <t xml:space="preserve"> Realizar el Inventario de la información recopilada para el diagnóstico de los sistemas de información .
</t>
  </si>
  <si>
    <t>Adquirir e implementar el software tipo BPMS</t>
  </si>
  <si>
    <t xml:space="preserve">Realizar Cpítulo de estudio técnico ( Actualización de los Procesos, Cargas laborales, Diseño de estructura Propuesta, Manual de Funciones y Competencias laborales </t>
  </si>
  <si>
    <t>MARIA EUGENIA GARCÍA</t>
  </si>
  <si>
    <t>TALENTO HUMANO</t>
  </si>
  <si>
    <t xml:space="preserve">Dirección Administrativa De Apoyo Logístico </t>
  </si>
  <si>
    <t>ARTICULACION  CON OTROS PLANES  CON  EL DECRETO  612 DE 2018</t>
  </si>
  <si>
    <t>DIMENSIÓN MIPG</t>
  </si>
  <si>
    <t xml:space="preserve">POLÍTICA DE GESTIÓN Y DESEMPEÑO INSTITUCIONAL </t>
  </si>
  <si>
    <t xml:space="preserve">Implementar los Proyectos de Corto y Mediano Plazo del PINAR:
</t>
  </si>
  <si>
    <r>
      <rPr>
        <b/>
        <u/>
        <sz val="10"/>
        <color theme="1"/>
        <rFont val="Calibri"/>
        <family val="2"/>
        <scheme val="minor"/>
      </rPr>
      <t>1. AVANZAR EN LA IMPLEMENTACION DE LOS INSTRUMENTOS ARCHIVISTICOS:</t>
    </r>
    <r>
      <rPr>
        <b/>
        <sz val="10"/>
        <color theme="1"/>
        <rFont val="Calibri"/>
        <family val="2"/>
        <scheme val="minor"/>
      </rPr>
      <t xml:space="preserve">
1.1</t>
    </r>
    <r>
      <rPr>
        <sz val="10"/>
        <color theme="1"/>
        <rFont val="Calibri"/>
        <family val="2"/>
        <scheme val="minor"/>
      </rPr>
      <t xml:space="preserve"> Intervencion de Fondos Documentales (700 ML en 2021)</t>
    </r>
  </si>
  <si>
    <r>
      <rPr>
        <b/>
        <sz val="10"/>
        <color theme="1"/>
        <rFont val="Calibri"/>
        <family val="2"/>
        <scheme val="minor"/>
      </rPr>
      <t xml:space="preserve">1.2. </t>
    </r>
    <r>
      <rPr>
        <sz val="10"/>
        <color theme="1"/>
        <rFont val="Calibri"/>
        <family val="2"/>
        <scheme val="minor"/>
      </rPr>
      <t xml:space="preserve"> Actualizacion de Instrumentos Archivisticos:
         </t>
    </r>
    <r>
      <rPr>
        <b/>
        <sz val="10"/>
        <color theme="1"/>
        <rFont val="Calibri"/>
        <family val="2"/>
        <scheme val="minor"/>
      </rPr>
      <t xml:space="preserve">1.2.1. </t>
    </r>
    <r>
      <rPr>
        <sz val="10"/>
        <color theme="1"/>
        <rFont val="Calibri"/>
        <family val="2"/>
        <scheme val="minor"/>
      </rPr>
      <t xml:space="preserve">CCD
         </t>
    </r>
    <r>
      <rPr>
        <b/>
        <sz val="10"/>
        <color theme="1"/>
        <rFont val="Calibri"/>
        <family val="2"/>
        <scheme val="minor"/>
      </rPr>
      <t>1.2.2.</t>
    </r>
    <r>
      <rPr>
        <sz val="10"/>
        <color theme="1"/>
        <rFont val="Calibri"/>
        <family val="2"/>
        <scheme val="minor"/>
      </rPr>
      <t xml:space="preserve"> TRD
         </t>
    </r>
    <r>
      <rPr>
        <b/>
        <sz val="10"/>
        <color theme="1"/>
        <rFont val="Calibri"/>
        <family val="2"/>
        <scheme val="minor"/>
      </rPr>
      <t xml:space="preserve">1.2.3. </t>
    </r>
    <r>
      <rPr>
        <sz val="10"/>
        <color theme="1"/>
        <rFont val="Calibri"/>
        <family val="2"/>
        <scheme val="minor"/>
      </rPr>
      <t xml:space="preserve"> ID
       </t>
    </r>
  </si>
  <si>
    <r>
      <t xml:space="preserve">
</t>
    </r>
    <r>
      <rPr>
        <b/>
        <sz val="10"/>
        <color theme="1"/>
        <rFont val="Calibri"/>
        <family val="2"/>
        <scheme val="minor"/>
      </rPr>
      <t>1.3.</t>
    </r>
    <r>
      <rPr>
        <sz val="10"/>
        <color theme="1"/>
        <rFont val="Calibri"/>
        <family val="2"/>
        <scheme val="minor"/>
      </rPr>
      <t xml:space="preserve">  Actualización del Programa de Gestión Documental - PGD</t>
    </r>
  </si>
  <si>
    <r>
      <rPr>
        <b/>
        <u/>
        <sz val="10"/>
        <color theme="1"/>
        <rFont val="Calibri"/>
        <family val="2"/>
        <scheme val="minor"/>
      </rPr>
      <t>2. AVANZAR EN LA IMPLEMENTACION DEL PLAN DE CONSERVACION DOCUMENTAL:</t>
    </r>
    <r>
      <rPr>
        <b/>
        <sz val="10"/>
        <color theme="1"/>
        <rFont val="Calibri"/>
        <family val="2"/>
        <scheme val="minor"/>
      </rPr>
      <t xml:space="preserve">
2.1  </t>
    </r>
    <r>
      <rPr>
        <sz val="10"/>
        <color theme="1"/>
        <rFont val="Calibri"/>
        <family val="2"/>
        <scheme val="minor"/>
      </rPr>
      <t xml:space="preserve">Programa de Capacitación y sensibilización: 
         </t>
    </r>
    <r>
      <rPr>
        <b/>
        <sz val="10"/>
        <color theme="1"/>
        <rFont val="Calibri"/>
        <family val="2"/>
        <scheme val="minor"/>
      </rPr>
      <t>2.1.1.1 Realizar capacitaicones a los funcionarios del nivel centrla  y descentralizado</t>
    </r>
    <r>
      <rPr>
        <sz val="10"/>
        <color theme="1"/>
        <rFont val="Calibri"/>
        <family val="2"/>
        <scheme val="minor"/>
      </rPr>
      <t xml:space="preserve">
        </t>
    </r>
  </si>
  <si>
    <t xml:space="preserve">2.1.1.2 Realizar capacitaicones a los funcionarios del nivel centrla  y descentralizado
 </t>
  </si>
  <si>
    <r>
      <t xml:space="preserve"> </t>
    </r>
    <r>
      <rPr>
        <b/>
        <sz val="10"/>
        <color theme="1"/>
        <rFont val="Calibri"/>
        <family val="2"/>
        <scheme val="minor"/>
      </rPr>
      <t>2.1.2.</t>
    </r>
    <r>
      <rPr>
        <sz val="10"/>
        <color theme="1"/>
        <rFont val="Calibri"/>
        <family val="2"/>
        <scheme val="minor"/>
      </rPr>
      <t xml:space="preserve"> Realizar capacitación y seguimiento a 80 Dependencias del Distrito  al año aprox.</t>
    </r>
  </si>
  <si>
    <r>
      <rPr>
        <b/>
        <sz val="10"/>
        <color theme="1"/>
        <rFont val="Calibri"/>
        <family val="2"/>
        <scheme val="minor"/>
      </rPr>
      <t>2.2.</t>
    </r>
    <r>
      <rPr>
        <sz val="10"/>
        <color theme="1"/>
        <rFont val="Calibri"/>
        <family val="2"/>
        <scheme val="minor"/>
      </rPr>
      <t xml:space="preserve"> Programa de Saneamiento Ambiental: Realizar dos (2) Jornadas de fumigación, desratización, Limpieza del material contaminado al año entre 2020 y 2023</t>
    </r>
  </si>
  <si>
    <r>
      <rPr>
        <b/>
        <sz val="10"/>
        <color theme="1"/>
        <rFont val="Calibri"/>
        <family val="2"/>
        <scheme val="minor"/>
      </rPr>
      <t xml:space="preserve">2.3. </t>
    </r>
    <r>
      <rPr>
        <sz val="10"/>
        <color theme="1"/>
        <rFont val="Calibri"/>
        <family val="2"/>
        <scheme val="minor"/>
      </rPr>
      <t>Programa monitoreo y control de condiciones ambientales: Adquirir equipo de medición de las condiciones de temperatura, humedad, luz (compra de un (1) datta logger)</t>
    </r>
  </si>
  <si>
    <r>
      <rPr>
        <b/>
        <sz val="10"/>
        <color theme="1"/>
        <rFont val="Calibri"/>
        <family val="2"/>
        <scheme val="minor"/>
      </rPr>
      <t>2.4.</t>
    </r>
    <r>
      <rPr>
        <sz val="10"/>
        <color theme="1"/>
        <rFont val="Calibri"/>
        <family val="2"/>
        <scheme val="minor"/>
      </rPr>
      <t xml:space="preserve"> Programa de Almacenamiento y Re-almacenamiento de la Documentación: 
 </t>
    </r>
    <r>
      <rPr>
        <b/>
        <sz val="10"/>
        <color theme="1"/>
        <rFont val="Calibri"/>
        <family val="2"/>
        <scheme val="minor"/>
      </rPr>
      <t>2.4.1.</t>
    </r>
    <r>
      <rPr>
        <sz val="10"/>
        <color theme="1"/>
        <rFont val="Calibri"/>
        <family val="2"/>
        <scheme val="minor"/>
      </rPr>
      <t xml:space="preserve"> Suministro de materiales de almacenamiento y conservacion de documentos: Cajas, carpetas 4 aletas, estanteria
       </t>
    </r>
    <r>
      <rPr>
        <b/>
        <sz val="10"/>
        <color theme="1"/>
        <rFont val="Calibri"/>
        <family val="2"/>
        <scheme val="minor"/>
      </rPr>
      <t/>
    </r>
  </si>
  <si>
    <t>2.4.2. Elementos de protección personal: Guantes, tapabocas, gel antibacterial, batas,  etc</t>
  </si>
  <si>
    <t>1200 Cajas X200
2000 carpetas</t>
  </si>
  <si>
    <t>50 caj tapabocas
1000 tarros gel
80 batas</t>
  </si>
  <si>
    <t>Plan estratégico de Talento Humano</t>
  </si>
  <si>
    <t xml:space="preserve">Plan Institucional   de Capacitación </t>
  </si>
  <si>
    <t>Plan de Previsión del talento humano</t>
  </si>
  <si>
    <t>Plan de Incentivos Institucionales</t>
  </si>
  <si>
    <t>Plan de Salud y seguridad en el trabajo</t>
  </si>
  <si>
    <t>01. TALENTO HUMANO</t>
  </si>
  <si>
    <t>Gestión Estratégica del Talento Humano</t>
  </si>
  <si>
    <t>Plan de Tratamiento de Riesgos de Seguridad y Privacidad de la Información</t>
  </si>
  <si>
    <t>Plan de Seguridad y Privacidad de la Información</t>
  </si>
  <si>
    <t> Plan Estratégico de Tecnologías de la Información y las Comunicaciones ­ PETI</t>
  </si>
  <si>
    <t>03. Gestión con Valores Para Resultados</t>
  </si>
  <si>
    <t>Seguridad Digital</t>
  </si>
  <si>
    <t>Gobierno Digital</t>
  </si>
  <si>
    <t>Gestión con Valores Para Resultados</t>
  </si>
  <si>
    <t>10. Racionalización de Trámites
09. Servicio al Ciudadano</t>
  </si>
  <si>
    <t>Gestión Con Valores para Resultados</t>
  </si>
  <si>
    <t>6. Gobierno Digital</t>
  </si>
  <si>
    <t>Plan Instutucional de Archivo PINAR</t>
  </si>
  <si>
    <t>Información y Comunicación</t>
  </si>
  <si>
    <t>14. Gestión Documental</t>
  </si>
  <si>
    <t>Definición del esquema de prestación diferencial del servicio público de acueducto, esstablecimiento del esquema tarifario</t>
  </si>
  <si>
    <t xml:space="preserve">Pago de subsidios servicios públicos de Acueducto y Alcantarillado beneficiados con
subsidios estrato 1, 2 y 3.
</t>
  </si>
  <si>
    <t>Numero de Predios
Identificados con el POMCA
de importancia estratégicas</t>
  </si>
  <si>
    <t xml:space="preserve">Número de áreas  de importancia estratégica
para asegurar la disponibilidad del recurso
natural de agua, a fin de satisfacer las
necesidades en materia de Agua Potable, de
la ciudadanía en el Distrito de Cartagena de
indias
</t>
  </si>
  <si>
    <t>Proteger 20 predios
de importancia
estratégica para
acueducto</t>
  </si>
  <si>
    <t>ADELFO DORIA  FRANCO 
ELENA MELÉNDEZ</t>
  </si>
  <si>
    <t>ADELFO DORIA FRANCO (SG) -
DIDIER TORRES ZÚÑIGA(DAAL)</t>
  </si>
  <si>
    <t>ADELFO DORIA FRANCO</t>
  </si>
  <si>
    <t>POMCA Protegido</t>
  </si>
  <si>
    <t>02-001-06-20-01-06-01-01</t>
  </si>
  <si>
    <t>EXTENSIÓN DE REDES DE ACUEDUCTO EN SUELO RURA, INSULAR Y CONTINENTAL DE DISTRITO DE CARTAGENA</t>
  </si>
  <si>
    <t>DEFINICIÓN E IMPLEMENTACIÓN DEL ESQIEMA DE PRESTACIÓN DE LOS SERVICIOS DE ACUEDUCTO Y ALCANTARILLADO DE LAS COMUNIDADES DE TIERRA BOMBA, ARCHIPIELADGO DE SAN VBERNARDO, ISLA FUERTE E ISLAD E BARÚ</t>
  </si>
  <si>
    <t>RENDIMIENTOS FINANCIEROS SGP AGUA POTABLE Y SANEAMIENTO BÁSICO
SGP
ICLD</t>
  </si>
  <si>
    <t>573315000
2866105208
300000000</t>
  </si>
  <si>
    <t>02-111-06-20-01-06-01-06
02-055-06-20-01-06-01.07
01-001-06-20-01-06-01-06</t>
  </si>
  <si>
    <t>ALUMBRADO PÚBLICO Y SUMINISTRO DE ENERGÍA PARA EL SISTEMA DEL DISTRITO DE CARTAGENA DE INDIAS</t>
  </si>
  <si>
    <t>IMPUESTO DE ALUMBRADO PÚBLICO</t>
  </si>
  <si>
    <t>02-156-06-20-01-06-02-01</t>
  </si>
  <si>
    <t>02-001-06-20-01-06-03-03</t>
  </si>
  <si>
    <t>ACTUALIZACIÓN DEL PEGIRS 2016-2027 Y CARACTERIZACION DEL DISTRITO DE CARTAGENA DE INDIAS</t>
  </si>
  <si>
    <t>SGP AGUA POTABLE Y SANEAMIENTO BÁSICO
ICLD
DIVEDENDOS DE ACUACAR
SGP</t>
  </si>
  <si>
    <t xml:space="preserve">$14,354,151,181
$2,231,947,627
$1,002,562,778
$15,699,313,668
</t>
  </si>
  <si>
    <t>FONDO DE SOLIDARIDAD Y REDISTRIBUCIÓN ASEO
FONDO DE SOLIDARIDAD Y REDISTRIBUCIÓN ACUEDUCTO Y LCANTARILADO</t>
  </si>
  <si>
    <t>02-055-06-20-01-06-01-05
02-001-06-20-01-06-01.02
02-062-06-20-01-06-01-01
02-055-06-02-01-06-01-06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</si>
</sst>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8" formatCode="&quot;$&quot;\ #,##0.00;[Red]\-&quot;$&quot;\ #,##0.00"/>
    <numFmt numFmtId="41" formatCode="_-* #,##0_-;\-* #,##0_-;_-* &quot;-&quot;_-;_-@_-"/>
    <numFmt numFmtId="164" formatCode="&quot;$&quot;#,##0.00;[Red]\-&quot;$&quot;#,##0.00"/>
    <numFmt numFmtId="165" formatCode="_-&quot;$&quot;* #,##0_-;\-&quot;$&quot;* #,##0_-;_-&quot;$&quot;* &quot;-&quot;_-;_-@_-"/>
    <numFmt numFmtId="166" formatCode="_-&quot;$&quot;* #,##0.00_-;\-&quot;$&quot;* #,##0.00_-;_-&quot;$&quot;* &quot;-&quot;??_-;_-@_-"/>
    <numFmt numFmtId="167" formatCode="0.0%"/>
    <numFmt numFmtId="168" formatCode="_(&quot;$&quot;\ * #,##0_);_(&quot;$&quot;\ * \(#,##0\);_(&quot;$&quot;\ * &quot;-&quot;??_);_(@_)"/>
    <numFmt numFmtId="169" formatCode="&quot;$&quot;#,##0"/>
    <numFmt numFmtId="170" formatCode="yyyy\-mm\-dd;@"/>
    <numFmt numFmtId="171" formatCode="_-[$$-240A]\ * #,##0.00_-;\-[$$-240A]\ * #,##0.00_-;_-[$$-240A]\ * &quot;-&quot;??_-;_-@_-"/>
    <numFmt numFmtId="172" formatCode="_-[$$-240A]\ * #,##0_-;\-[$$-240A]\ * #,##0_-;_-[$$-240A]\ * &quot;-&quot;??_-;_-@_-"/>
    <numFmt numFmtId="173" formatCode="&quot;$&quot;#,##0.00"/>
    <numFmt numFmtId="174" formatCode="#,##0_ ;\-#,##0\ "/>
    <numFmt numFmtId="175" formatCode="[$$-240A]\ #,##0.00;\-[$$-240A]\ #,##0.00"/>
  </numFmts>
  <fonts count="3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theme="1"/>
      <name val="Calibri"/>
      <family val="2"/>
      <scheme val="minor"/>
    </font>
    <font>
      <sz val="9"/>
      <color theme="1"/>
      <name val="Calibri"/>
      <family val="2"/>
      <scheme val="minor"/>
    </font>
    <font>
      <sz val="16"/>
      <color theme="1"/>
      <name val="Calibri"/>
      <family val="2"/>
      <scheme val="minor"/>
    </font>
    <font>
      <sz val="10"/>
      <color rgb="FF000000"/>
      <name val="Calibri"/>
      <family val="2"/>
      <scheme val="minor"/>
    </font>
    <font>
      <sz val="9"/>
      <color rgb="FF000000"/>
      <name val="Arial"/>
      <family val="2"/>
    </font>
    <font>
      <sz val="10"/>
      <color rgb="FF000000"/>
      <name val="Calibri-Bold"/>
    </font>
    <font>
      <b/>
      <sz val="10"/>
      <color theme="1"/>
      <name val="Calibri"/>
      <family val="2"/>
      <scheme val="minor"/>
    </font>
    <font>
      <sz val="8"/>
      <name val="Calibri"/>
      <family val="2"/>
      <scheme val="minor"/>
    </font>
    <font>
      <sz val="10"/>
      <color theme="1"/>
      <name val="Arial"/>
      <family val="2"/>
    </font>
    <font>
      <sz val="11"/>
      <color rgb="FF000000"/>
      <name val="Calibri"/>
      <family val="2"/>
    </font>
    <font>
      <sz val="16"/>
      <color rgb="FF000000"/>
      <name val="Calibri"/>
      <family val="2"/>
    </font>
    <font>
      <sz val="12"/>
      <color theme="1"/>
      <name val="Calibri"/>
      <family val="2"/>
      <scheme val="minor"/>
    </font>
    <font>
      <sz val="8"/>
      <color rgb="FF000000"/>
      <name val="Arial"/>
      <family val="2"/>
    </font>
    <font>
      <sz val="11"/>
      <color rgb="FF000000"/>
      <name val="Calibri"/>
      <family val="2"/>
      <scheme val="minor"/>
    </font>
    <font>
      <sz val="8"/>
      <color theme="1"/>
      <name val="Calibri"/>
      <family val="2"/>
      <scheme val="minor"/>
    </font>
    <font>
      <sz val="8"/>
      <color theme="1"/>
      <name val="Arial"/>
      <family val="2"/>
    </font>
    <font>
      <sz val="11"/>
      <name val="Calibri"/>
      <family val="2"/>
      <scheme val="minor"/>
    </font>
    <font>
      <b/>
      <sz val="11"/>
      <color indexed="81"/>
      <name val="Tahoma"/>
      <family val="2"/>
    </font>
    <font>
      <sz val="10"/>
      <color theme="1"/>
      <name val="Calibri"/>
      <family val="2"/>
      <scheme val="minor"/>
    </font>
    <font>
      <b/>
      <sz val="12"/>
      <color theme="1"/>
      <name val="Calibri"/>
      <family val="2"/>
      <scheme val="minor"/>
    </font>
    <font>
      <sz val="14"/>
      <color rgb="FF000000"/>
      <name val="Times New Roman"/>
      <family val="1"/>
    </font>
    <font>
      <sz val="12"/>
      <name val="Arial"/>
      <family val="2"/>
    </font>
    <font>
      <sz val="10"/>
      <color theme="1"/>
      <name val="Arial Nova Cond Light"/>
      <family val="2"/>
    </font>
    <font>
      <sz val="10"/>
      <color rgb="FF000000"/>
      <name val="Arial"/>
      <family val="2"/>
    </font>
    <font>
      <sz val="12"/>
      <name val="Calibri"/>
      <family val="2"/>
      <scheme val="minor"/>
    </font>
    <font>
      <sz val="8"/>
      <name val="Arial"/>
      <family val="2"/>
    </font>
    <font>
      <b/>
      <u/>
      <sz val="10"/>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E1A7E1"/>
        <bgColor indexed="64"/>
      </patternFill>
    </fill>
    <fill>
      <patternFill patternType="solid">
        <fgColor theme="0" tint="-0.14999847407452621"/>
        <bgColor indexed="64"/>
      </patternFill>
    </fill>
    <fill>
      <patternFill patternType="solid">
        <fgColor rgb="FFC5A7BB"/>
        <bgColor indexed="64"/>
      </patternFill>
    </fill>
    <fill>
      <patternFill patternType="solid">
        <fgColor theme="2"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indexed="64"/>
      </left>
      <right/>
      <top/>
      <bottom/>
      <diagonal/>
    </border>
    <border>
      <left style="thin">
        <color rgb="FF000000"/>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indexed="64"/>
      </right>
      <top/>
      <bottom/>
      <diagonal/>
    </border>
    <border>
      <left style="thin">
        <color indexed="64"/>
      </left>
      <right style="thin">
        <color rgb="FF000000"/>
      </right>
      <top/>
      <bottom/>
      <diagonal/>
    </border>
    <border>
      <left/>
      <right style="thin">
        <color rgb="FF000000"/>
      </right>
      <top/>
      <bottom/>
      <diagonal/>
    </border>
    <border>
      <left style="thin">
        <color indexed="64"/>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41"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743">
    <xf numFmtId="0" fontId="0" fillId="0" borderId="0" xfId="0"/>
    <xf numFmtId="0" fontId="0" fillId="0" borderId="0" xfId="0"/>
    <xf numFmtId="0" fontId="0" fillId="0" borderId="0" xfId="0" applyAlignment="1">
      <alignment vertical="center"/>
    </xf>
    <xf numFmtId="170" fontId="0" fillId="0" borderId="1" xfId="0" applyNumberFormat="1" applyFont="1" applyFill="1" applyBorder="1" applyAlignment="1">
      <alignment horizontal="center" vertical="center" wrapText="1"/>
    </xf>
    <xf numFmtId="0" fontId="0" fillId="2" borderId="0" xfId="0" applyFill="1"/>
    <xf numFmtId="0" fontId="0" fillId="0" borderId="2" xfId="0" applyFont="1" applyBorder="1" applyAlignment="1">
      <alignment horizontal="left" vertical="center" wrapText="1"/>
    </xf>
    <xf numFmtId="0" fontId="0" fillId="0" borderId="2" xfId="0" applyFont="1" applyBorder="1" applyAlignment="1">
      <alignment horizontal="left"/>
    </xf>
    <xf numFmtId="0" fontId="0" fillId="0" borderId="0" xfId="0" applyFill="1"/>
    <xf numFmtId="0" fontId="0" fillId="0" borderId="0" xfId="0" applyFill="1" applyBorder="1"/>
    <xf numFmtId="0" fontId="0" fillId="0" borderId="0" xfId="0" applyFill="1" applyBorder="1" applyAlignment="1">
      <alignmen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ill="1" applyAlignment="1">
      <alignment horizontal="center" vertical="center"/>
    </xf>
    <xf numFmtId="0" fontId="0" fillId="0" borderId="2" xfId="0" applyFill="1" applyBorder="1" applyAlignment="1">
      <alignment horizontal="left" vertical="center"/>
    </xf>
    <xf numFmtId="0" fontId="0" fillId="2" borderId="0" xfId="0" applyFill="1"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11"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xf numFmtId="0" fontId="0" fillId="2" borderId="0" xfId="0" applyFill="1" applyBorder="1"/>
    <xf numFmtId="0" fontId="0" fillId="2" borderId="11" xfId="0" applyFill="1" applyBorder="1"/>
    <xf numFmtId="0" fontId="0" fillId="2" borderId="2" xfId="0" applyFill="1" applyBorder="1"/>
    <xf numFmtId="0" fontId="0" fillId="2" borderId="5" xfId="0" applyFill="1" applyBorder="1"/>
    <xf numFmtId="0" fontId="0" fillId="0"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2"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0" fontId="0" fillId="0" borderId="5"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0" fontId="0"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0" fillId="4" borderId="3" xfId="0" applyFill="1" applyBorder="1" applyAlignment="1">
      <alignment horizontal="center" vertical="center" wrapText="1"/>
    </xf>
    <xf numFmtId="0" fontId="20" fillId="0" borderId="0" xfId="0" applyFont="1" applyFill="1"/>
    <xf numFmtId="0" fontId="0" fillId="5" borderId="1" xfId="0" applyFill="1" applyBorder="1" applyAlignment="1">
      <alignment horizontal="center" vertical="center" wrapText="1"/>
    </xf>
    <xf numFmtId="3" fontId="0" fillId="5" borderId="1" xfId="0" applyNumberFormat="1" applyFill="1" applyBorder="1" applyAlignment="1">
      <alignment horizontal="center" vertical="center"/>
    </xf>
    <xf numFmtId="1" fontId="0" fillId="5" borderId="1" xfId="3" applyNumberFormat="1" applyFont="1" applyFill="1" applyBorder="1" applyAlignment="1">
      <alignment horizontal="center" vertical="center"/>
    </xf>
    <xf numFmtId="9" fontId="0" fillId="5" borderId="3" xfId="0" applyNumberFormat="1" applyFill="1" applyBorder="1" applyAlignment="1">
      <alignment horizontal="center" vertical="center"/>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2" xfId="0" applyFill="1" applyBorder="1" applyAlignment="1">
      <alignment vertical="center"/>
    </xf>
    <xf numFmtId="1" fontId="0" fillId="5" borderId="4" xfId="3" applyNumberFormat="1" applyFont="1" applyFill="1" applyBorder="1" applyAlignment="1">
      <alignment horizontal="center" vertical="center"/>
    </xf>
    <xf numFmtId="9" fontId="15" fillId="5" borderId="1" xfId="0" applyNumberFormat="1" applyFont="1" applyFill="1" applyBorder="1" applyAlignment="1">
      <alignment horizontal="center" vertical="center" wrapText="1"/>
    </xf>
    <xf numFmtId="10"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1" fontId="0" fillId="5" borderId="1" xfId="0" applyNumberFormat="1" applyFill="1" applyBorder="1" applyAlignment="1">
      <alignment horizontal="center" vertical="center" wrapText="1"/>
    </xf>
    <xf numFmtId="3" fontId="0" fillId="5" borderId="1" xfId="0" applyNumberFormat="1" applyFill="1" applyBorder="1" applyAlignment="1">
      <alignment horizontal="center" vertical="center" wrapText="1"/>
    </xf>
    <xf numFmtId="0" fontId="0" fillId="5" borderId="5" xfId="0" applyFill="1" applyBorder="1" applyAlignment="1">
      <alignment vertical="center" wrapText="1"/>
    </xf>
    <xf numFmtId="0" fontId="20" fillId="5" borderId="1" xfId="0" applyFont="1" applyFill="1" applyBorder="1" applyAlignment="1">
      <alignment horizontal="center" vertical="center" wrapText="1"/>
    </xf>
    <xf numFmtId="3" fontId="20" fillId="5" borderId="1" xfId="0" applyNumberFormat="1" applyFont="1" applyFill="1" applyBorder="1" applyAlignment="1">
      <alignment horizontal="center" vertical="center"/>
    </xf>
    <xf numFmtId="9" fontId="20" fillId="5" borderId="1"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9" fontId="0" fillId="5" borderId="1" xfId="0" applyNumberFormat="1" applyFill="1" applyBorder="1" applyAlignment="1">
      <alignment horizontal="center" vertical="center"/>
    </xf>
    <xf numFmtId="9" fontId="0" fillId="5" borderId="1" xfId="0" applyNumberFormat="1" applyFill="1" applyBorder="1" applyAlignment="1">
      <alignment horizontal="center" vertical="center" wrapText="1"/>
    </xf>
    <xf numFmtId="1"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0" fontId="20" fillId="5" borderId="1" xfId="0" applyFont="1" applyFill="1" applyBorder="1" applyAlignment="1">
      <alignment vertical="center" wrapText="1"/>
    </xf>
    <xf numFmtId="0" fontId="20" fillId="5" borderId="2" xfId="0" applyFont="1" applyFill="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center" vertical="center"/>
    </xf>
    <xf numFmtId="170" fontId="0" fillId="6" borderId="1" xfId="0" applyNumberFormat="1" applyFill="1" applyBorder="1" applyAlignment="1">
      <alignment horizontal="center" vertical="center"/>
    </xf>
    <xf numFmtId="0" fontId="0" fillId="6" borderId="2" xfId="0"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5" borderId="19" xfId="0" applyFill="1" applyBorder="1" applyAlignment="1">
      <alignment horizontal="center" vertical="center" wrapText="1"/>
    </xf>
    <xf numFmtId="3" fontId="0" fillId="5" borderId="19" xfId="0" applyNumberFormat="1" applyFill="1" applyBorder="1" applyAlignment="1">
      <alignment horizontal="center" vertical="center"/>
    </xf>
    <xf numFmtId="1" fontId="0" fillId="5" borderId="19" xfId="3" applyNumberFormat="1" applyFont="1" applyFill="1" applyBorder="1" applyAlignment="1">
      <alignment horizontal="center" vertical="center"/>
    </xf>
    <xf numFmtId="170" fontId="0" fillId="5" borderId="19" xfId="0" applyNumberFormat="1" applyFill="1" applyBorder="1" applyAlignment="1">
      <alignment horizontal="center" vertical="center"/>
    </xf>
    <xf numFmtId="9" fontId="0" fillId="5" borderId="19" xfId="0" applyNumberFormat="1" applyFill="1" applyBorder="1" applyAlignment="1">
      <alignment horizontal="center" vertical="center"/>
    </xf>
    <xf numFmtId="3" fontId="0" fillId="0" borderId="1" xfId="0" applyNumberFormat="1" applyFill="1"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left" vertical="center" wrapText="1"/>
    </xf>
    <xf numFmtId="0" fontId="0" fillId="0" borderId="20" xfId="0" applyFill="1" applyBorder="1" applyAlignment="1">
      <alignment horizontal="left" vertical="center" wrapText="1"/>
    </xf>
    <xf numFmtId="0" fontId="0" fillId="0" borderId="25" xfId="0" applyFill="1" applyBorder="1" applyAlignment="1">
      <alignment horizontal="left" vertical="center" wrapText="1"/>
    </xf>
    <xf numFmtId="0" fontId="0" fillId="7" borderId="19" xfId="0" applyFill="1" applyBorder="1" applyAlignment="1">
      <alignment horizontal="left" vertical="top" wrapText="1"/>
    </xf>
    <xf numFmtId="0" fontId="0" fillId="7" borderId="19" xfId="0" applyFill="1" applyBorder="1" applyAlignment="1">
      <alignment horizontal="center" vertical="center" wrapText="1"/>
    </xf>
    <xf numFmtId="0" fontId="0" fillId="7" borderId="19" xfId="0" applyFill="1" applyBorder="1" applyAlignment="1">
      <alignment horizontal="left" vertical="center" wrapText="1"/>
    </xf>
    <xf numFmtId="0" fontId="0" fillId="7" borderId="19" xfId="0" applyFont="1" applyFill="1" applyBorder="1" applyAlignment="1">
      <alignment horizontal="center" vertical="center" wrapText="1"/>
    </xf>
    <xf numFmtId="2" fontId="0" fillId="7" borderId="19" xfId="0" applyNumberFormat="1" applyFill="1" applyBorder="1" applyAlignment="1">
      <alignment horizontal="center" vertical="center" wrapText="1"/>
    </xf>
    <xf numFmtId="0" fontId="0" fillId="7" borderId="19" xfId="0" applyFill="1" applyBorder="1" applyAlignment="1">
      <alignment horizontal="center" vertical="center"/>
    </xf>
    <xf numFmtId="1" fontId="0" fillId="7" borderId="19" xfId="3" applyNumberFormat="1" applyFont="1" applyFill="1" applyBorder="1" applyAlignment="1">
      <alignment horizontal="center" vertical="center"/>
    </xf>
    <xf numFmtId="170" fontId="0" fillId="7" borderId="19" xfId="0" applyNumberFormat="1" applyFill="1" applyBorder="1" applyAlignment="1">
      <alignment horizontal="center" vertical="center"/>
    </xf>
    <xf numFmtId="170" fontId="0" fillId="7" borderId="19" xfId="0" applyNumberFormat="1" applyFill="1" applyBorder="1" applyAlignment="1">
      <alignment horizontal="center" vertical="center" wrapText="1"/>
    </xf>
    <xf numFmtId="10" fontId="0" fillId="7" borderId="19" xfId="0" applyNumberFormat="1" applyFill="1" applyBorder="1" applyAlignment="1">
      <alignment horizontal="center" vertical="center"/>
    </xf>
    <xf numFmtId="0" fontId="0" fillId="7" borderId="18" xfId="0" applyFont="1" applyFill="1" applyBorder="1" applyAlignment="1">
      <alignment vertical="center" wrapText="1"/>
    </xf>
    <xf numFmtId="0" fontId="0" fillId="7" borderId="20" xfId="0" applyFill="1" applyBorder="1" applyAlignment="1">
      <alignment vertical="center" wrapText="1"/>
    </xf>
    <xf numFmtId="0" fontId="0" fillId="7" borderId="20" xfId="0"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170" fontId="0" fillId="7" borderId="1" xfId="0" applyNumberFormat="1" applyFill="1" applyBorder="1" applyAlignment="1">
      <alignment horizontal="center" vertical="center"/>
    </xf>
    <xf numFmtId="170" fontId="0" fillId="7" borderId="1" xfId="0" applyNumberFormat="1" applyFill="1" applyBorder="1" applyAlignment="1">
      <alignment horizontal="center" vertical="center" wrapText="1"/>
    </xf>
    <xf numFmtId="10" fontId="0" fillId="7" borderId="1" xfId="0" applyNumberFormat="1" applyFill="1" applyBorder="1" applyAlignment="1">
      <alignment horizontal="center" vertical="center"/>
    </xf>
    <xf numFmtId="0" fontId="0" fillId="7" borderId="1" xfId="0" applyFont="1" applyFill="1" applyBorder="1" applyAlignment="1">
      <alignment vertical="center" wrapText="1"/>
    </xf>
    <xf numFmtId="0" fontId="0" fillId="7" borderId="2" xfId="0" applyFill="1" applyBorder="1" applyAlignment="1">
      <alignment vertical="center" wrapText="1"/>
    </xf>
    <xf numFmtId="0" fontId="0" fillId="7" borderId="1" xfId="0" applyFill="1" applyBorder="1" applyAlignment="1">
      <alignment vertical="center" wrapText="1"/>
    </xf>
    <xf numFmtId="9" fontId="0" fillId="7" borderId="1" xfId="0" applyNumberFormat="1" applyFill="1" applyBorder="1" applyAlignment="1">
      <alignment horizontal="center" vertical="center"/>
    </xf>
    <xf numFmtId="0" fontId="0" fillId="7" borderId="1" xfId="0" applyFont="1" applyFill="1" applyBorder="1" applyAlignment="1">
      <alignment horizontal="center" vertical="center" wrapText="1"/>
    </xf>
    <xf numFmtId="0" fontId="0" fillId="7" borderId="3" xfId="0" applyFill="1" applyBorder="1" applyAlignment="1">
      <alignment vertical="center" wrapText="1"/>
    </xf>
    <xf numFmtId="0" fontId="0" fillId="7" borderId="5" xfId="0" applyFill="1" applyBorder="1" applyAlignment="1">
      <alignment vertical="center" wrapText="1"/>
    </xf>
    <xf numFmtId="0" fontId="0" fillId="7" borderId="25" xfId="0" applyFill="1" applyBorder="1" applyAlignment="1">
      <alignment horizontal="left" vertical="top" wrapText="1"/>
    </xf>
    <xf numFmtId="0" fontId="0" fillId="7" borderId="25" xfId="0" applyFill="1" applyBorder="1" applyAlignment="1">
      <alignment horizontal="center" vertical="center" wrapText="1"/>
    </xf>
    <xf numFmtId="0" fontId="0" fillId="7" borderId="25" xfId="0" applyFill="1" applyBorder="1" applyAlignment="1">
      <alignment horizontal="left" vertical="center" wrapText="1"/>
    </xf>
    <xf numFmtId="0" fontId="0" fillId="7" borderId="25" xfId="0" applyFill="1" applyBorder="1" applyAlignment="1">
      <alignment horizontal="center" vertical="center"/>
    </xf>
    <xf numFmtId="0" fontId="0" fillId="7" borderId="26" xfId="0" applyFill="1" applyBorder="1" applyAlignment="1">
      <alignment horizontal="center" vertical="center"/>
    </xf>
    <xf numFmtId="170" fontId="0" fillId="7" borderId="25" xfId="0" applyNumberFormat="1" applyFill="1" applyBorder="1" applyAlignment="1">
      <alignment horizontal="center" vertical="center"/>
    </xf>
    <xf numFmtId="170" fontId="0" fillId="7" borderId="25" xfId="0" applyNumberFormat="1" applyFill="1" applyBorder="1" applyAlignment="1">
      <alignment horizontal="center" vertical="center" wrapText="1"/>
    </xf>
    <xf numFmtId="9" fontId="0" fillId="7" borderId="25" xfId="0" applyNumberFormat="1" applyFill="1" applyBorder="1" applyAlignment="1">
      <alignment horizontal="center" vertical="center"/>
    </xf>
    <xf numFmtId="0" fontId="0" fillId="7" borderId="27" xfId="0" applyFont="1" applyFill="1" applyBorder="1" applyAlignment="1">
      <alignment horizontal="left" vertical="center" wrapText="1"/>
    </xf>
    <xf numFmtId="0" fontId="0" fillId="7" borderId="27" xfId="0" applyFill="1" applyBorder="1" applyAlignment="1">
      <alignment horizontal="left" vertical="center" wrapText="1"/>
    </xf>
    <xf numFmtId="0" fontId="0" fillId="0" borderId="25"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19" xfId="0" applyFill="1" applyBorder="1" applyAlignment="1">
      <alignment horizontal="left" vertical="center" wrapText="1"/>
    </xf>
    <xf numFmtId="0" fontId="0" fillId="4" borderId="19" xfId="0" applyFill="1" applyBorder="1" applyAlignment="1">
      <alignment horizontal="center" vertical="center"/>
    </xf>
    <xf numFmtId="170" fontId="0" fillId="4" borderId="19" xfId="0" applyNumberFormat="1" applyFill="1" applyBorder="1" applyAlignment="1">
      <alignment horizontal="center" vertical="center"/>
    </xf>
    <xf numFmtId="0" fontId="0" fillId="4" borderId="20" xfId="0" applyFill="1" applyBorder="1" applyAlignment="1">
      <alignment horizontal="center" vertical="center" wrapText="1"/>
    </xf>
    <xf numFmtId="0" fontId="19" fillId="4" borderId="29" xfId="0" applyFont="1" applyFill="1" applyBorder="1" applyAlignment="1">
      <alignment wrapText="1"/>
    </xf>
    <xf numFmtId="0" fontId="0" fillId="4" borderId="20" xfId="0" applyFill="1" applyBorder="1" applyAlignment="1">
      <alignment horizontal="left" vertical="center" wrapText="1"/>
    </xf>
    <xf numFmtId="0" fontId="0" fillId="4" borderId="1" xfId="0" applyFont="1" applyFill="1" applyBorder="1" applyAlignment="1">
      <alignment horizontal="center" vertical="center" wrapText="1"/>
    </xf>
    <xf numFmtId="170" fontId="0" fillId="4" borderId="1" xfId="0" applyNumberFormat="1" applyFill="1" applyBorder="1" applyAlignment="1">
      <alignment horizontal="center" vertical="center"/>
    </xf>
    <xf numFmtId="168" fontId="0" fillId="4" borderId="1" xfId="0" applyNumberFormat="1" applyFill="1" applyBorder="1" applyAlignment="1">
      <alignment vertical="center"/>
    </xf>
    <xf numFmtId="0" fontId="19" fillId="4" borderId="1" xfId="0" applyFont="1" applyFill="1" applyBorder="1" applyAlignment="1">
      <alignment wrapText="1"/>
    </xf>
    <xf numFmtId="0" fontId="0" fillId="4" borderId="2" xfId="0" applyFill="1" applyBorder="1" applyAlignment="1">
      <alignment horizontal="left" vertical="center" wrapText="1"/>
    </xf>
    <xf numFmtId="0" fontId="0" fillId="4" borderId="25" xfId="0" applyFont="1" applyFill="1" applyBorder="1" applyAlignment="1">
      <alignment horizontal="center" vertical="center" wrapText="1"/>
    </xf>
    <xf numFmtId="0" fontId="0" fillId="4" borderId="25" xfId="0" applyFill="1" applyBorder="1" applyAlignment="1">
      <alignment horizontal="center" vertical="center"/>
    </xf>
    <xf numFmtId="0" fontId="0" fillId="4" borderId="25" xfId="0" applyFill="1" applyBorder="1" applyAlignment="1">
      <alignment horizontal="center" vertical="center" wrapText="1"/>
    </xf>
    <xf numFmtId="0" fontId="0" fillId="4" borderId="25" xfId="0" applyFill="1" applyBorder="1" applyAlignment="1">
      <alignment horizontal="left" vertical="center" wrapText="1"/>
    </xf>
    <xf numFmtId="9" fontId="0" fillId="4" borderId="19" xfId="4" applyFont="1" applyFill="1" applyBorder="1" applyAlignment="1">
      <alignment horizontal="center" vertical="center"/>
    </xf>
    <xf numFmtId="9" fontId="0" fillId="4" borderId="1" xfId="4" applyFont="1" applyFill="1" applyBorder="1" applyAlignment="1">
      <alignment horizontal="center" vertical="center"/>
    </xf>
    <xf numFmtId="0" fontId="0" fillId="6" borderId="19" xfId="0" applyFont="1" applyFill="1" applyBorder="1" applyAlignment="1">
      <alignment horizontal="center" vertical="center" wrapText="1"/>
    </xf>
    <xf numFmtId="0" fontId="17" fillId="6" borderId="19" xfId="0" applyFont="1" applyFill="1" applyBorder="1" applyAlignment="1">
      <alignment horizontal="left" vertical="center" wrapText="1"/>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170" fontId="0" fillId="6" borderId="19" xfId="0" applyNumberFormat="1" applyFill="1" applyBorder="1" applyAlignment="1">
      <alignment horizontal="center" vertical="center"/>
    </xf>
    <xf numFmtId="170" fontId="0" fillId="6" borderId="19" xfId="0" applyNumberFormat="1" applyFill="1" applyBorder="1" applyAlignment="1">
      <alignment horizontal="center" vertical="center" wrapText="1"/>
    </xf>
    <xf numFmtId="9" fontId="6" fillId="6" borderId="19" xfId="4" applyFont="1" applyFill="1" applyBorder="1" applyAlignment="1">
      <alignment horizontal="center" vertical="center"/>
    </xf>
    <xf numFmtId="0" fontId="0" fillId="6" borderId="20" xfId="0"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170" fontId="0" fillId="6" borderId="1" xfId="0" applyNumberFormat="1" applyFill="1" applyBorder="1" applyAlignment="1">
      <alignment horizontal="center" vertical="center" wrapText="1"/>
    </xf>
    <xf numFmtId="9" fontId="6" fillId="6" borderId="1" xfId="4" applyFont="1" applyFill="1" applyBorder="1" applyAlignment="1">
      <alignment horizontal="center" vertical="center"/>
    </xf>
    <xf numFmtId="9" fontId="0" fillId="6" borderId="1" xfId="0" applyNumberFormat="1" applyFill="1" applyBorder="1" applyAlignment="1">
      <alignment horizontal="center" vertical="center" wrapText="1"/>
    </xf>
    <xf numFmtId="0" fontId="0" fillId="6" borderId="0" xfId="0" applyFill="1" applyBorder="1" applyAlignment="1">
      <alignment horizontal="center" vertical="center"/>
    </xf>
    <xf numFmtId="49" fontId="0" fillId="6" borderId="1" xfId="0" applyNumberFormat="1" applyFill="1" applyBorder="1" applyAlignment="1">
      <alignment horizontal="center" vertical="center" wrapText="1"/>
    </xf>
    <xf numFmtId="0" fontId="8" fillId="6" borderId="0" xfId="0" applyFont="1" applyFill="1" applyBorder="1" applyAlignment="1">
      <alignment vertical="center" wrapText="1"/>
    </xf>
    <xf numFmtId="0" fontId="0" fillId="6" borderId="25" xfId="0" applyFill="1" applyBorder="1" applyAlignment="1">
      <alignment horizontal="center" vertical="center" wrapText="1"/>
    </xf>
    <xf numFmtId="0" fontId="0" fillId="6" borderId="25" xfId="0" applyFill="1" applyBorder="1" applyAlignment="1">
      <alignment horizontal="left" vertical="center" wrapText="1"/>
    </xf>
    <xf numFmtId="49" fontId="0" fillId="6" borderId="25" xfId="0" applyNumberFormat="1" applyFill="1" applyBorder="1" applyAlignment="1">
      <alignment horizontal="center" vertical="center" wrapText="1"/>
    </xf>
    <xf numFmtId="0" fontId="0" fillId="6" borderId="25" xfId="0" applyFill="1" applyBorder="1" applyAlignment="1">
      <alignment horizontal="center" vertical="center"/>
    </xf>
    <xf numFmtId="9" fontId="6" fillId="6" borderId="25" xfId="4" applyFont="1" applyFill="1" applyBorder="1" applyAlignment="1">
      <alignment horizontal="center" vertical="center"/>
    </xf>
    <xf numFmtId="0" fontId="0" fillId="6" borderId="27" xfId="0" applyFill="1" applyBorder="1" applyAlignment="1">
      <alignment horizontal="left" vertical="center" wrapText="1"/>
    </xf>
    <xf numFmtId="0" fontId="0" fillId="9" borderId="5" xfId="0" applyFill="1" applyBorder="1" applyAlignment="1">
      <alignment horizontal="center" vertical="center" wrapText="1"/>
    </xf>
    <xf numFmtId="165" fontId="4" fillId="9" borderId="5" xfId="2" applyFont="1" applyFill="1" applyBorder="1" applyAlignment="1">
      <alignment horizontal="center" vertical="center" wrapText="1"/>
    </xf>
    <xf numFmtId="173" fontId="0" fillId="9" borderId="5" xfId="3" applyNumberFormat="1" applyFont="1" applyFill="1" applyBorder="1" applyAlignment="1">
      <alignment horizontal="center" vertical="center" wrapText="1"/>
    </xf>
    <xf numFmtId="173" fontId="0" fillId="9" borderId="11" xfId="3" applyNumberFormat="1" applyFont="1" applyFill="1" applyBorder="1" applyAlignment="1">
      <alignment horizontal="center" vertical="center" wrapText="1"/>
    </xf>
    <xf numFmtId="0" fontId="0" fillId="9" borderId="5" xfId="0" applyFill="1" applyBorder="1" applyAlignment="1">
      <alignment horizontal="left" vertical="center" wrapText="1"/>
    </xf>
    <xf numFmtId="0" fontId="0" fillId="9" borderId="1" xfId="0" applyFill="1" applyBorder="1" applyAlignment="1">
      <alignment horizontal="center" vertical="center" wrapText="1"/>
    </xf>
    <xf numFmtId="165" fontId="4" fillId="9" borderId="1" xfId="2" applyFont="1" applyFill="1" applyBorder="1" applyAlignment="1">
      <alignment horizontal="center" vertical="center" wrapText="1"/>
    </xf>
    <xf numFmtId="41" fontId="4" fillId="9" borderId="1" xfId="1" applyFont="1" applyFill="1" applyBorder="1" applyAlignment="1">
      <alignment horizontal="center" vertical="center" wrapText="1"/>
    </xf>
    <xf numFmtId="0" fontId="17" fillId="9" borderId="1" xfId="0" applyFont="1" applyFill="1" applyBorder="1" applyAlignment="1">
      <alignment vertical="center" wrapText="1"/>
    </xf>
    <xf numFmtId="0" fontId="17" fillId="9" borderId="0" xfId="0" applyFont="1" applyFill="1" applyAlignment="1">
      <alignment vertical="center" wrapText="1"/>
    </xf>
    <xf numFmtId="0" fontId="17" fillId="9" borderId="1" xfId="0" applyFont="1" applyFill="1" applyBorder="1" applyAlignment="1">
      <alignment horizontal="left" vertical="center" wrapText="1"/>
    </xf>
    <xf numFmtId="0" fontId="0" fillId="9" borderId="1" xfId="0" applyFill="1" applyBorder="1" applyAlignment="1">
      <alignment horizontal="left" vertical="center" wrapText="1"/>
    </xf>
    <xf numFmtId="9" fontId="0" fillId="9" borderId="1" xfId="0" applyNumberFormat="1" applyFill="1" applyBorder="1" applyAlignment="1">
      <alignment horizontal="center" vertical="center"/>
    </xf>
    <xf numFmtId="0" fontId="0" fillId="9" borderId="2" xfId="0" applyFont="1" applyFill="1" applyBorder="1" applyAlignment="1">
      <alignment horizontal="left" vertical="center" wrapText="1"/>
    </xf>
    <xf numFmtId="3" fontId="17" fillId="9" borderId="1" xfId="0" applyNumberFormat="1" applyFont="1" applyFill="1" applyBorder="1" applyAlignment="1">
      <alignment horizontal="center" vertical="center" wrapText="1"/>
    </xf>
    <xf numFmtId="0" fontId="0" fillId="9" borderId="2" xfId="0" applyFill="1" applyBorder="1" applyAlignment="1">
      <alignment vertical="center" wrapText="1"/>
    </xf>
    <xf numFmtId="3" fontId="0" fillId="9" borderId="11" xfId="0" applyNumberFormat="1" applyFill="1" applyBorder="1" applyAlignment="1">
      <alignment horizontal="center" vertical="center"/>
    </xf>
    <xf numFmtId="3" fontId="0" fillId="9" borderId="2" xfId="0" applyNumberFormat="1" applyFill="1" applyBorder="1" applyAlignment="1">
      <alignment horizontal="center" vertical="center"/>
    </xf>
    <xf numFmtId="0" fontId="0" fillId="4" borderId="3" xfId="0" applyFill="1" applyBorder="1" applyAlignment="1">
      <alignment horizontal="center" vertical="center"/>
    </xf>
    <xf numFmtId="170" fontId="0" fillId="4" borderId="3" xfId="0" applyNumberFormat="1" applyFill="1" applyBorder="1" applyAlignment="1">
      <alignment horizontal="center" vertical="center"/>
    </xf>
    <xf numFmtId="9" fontId="0" fillId="4" borderId="3" xfId="4" applyFont="1" applyFill="1" applyBorder="1" applyAlignment="1">
      <alignment horizontal="center" vertical="center"/>
    </xf>
    <xf numFmtId="0" fontId="19" fillId="4" borderId="3" xfId="0" applyFont="1" applyFill="1" applyBorder="1" applyAlignment="1">
      <alignment wrapText="1"/>
    </xf>
    <xf numFmtId="0" fontId="0" fillId="4" borderId="10" xfId="0" applyFill="1" applyBorder="1" applyAlignment="1">
      <alignment horizontal="left" vertical="center" wrapText="1"/>
    </xf>
    <xf numFmtId="3" fontId="0" fillId="9" borderId="28" xfId="0" applyNumberFormat="1" applyFill="1" applyBorder="1" applyAlignment="1">
      <alignment horizontal="center" vertical="center"/>
    </xf>
    <xf numFmtId="3" fontId="0" fillId="9" borderId="19" xfId="0" applyNumberFormat="1" applyFill="1" applyBorder="1" applyAlignment="1">
      <alignment horizontal="center" vertical="center"/>
    </xf>
    <xf numFmtId="170" fontId="0" fillId="9" borderId="19" xfId="0" applyNumberFormat="1" applyFill="1" applyBorder="1" applyAlignment="1">
      <alignment horizontal="center" vertical="center"/>
    </xf>
    <xf numFmtId="170" fontId="0" fillId="9" borderId="19" xfId="0" applyNumberFormat="1" applyFill="1" applyBorder="1" applyAlignment="1">
      <alignment horizontal="center" vertical="center" wrapText="1"/>
    </xf>
    <xf numFmtId="9" fontId="6" fillId="9" borderId="19" xfId="0" applyNumberFormat="1" applyFont="1" applyFill="1" applyBorder="1" applyAlignment="1">
      <alignment horizontal="center" vertical="center"/>
    </xf>
    <xf numFmtId="0" fontId="0" fillId="9" borderId="19" xfId="0" applyFill="1" applyBorder="1" applyAlignment="1">
      <alignment horizontal="center" vertical="center" wrapText="1"/>
    </xf>
    <xf numFmtId="0" fontId="0" fillId="9" borderId="20" xfId="0" applyFont="1" applyFill="1" applyBorder="1" applyAlignment="1">
      <alignment horizontal="left" vertical="center" wrapText="1"/>
    </xf>
    <xf numFmtId="0" fontId="0" fillId="9" borderId="20" xfId="0" applyFill="1" applyBorder="1" applyAlignment="1">
      <alignment vertical="center" wrapText="1"/>
    </xf>
    <xf numFmtId="3" fontId="0" fillId="9" borderId="21" xfId="0" applyNumberFormat="1" applyFill="1" applyBorder="1" applyAlignment="1">
      <alignment horizontal="center" vertical="center"/>
    </xf>
    <xf numFmtId="0" fontId="0" fillId="10" borderId="1" xfId="0" applyFill="1" applyBorder="1" applyAlignment="1">
      <alignment horizontal="left" vertical="center" wrapText="1"/>
    </xf>
    <xf numFmtId="1" fontId="0" fillId="10" borderId="1" xfId="4" applyNumberFormat="1" applyFont="1" applyFill="1" applyBorder="1" applyAlignment="1">
      <alignment horizontal="center"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164" fontId="0" fillId="10" borderId="1" xfId="0" applyNumberFormat="1" applyFill="1" applyBorder="1" applyAlignment="1">
      <alignment horizontal="center" vertical="center"/>
    </xf>
    <xf numFmtId="0" fontId="0" fillId="9" borderId="3" xfId="0" applyFill="1" applyBorder="1" applyAlignment="1">
      <alignment horizontal="center" vertical="center" wrapText="1"/>
    </xf>
    <xf numFmtId="41" fontId="4" fillId="9" borderId="3" xfId="1" applyFont="1" applyFill="1" applyBorder="1" applyAlignment="1">
      <alignment horizontal="center" vertical="center" wrapText="1"/>
    </xf>
    <xf numFmtId="165" fontId="4" fillId="9" borderId="3" xfId="2" applyFont="1" applyFill="1" applyBorder="1" applyAlignment="1">
      <alignment horizontal="center" vertical="center" wrapText="1"/>
    </xf>
    <xf numFmtId="165" fontId="4" fillId="9" borderId="10" xfId="2" applyFont="1" applyFill="1" applyBorder="1" applyAlignment="1">
      <alignment horizontal="center" vertical="center" wrapText="1"/>
    </xf>
    <xf numFmtId="0" fontId="17" fillId="9" borderId="3" xfId="0" applyFont="1" applyFill="1" applyBorder="1" applyAlignment="1">
      <alignment horizontal="left" vertical="center" wrapText="1"/>
    </xf>
    <xf numFmtId="1" fontId="0" fillId="9" borderId="3" xfId="0" applyNumberFormat="1" applyFill="1" applyBorder="1" applyAlignment="1">
      <alignment horizontal="center" vertical="center"/>
    </xf>
    <xf numFmtId="0" fontId="0" fillId="9" borderId="3" xfId="0" applyFill="1" applyBorder="1" applyAlignment="1">
      <alignment wrapText="1"/>
    </xf>
    <xf numFmtId="0" fontId="0" fillId="9" borderId="3" xfId="0" applyFill="1" applyBorder="1" applyAlignment="1">
      <alignment horizontal="left" vertical="center" wrapText="1"/>
    </xf>
    <xf numFmtId="3" fontId="0" fillId="9" borderId="10" xfId="0" applyNumberFormat="1" applyFill="1" applyBorder="1" applyAlignment="1">
      <alignment horizontal="center" vertical="center"/>
    </xf>
    <xf numFmtId="0" fontId="0" fillId="9" borderId="22" xfId="0" applyFill="1" applyBorder="1" applyAlignment="1">
      <alignment horizontal="center" vertical="center"/>
    </xf>
    <xf numFmtId="0" fontId="17" fillId="9" borderId="3" xfId="0" applyFont="1" applyFill="1" applyBorder="1" applyAlignment="1">
      <alignment horizontal="center" vertical="center"/>
    </xf>
    <xf numFmtId="9" fontId="0" fillId="9" borderId="3" xfId="0" applyNumberFormat="1" applyFill="1" applyBorder="1" applyAlignment="1">
      <alignment horizontal="center" vertical="center"/>
    </xf>
    <xf numFmtId="0" fontId="0" fillId="9" borderId="3" xfId="0" applyFill="1" applyBorder="1" applyAlignment="1">
      <alignment horizontal="center" vertical="center"/>
    </xf>
    <xf numFmtId="0" fontId="0" fillId="9" borderId="3" xfId="0" applyFont="1" applyFill="1" applyBorder="1" applyAlignment="1">
      <alignment horizontal="center" vertical="center"/>
    </xf>
    <xf numFmtId="0" fontId="0" fillId="9" borderId="10" xfId="0" applyFont="1" applyFill="1" applyBorder="1" applyAlignment="1">
      <alignment horizontal="left" vertical="center" wrapText="1"/>
    </xf>
    <xf numFmtId="0" fontId="0" fillId="9" borderId="10" xfId="0" applyFill="1" applyBorder="1" applyAlignment="1">
      <alignment vertical="center" wrapText="1"/>
    </xf>
    <xf numFmtId="0" fontId="0" fillId="10" borderId="19" xfId="0" applyFill="1" applyBorder="1" applyAlignment="1">
      <alignment horizontal="left" vertical="center" wrapText="1"/>
    </xf>
    <xf numFmtId="1" fontId="0" fillId="10" borderId="19" xfId="4" applyNumberFormat="1" applyFont="1" applyFill="1" applyBorder="1" applyAlignment="1">
      <alignment horizontal="center" vertical="center"/>
    </xf>
    <xf numFmtId="9" fontId="0" fillId="10" borderId="19" xfId="0" applyNumberFormat="1" applyFill="1" applyBorder="1" applyAlignment="1">
      <alignment horizontal="center" vertical="center"/>
    </xf>
    <xf numFmtId="170" fontId="0" fillId="10" borderId="19" xfId="0" applyNumberFormat="1" applyFill="1" applyBorder="1" applyAlignment="1">
      <alignment horizontal="center" vertical="center"/>
    </xf>
    <xf numFmtId="164" fontId="0" fillId="10" borderId="19" xfId="0" applyNumberFormat="1" applyFill="1" applyBorder="1" applyAlignment="1">
      <alignment horizontal="center" vertical="center"/>
    </xf>
    <xf numFmtId="0" fontId="0" fillId="0" borderId="2" xfId="0" applyFont="1" applyFill="1" applyBorder="1" applyAlignment="1">
      <alignment horizontal="center" vertical="center" wrapText="1"/>
    </xf>
    <xf numFmtId="0" fontId="0" fillId="11" borderId="1" xfId="0" applyFill="1" applyBorder="1" applyAlignment="1">
      <alignment vertical="center" wrapText="1"/>
    </xf>
    <xf numFmtId="0" fontId="0" fillId="11" borderId="1" xfId="0" applyFill="1" applyBorder="1" applyAlignment="1">
      <alignment horizontal="center" vertical="center"/>
    </xf>
    <xf numFmtId="3" fontId="26" fillId="11" borderId="1" xfId="0" applyNumberFormat="1" applyFont="1" applyFill="1" applyBorder="1" applyAlignment="1">
      <alignment horizontal="center" vertical="center"/>
    </xf>
    <xf numFmtId="0" fontId="0" fillId="11" borderId="1" xfId="0" applyFill="1" applyBorder="1" applyAlignment="1">
      <alignment horizontal="left" vertical="center" wrapText="1"/>
    </xf>
    <xf numFmtId="0" fontId="0" fillId="11" borderId="1" xfId="0" applyFill="1" applyBorder="1" applyAlignment="1">
      <alignment horizontal="center" vertical="center" wrapText="1"/>
    </xf>
    <xf numFmtId="9" fontId="0" fillId="11" borderId="1" xfId="0" applyNumberFormat="1" applyFill="1" applyBorder="1" applyAlignment="1">
      <alignment horizontal="center" vertical="center"/>
    </xf>
    <xf numFmtId="9" fontId="0" fillId="11" borderId="1" xfId="0" applyNumberFormat="1" applyFill="1" applyBorder="1" applyAlignment="1">
      <alignment horizontal="center" vertical="center" wrapText="1"/>
    </xf>
    <xf numFmtId="170" fontId="0" fillId="11" borderId="1" xfId="0" applyNumberFormat="1" applyFill="1" applyBorder="1" applyAlignment="1">
      <alignment horizontal="center" vertical="center" wrapText="1"/>
    </xf>
    <xf numFmtId="0" fontId="0" fillId="10" borderId="1" xfId="0" applyFill="1" applyBorder="1" applyAlignment="1">
      <alignment vertical="center" wrapText="1"/>
    </xf>
    <xf numFmtId="0" fontId="0" fillId="10" borderId="19" xfId="0" applyFill="1" applyBorder="1" applyAlignment="1">
      <alignment vertical="center" wrapText="1"/>
    </xf>
    <xf numFmtId="0" fontId="1" fillId="11" borderId="1" xfId="0" applyFont="1" applyFill="1" applyBorder="1" applyAlignment="1">
      <alignment horizontal="center" vertical="center" wrapText="1"/>
    </xf>
    <xf numFmtId="0" fontId="0" fillId="0" borderId="25" xfId="0" applyFont="1" applyFill="1" applyBorder="1" applyAlignment="1">
      <alignment horizontal="center" vertical="center"/>
    </xf>
    <xf numFmtId="170" fontId="0" fillId="8" borderId="1" xfId="0" applyNumberFormat="1" applyFont="1" applyFill="1" applyBorder="1" applyAlignment="1">
      <alignment horizontal="center" vertical="center"/>
    </xf>
    <xf numFmtId="170" fontId="0" fillId="8" borderId="1" xfId="0" applyNumberFormat="1" applyFont="1" applyFill="1" applyBorder="1" applyAlignment="1">
      <alignment horizontal="center" vertical="center" wrapText="1"/>
    </xf>
    <xf numFmtId="0" fontId="12" fillId="12" borderId="1" xfId="0" applyFont="1" applyFill="1" applyBorder="1" applyAlignment="1">
      <alignment vertical="center" wrapText="1"/>
    </xf>
    <xf numFmtId="0" fontId="0" fillId="12" borderId="1" xfId="0" applyFont="1" applyFill="1" applyBorder="1" applyAlignment="1">
      <alignment horizontal="center" vertical="center"/>
    </xf>
    <xf numFmtId="9" fontId="6" fillId="12" borderId="1" xfId="0" applyNumberFormat="1" applyFont="1" applyFill="1" applyBorder="1" applyAlignment="1">
      <alignment horizontal="center" vertical="center"/>
    </xf>
    <xf numFmtId="0" fontId="0" fillId="12" borderId="25" xfId="0" applyFont="1" applyFill="1" applyBorder="1" applyAlignment="1">
      <alignment horizontal="center" vertical="center"/>
    </xf>
    <xf numFmtId="9" fontId="6" fillId="12" borderId="25" xfId="0" applyNumberFormat="1" applyFont="1" applyFill="1" applyBorder="1" applyAlignment="1">
      <alignment horizontal="center" vertical="center"/>
    </xf>
    <xf numFmtId="0" fontId="0" fillId="12" borderId="1" xfId="0" applyFont="1" applyFill="1" applyBorder="1" applyAlignment="1">
      <alignment horizontal="center" vertical="center" wrapText="1"/>
    </xf>
    <xf numFmtId="0" fontId="0" fillId="12" borderId="1" xfId="0" applyFont="1" applyFill="1" applyBorder="1" applyAlignment="1">
      <alignment horizontal="left" vertical="center" wrapText="1"/>
    </xf>
    <xf numFmtId="0" fontId="0" fillId="12" borderId="1" xfId="0" applyFill="1" applyBorder="1" applyAlignment="1">
      <alignment horizontal="left" vertical="center" wrapText="1"/>
    </xf>
    <xf numFmtId="0" fontId="20" fillId="12" borderId="1" xfId="0" applyFont="1" applyFill="1" applyBorder="1" applyAlignment="1">
      <alignment horizontal="left" vertical="center" wrapText="1"/>
    </xf>
    <xf numFmtId="0" fontId="24" fillId="12" borderId="1" xfId="0" applyFont="1" applyFill="1" applyBorder="1" applyAlignment="1">
      <alignment horizontal="left" vertical="center" wrapText="1"/>
    </xf>
    <xf numFmtId="0" fontId="0" fillId="12" borderId="25" xfId="0" applyFont="1" applyFill="1" applyBorder="1" applyAlignment="1">
      <alignment horizontal="left" vertical="center" wrapText="1"/>
    </xf>
    <xf numFmtId="0" fontId="0" fillId="12" borderId="25" xfId="0" applyFill="1" applyBorder="1" applyAlignment="1">
      <alignment horizontal="left" vertical="center" wrapText="1"/>
    </xf>
    <xf numFmtId="9" fontId="6" fillId="12" borderId="1" xfId="0" applyNumberFormat="1" applyFont="1" applyFill="1" applyBorder="1" applyAlignment="1">
      <alignment vertical="center"/>
    </xf>
    <xf numFmtId="0" fontId="0" fillId="0" borderId="20" xfId="0" applyFont="1" applyBorder="1" applyAlignment="1">
      <alignment horizontal="left"/>
    </xf>
    <xf numFmtId="0" fontId="0" fillId="0" borderId="25" xfId="0" applyFont="1" applyBorder="1" applyAlignment="1">
      <alignment horizontal="center" vertical="center" wrapText="1"/>
    </xf>
    <xf numFmtId="0" fontId="6" fillId="0" borderId="25" xfId="0" applyFont="1" applyBorder="1" applyAlignment="1">
      <alignment horizontal="center" vertical="center"/>
    </xf>
    <xf numFmtId="0" fontId="0" fillId="0" borderId="25" xfId="0" applyFont="1" applyBorder="1" applyAlignment="1">
      <alignment vertical="center" wrapText="1"/>
    </xf>
    <xf numFmtId="0" fontId="0" fillId="0" borderId="25" xfId="0" applyFont="1" applyBorder="1" applyAlignment="1">
      <alignment horizontal="center" vertical="center"/>
    </xf>
    <xf numFmtId="0" fontId="0" fillId="0" borderId="25" xfId="0" applyFont="1" applyBorder="1" applyAlignment="1">
      <alignment horizontal="left" vertical="center" wrapText="1"/>
    </xf>
    <xf numFmtId="0" fontId="0" fillId="8" borderId="6"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left" vertical="center" wrapText="1"/>
    </xf>
    <xf numFmtId="0" fontId="0" fillId="8" borderId="16" xfId="0" applyFill="1" applyBorder="1" applyAlignment="1">
      <alignment horizontal="center" vertical="center"/>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8" borderId="9" xfId="0" applyFill="1" applyBorder="1" applyAlignment="1">
      <alignment vertical="center" wrapText="1"/>
    </xf>
    <xf numFmtId="0" fontId="0" fillId="8" borderId="12" xfId="0" applyFill="1" applyBorder="1" applyAlignment="1">
      <alignment horizontal="center" vertical="center" wrapText="1"/>
    </xf>
    <xf numFmtId="0" fontId="0" fillId="8" borderId="34" xfId="0" applyFill="1" applyBorder="1" applyAlignment="1">
      <alignment horizontal="center" vertical="center" wrapText="1"/>
    </xf>
    <xf numFmtId="0" fontId="13" fillId="8" borderId="36" xfId="0" applyFont="1" applyFill="1" applyBorder="1" applyAlignment="1">
      <alignment horizontal="center" vertical="center" wrapText="1"/>
    </xf>
    <xf numFmtId="0" fontId="0" fillId="8" borderId="37"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5"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0" fillId="0" borderId="1" xfId="0" applyFont="1" applyFill="1" applyBorder="1" applyAlignment="1">
      <alignment horizontal="center" vertical="center"/>
    </xf>
    <xf numFmtId="170" fontId="0" fillId="0" borderId="1" xfId="0" applyNumberFormat="1" applyFont="1" applyBorder="1" applyAlignment="1">
      <alignment horizontal="center" vertical="center"/>
    </xf>
    <xf numFmtId="9" fontId="0" fillId="5" borderId="1" xfId="0" applyNumberFormat="1" applyFill="1" applyBorder="1" applyAlignment="1">
      <alignment horizontal="center" vertical="center"/>
    </xf>
    <xf numFmtId="9" fontId="20" fillId="5" borderId="3" xfId="0" applyNumberFormat="1" applyFont="1" applyFill="1" applyBorder="1" applyAlignment="1">
      <alignment horizontal="center" vertical="center"/>
    </xf>
    <xf numFmtId="9" fontId="20" fillId="5" borderId="5" xfId="0" applyNumberFormat="1" applyFont="1" applyFill="1" applyBorder="1" applyAlignment="1">
      <alignment horizontal="center" vertical="center"/>
    </xf>
    <xf numFmtId="0" fontId="0" fillId="11" borderId="5" xfId="0" applyFill="1" applyBorder="1" applyAlignment="1">
      <alignment horizontal="center" vertical="center" wrapText="1"/>
    </xf>
    <xf numFmtId="0" fontId="0" fillId="6" borderId="39" xfId="0" applyFill="1" applyBorder="1" applyAlignment="1">
      <alignment horizontal="left" vertical="center"/>
    </xf>
    <xf numFmtId="0" fontId="0" fillId="6" borderId="40" xfId="0" applyFill="1" applyBorder="1" applyAlignment="1">
      <alignment horizontal="left" vertical="center"/>
    </xf>
    <xf numFmtId="0" fontId="0" fillId="6" borderId="40" xfId="0" applyFill="1" applyBorder="1" applyAlignment="1">
      <alignment horizontal="left" vertical="center" wrapText="1"/>
    </xf>
    <xf numFmtId="0" fontId="0" fillId="6" borderId="41" xfId="0" applyFill="1" applyBorder="1" applyAlignment="1">
      <alignment horizontal="left" vertical="center" wrapText="1"/>
    </xf>
    <xf numFmtId="0" fontId="0" fillId="0" borderId="11" xfId="0" applyFont="1" applyFill="1" applyBorder="1" applyAlignment="1">
      <alignment horizontal="center" vertical="center" wrapText="1"/>
    </xf>
    <xf numFmtId="0" fontId="0" fillId="4" borderId="5" xfId="0" applyFill="1" applyBorder="1" applyAlignment="1">
      <alignment horizontal="center" vertical="center" wrapText="1"/>
    </xf>
    <xf numFmtId="174" fontId="4" fillId="9" borderId="1" xfId="1"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1" fontId="0" fillId="10" borderId="3" xfId="4" applyNumberFormat="1" applyFont="1" applyFill="1" applyBorder="1" applyAlignment="1">
      <alignment horizontal="center" vertical="center"/>
    </xf>
    <xf numFmtId="9" fontId="0" fillId="10" borderId="3" xfId="0" applyNumberFormat="1" applyFill="1" applyBorder="1" applyAlignment="1">
      <alignment horizontal="center" vertical="center"/>
    </xf>
    <xf numFmtId="0" fontId="0" fillId="10" borderId="3" xfId="0" applyFill="1" applyBorder="1" applyAlignment="1">
      <alignment horizontal="left" vertical="center" wrapText="1"/>
    </xf>
    <xf numFmtId="164" fontId="0" fillId="10" borderId="3" xfId="0" applyNumberFormat="1" applyFill="1" applyBorder="1" applyAlignment="1">
      <alignment horizontal="center" vertical="center"/>
    </xf>
    <xf numFmtId="0" fontId="0" fillId="10" borderId="3" xfId="0" applyFill="1" applyBorder="1" applyAlignment="1">
      <alignment vertical="center" wrapText="1"/>
    </xf>
    <xf numFmtId="174" fontId="4" fillId="9" borderId="3" xfId="1" applyNumberFormat="1" applyFont="1" applyFill="1" applyBorder="1" applyAlignment="1">
      <alignment horizontal="center" vertical="center" wrapText="1"/>
    </xf>
    <xf numFmtId="0" fontId="12" fillId="12" borderId="5" xfId="0" applyFont="1" applyFill="1" applyBorder="1" applyAlignment="1">
      <alignment vertical="center" wrapText="1"/>
    </xf>
    <xf numFmtId="0" fontId="0" fillId="12" borderId="5" xfId="0" applyFont="1" applyFill="1" applyBorder="1" applyAlignment="1">
      <alignment horizontal="center" vertical="center"/>
    </xf>
    <xf numFmtId="170" fontId="0" fillId="12" borderId="5" xfId="0" applyNumberFormat="1" applyFont="1" applyFill="1" applyBorder="1" applyAlignment="1">
      <alignment horizontal="center" vertical="center"/>
    </xf>
    <xf numFmtId="170" fontId="0" fillId="12" borderId="5" xfId="0" applyNumberFormat="1" applyFont="1" applyFill="1" applyBorder="1" applyAlignment="1">
      <alignment horizontal="center" vertical="center" wrapText="1"/>
    </xf>
    <xf numFmtId="9" fontId="6" fillId="12" borderId="5" xfId="0" applyNumberFormat="1" applyFont="1" applyFill="1" applyBorder="1" applyAlignment="1">
      <alignment horizontal="center" vertical="center"/>
    </xf>
    <xf numFmtId="0" fontId="0" fillId="12" borderId="5" xfId="0" applyFont="1" applyFill="1" applyBorder="1" applyAlignment="1">
      <alignment horizontal="center" vertical="center" wrapText="1"/>
    </xf>
    <xf numFmtId="0" fontId="0" fillId="12" borderId="5" xfId="0" applyFont="1" applyFill="1" applyBorder="1" applyAlignment="1">
      <alignment horizontal="left" vertical="center" wrapText="1"/>
    </xf>
    <xf numFmtId="0" fontId="0" fillId="12" borderId="5" xfId="0" applyFill="1" applyBorder="1" applyAlignment="1">
      <alignment horizontal="left" vertical="center" wrapText="1"/>
    </xf>
    <xf numFmtId="0" fontId="0" fillId="11" borderId="19" xfId="0" applyFill="1" applyBorder="1" applyAlignment="1">
      <alignment horizontal="center" vertical="center" wrapText="1"/>
    </xf>
    <xf numFmtId="0" fontId="0" fillId="11" borderId="19" xfId="0" applyFill="1" applyBorder="1" applyAlignment="1">
      <alignment vertical="center" wrapText="1"/>
    </xf>
    <xf numFmtId="0" fontId="0" fillId="11" borderId="19" xfId="0" applyFill="1" applyBorder="1" applyAlignment="1">
      <alignment horizontal="center" vertical="center"/>
    </xf>
    <xf numFmtId="9" fontId="0" fillId="11" borderId="19" xfId="0" applyNumberFormat="1" applyFill="1" applyBorder="1" applyAlignment="1">
      <alignment horizontal="center" vertical="center"/>
    </xf>
    <xf numFmtId="9" fontId="0" fillId="11" borderId="19" xfId="0" applyNumberFormat="1" applyFill="1" applyBorder="1" applyAlignment="1">
      <alignment horizontal="center" vertical="center" wrapText="1"/>
    </xf>
    <xf numFmtId="170" fontId="0" fillId="11" borderId="19" xfId="0" applyNumberFormat="1" applyFill="1" applyBorder="1" applyAlignment="1">
      <alignment horizontal="center" vertical="center" wrapText="1"/>
    </xf>
    <xf numFmtId="0" fontId="0" fillId="11" borderId="19" xfId="0" applyFill="1" applyBorder="1" applyAlignment="1">
      <alignment horizontal="left" vertical="center" wrapText="1"/>
    </xf>
    <xf numFmtId="0" fontId="0" fillId="11" borderId="25" xfId="0" applyFill="1" applyBorder="1" applyAlignment="1">
      <alignment vertical="center" wrapText="1"/>
    </xf>
    <xf numFmtId="0" fontId="0" fillId="11" borderId="25" xfId="0" applyFill="1" applyBorder="1" applyAlignment="1">
      <alignment horizontal="center" vertical="center"/>
    </xf>
    <xf numFmtId="0" fontId="0" fillId="11" borderId="25" xfId="0" applyFill="1" applyBorder="1" applyAlignment="1">
      <alignment horizontal="center" vertical="center" wrapText="1"/>
    </xf>
    <xf numFmtId="9" fontId="0" fillId="11" borderId="25" xfId="0" applyNumberFormat="1" applyFill="1" applyBorder="1" applyAlignment="1">
      <alignment horizontal="center" vertical="center"/>
    </xf>
    <xf numFmtId="9" fontId="0" fillId="11" borderId="25" xfId="0" applyNumberFormat="1" applyFill="1" applyBorder="1" applyAlignment="1">
      <alignment horizontal="center" vertical="center" wrapText="1"/>
    </xf>
    <xf numFmtId="170" fontId="0" fillId="11" borderId="25" xfId="0" applyNumberFormat="1" applyFill="1" applyBorder="1" applyAlignment="1">
      <alignment horizontal="center" vertical="center" wrapText="1"/>
    </xf>
    <xf numFmtId="0" fontId="0" fillId="11" borderId="25" xfId="0" applyFill="1" applyBorder="1" applyAlignment="1">
      <alignment horizontal="left" vertical="center" wrapText="1"/>
    </xf>
    <xf numFmtId="9" fontId="0" fillId="11" borderId="1" xfId="0" applyNumberFormat="1" applyFill="1" applyBorder="1" applyAlignment="1">
      <alignment horizontal="left" vertical="center" wrapText="1"/>
    </xf>
    <xf numFmtId="0" fontId="0" fillId="0" borderId="10"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13" fillId="8" borderId="3" xfId="0" applyFont="1" applyFill="1" applyBorder="1" applyAlignment="1">
      <alignment horizontal="center" vertical="center" wrapText="1"/>
    </xf>
    <xf numFmtId="0" fontId="0" fillId="6" borderId="1" xfId="0" applyFont="1" applyFill="1" applyBorder="1" applyAlignment="1">
      <alignment horizontal="center" vertical="center" wrapText="1"/>
    </xf>
    <xf numFmtId="9" fontId="0" fillId="6" borderId="1" xfId="0" applyNumberFormat="1" applyFont="1" applyFill="1" applyBorder="1" applyAlignment="1">
      <alignment horizontal="center" vertical="center" wrapText="1"/>
    </xf>
    <xf numFmtId="9" fontId="0" fillId="6" borderId="1" xfId="0" applyNumberFormat="1" applyFill="1" applyBorder="1" applyAlignment="1">
      <alignment horizontal="center" vertical="center"/>
    </xf>
    <xf numFmtId="170" fontId="0" fillId="0" borderId="1" xfId="0" applyNumberFormat="1" applyFont="1" applyBorder="1" applyAlignment="1">
      <alignment vertical="center"/>
    </xf>
    <xf numFmtId="170" fontId="0" fillId="0" borderId="1" xfId="0" applyNumberFormat="1" applyFont="1" applyBorder="1" applyAlignment="1">
      <alignment vertical="center" wrapText="1"/>
    </xf>
    <xf numFmtId="0" fontId="0" fillId="0" borderId="11" xfId="0" applyFont="1" applyBorder="1" applyAlignment="1">
      <alignment horizontal="left"/>
    </xf>
    <xf numFmtId="0" fontId="0" fillId="0" borderId="11" xfId="0" applyFill="1" applyBorder="1" applyAlignment="1">
      <alignment horizontal="left" vertical="center" wrapText="1"/>
    </xf>
    <xf numFmtId="0" fontId="0" fillId="0" borderId="19" xfId="0" applyFont="1" applyBorder="1" applyAlignment="1">
      <alignment vertical="center" wrapText="1"/>
    </xf>
    <xf numFmtId="0" fontId="0" fillId="0" borderId="5" xfId="0" applyFont="1" applyBorder="1" applyAlignment="1">
      <alignment vertical="center" wrapText="1"/>
    </xf>
    <xf numFmtId="0" fontId="0" fillId="0" borderId="1" xfId="0" applyFont="1" applyBorder="1" applyAlignment="1">
      <alignment vertical="center" wrapText="1"/>
    </xf>
    <xf numFmtId="0" fontId="0" fillId="0" borderId="1" xfId="0" applyFont="1" applyFill="1" applyBorder="1" applyAlignment="1">
      <alignment vertical="center"/>
    </xf>
    <xf numFmtId="0" fontId="0" fillId="6" borderId="3" xfId="0" applyFill="1" applyBorder="1" applyAlignment="1">
      <alignment horizontal="center" vertical="center" wrapText="1"/>
    </xf>
    <xf numFmtId="0" fontId="0" fillId="6" borderId="3" xfId="0" applyFill="1" applyBorder="1" applyAlignment="1">
      <alignment horizontal="lef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1" fontId="0" fillId="0" borderId="1" xfId="0" applyNumberFormat="1" applyFont="1" applyBorder="1" applyAlignment="1">
      <alignment vertical="center" wrapText="1"/>
    </xf>
    <xf numFmtId="170" fontId="0" fillId="6" borderId="18" xfId="0" applyNumberFormat="1" applyFill="1" applyBorder="1" applyAlignment="1">
      <alignment horizontal="center" vertical="center"/>
    </xf>
    <xf numFmtId="170" fontId="0" fillId="6" borderId="18"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2" fillId="12" borderId="3" xfId="0" applyFont="1" applyFill="1" applyBorder="1" applyAlignment="1">
      <alignment vertical="center" wrapText="1"/>
    </xf>
    <xf numFmtId="0" fontId="0" fillId="12" borderId="3" xfId="0" applyFont="1" applyFill="1" applyBorder="1" applyAlignment="1">
      <alignment horizontal="center" vertical="center"/>
    </xf>
    <xf numFmtId="0" fontId="1" fillId="0" borderId="1" xfId="0" applyFont="1" applyFill="1" applyBorder="1" applyAlignment="1">
      <alignment horizontal="center" vertical="center" wrapText="1"/>
    </xf>
    <xf numFmtId="10" fontId="5" fillId="13" borderId="1" xfId="0" applyNumberFormat="1" applyFont="1" applyFill="1" applyBorder="1" applyAlignment="1">
      <alignment horizontal="center" vertical="center" wrapText="1"/>
    </xf>
    <xf numFmtId="9" fontId="10" fillId="13" borderId="1" xfId="0" applyNumberFormat="1" applyFont="1" applyFill="1" applyBorder="1" applyAlignment="1">
      <alignment horizontal="center" vertical="center" wrapText="1"/>
    </xf>
    <xf numFmtId="10" fontId="5" fillId="13" borderId="5" xfId="0" applyNumberFormat="1" applyFont="1" applyFill="1" applyBorder="1" applyAlignment="1">
      <alignment horizontal="center" vertical="center"/>
    </xf>
    <xf numFmtId="9" fontId="5" fillId="13" borderId="4" xfId="0" applyNumberFormat="1" applyFont="1" applyFill="1" applyBorder="1" applyAlignment="1">
      <alignment horizontal="center" vertical="center"/>
    </xf>
    <xf numFmtId="9" fontId="5" fillId="13" borderId="5" xfId="0" applyNumberFormat="1" applyFont="1" applyFill="1" applyBorder="1" applyAlignment="1">
      <alignment horizontal="center" vertical="center"/>
    </xf>
    <xf numFmtId="0" fontId="18" fillId="13" borderId="4" xfId="0" applyFont="1" applyFill="1" applyBorder="1" applyAlignment="1">
      <alignment horizontal="center" vertical="center"/>
    </xf>
    <xf numFmtId="0" fontId="0" fillId="13" borderId="4" xfId="0" applyFill="1" applyBorder="1" applyAlignment="1">
      <alignment horizontal="left" vertical="center" wrapText="1"/>
    </xf>
    <xf numFmtId="3" fontId="10" fillId="13" borderId="1" xfId="0" applyNumberFormat="1" applyFont="1" applyFill="1" applyBorder="1" applyAlignment="1">
      <alignment horizontal="center" vertical="center" wrapText="1"/>
    </xf>
    <xf numFmtId="10" fontId="5" fillId="13" borderId="1" xfId="0" applyNumberFormat="1" applyFont="1" applyFill="1" applyBorder="1" applyAlignment="1">
      <alignment horizontal="center" vertical="center"/>
    </xf>
    <xf numFmtId="9" fontId="5" fillId="13" borderId="1" xfId="0" applyNumberFormat="1" applyFont="1" applyFill="1" applyBorder="1" applyAlignment="1">
      <alignment horizontal="center" vertical="center"/>
    </xf>
    <xf numFmtId="0" fontId="0" fillId="13" borderId="1" xfId="0" applyFill="1" applyBorder="1" applyAlignment="1">
      <alignment horizontal="left" vertical="center" wrapText="1"/>
    </xf>
    <xf numFmtId="0" fontId="10" fillId="13" borderId="1" xfId="0" applyFont="1" applyFill="1" applyBorder="1" applyAlignment="1">
      <alignment horizontal="center" vertical="center" wrapText="1"/>
    </xf>
    <xf numFmtId="9" fontId="22" fillId="13" borderId="1" xfId="0" applyNumberFormat="1" applyFont="1" applyFill="1" applyBorder="1" applyAlignment="1">
      <alignment horizontal="center" vertical="center" wrapText="1"/>
    </xf>
    <xf numFmtId="0" fontId="22" fillId="13" borderId="1" xfId="0" applyFont="1" applyFill="1" applyBorder="1" applyAlignment="1">
      <alignment horizontal="center" vertical="center" wrapText="1"/>
    </xf>
    <xf numFmtId="10" fontId="5" fillId="13" borderId="42" xfId="0" applyNumberFormat="1" applyFont="1" applyFill="1" applyBorder="1" applyAlignment="1">
      <alignment horizontal="center" vertical="center"/>
    </xf>
    <xf numFmtId="9" fontId="5" fillId="13" borderId="3" xfId="0" applyNumberFormat="1" applyFont="1" applyFill="1" applyBorder="1" applyAlignment="1">
      <alignment horizontal="center" vertical="center"/>
    </xf>
    <xf numFmtId="170" fontId="5" fillId="13" borderId="5" xfId="0" applyNumberFormat="1" applyFont="1" applyFill="1" applyBorder="1" applyAlignment="1">
      <alignment horizontal="center" vertical="center"/>
    </xf>
    <xf numFmtId="167" fontId="5" fillId="13" borderId="15" xfId="0" applyNumberFormat="1" applyFont="1" applyFill="1" applyBorder="1" applyAlignment="1">
      <alignment horizontal="center" vertical="center" wrapText="1"/>
    </xf>
    <xf numFmtId="171" fontId="5" fillId="13" borderId="0" xfId="0" applyNumberFormat="1" applyFont="1" applyFill="1" applyBorder="1" applyAlignment="1">
      <alignment horizontal="center" vertical="center"/>
    </xf>
    <xf numFmtId="0" fontId="15" fillId="13" borderId="0" xfId="0" applyFont="1" applyFill="1" applyBorder="1" applyAlignment="1">
      <alignment horizontal="center" vertical="center"/>
    </xf>
    <xf numFmtId="0" fontId="5" fillId="13" borderId="0" xfId="0" applyFont="1" applyFill="1" applyBorder="1" applyAlignment="1">
      <alignment horizontal="center" vertical="center" wrapText="1"/>
    </xf>
    <xf numFmtId="172" fontId="5" fillId="13" borderId="0" xfId="2" applyNumberFormat="1" applyFont="1" applyFill="1" applyBorder="1" applyAlignment="1">
      <alignment horizontal="center" vertical="center"/>
    </xf>
    <xf numFmtId="0" fontId="18" fillId="13" borderId="0" xfId="0" applyFont="1" applyFill="1" applyBorder="1" applyAlignment="1">
      <alignment horizontal="center" vertical="center"/>
    </xf>
    <xf numFmtId="0" fontId="22" fillId="13" borderId="43" xfId="0" applyFont="1" applyFill="1" applyBorder="1" applyAlignment="1">
      <alignment horizontal="left" vertical="center" wrapText="1"/>
    </xf>
    <xf numFmtId="0" fontId="22" fillId="13" borderId="15" xfId="0" applyFont="1" applyFill="1" applyBorder="1" applyAlignment="1">
      <alignment horizontal="left" vertical="center" wrapText="1"/>
    </xf>
    <xf numFmtId="0" fontId="0" fillId="13" borderId="2" xfId="0" applyFill="1" applyBorder="1" applyAlignment="1">
      <alignment horizontal="left" vertical="center" wrapText="1"/>
    </xf>
    <xf numFmtId="0" fontId="22"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0" fillId="5" borderId="5" xfId="0" applyFill="1" applyBorder="1" applyAlignment="1">
      <alignment horizontal="center" vertical="center"/>
    </xf>
    <xf numFmtId="9" fontId="0" fillId="5" borderId="3" xfId="0" applyNumberFormat="1" applyFill="1" applyBorder="1" applyAlignment="1">
      <alignment horizontal="center" vertical="center"/>
    </xf>
    <xf numFmtId="9" fontId="0" fillId="5" borderId="4" xfId="0" applyNumberFormat="1" applyFill="1" applyBorder="1" applyAlignment="1">
      <alignment horizontal="center" vertical="center"/>
    </xf>
    <xf numFmtId="0" fontId="0" fillId="5" borderId="19" xfId="0" applyFill="1" applyBorder="1" applyAlignment="1">
      <alignment horizontal="center" vertical="center" wrapText="1"/>
    </xf>
    <xf numFmtId="0" fontId="0" fillId="5" borderId="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 xfId="0" applyFill="1" applyBorder="1" applyAlignment="1">
      <alignment horizontal="left" vertical="center" wrapText="1"/>
    </xf>
    <xf numFmtId="0" fontId="0" fillId="5" borderId="1" xfId="0" applyFill="1" applyBorder="1" applyAlignment="1">
      <alignment horizontal="center" vertical="center"/>
    </xf>
    <xf numFmtId="166" fontId="0" fillId="5" borderId="1" xfId="3" applyFont="1" applyFill="1" applyBorder="1" applyAlignment="1">
      <alignment horizontal="center" vertical="center"/>
    </xf>
    <xf numFmtId="0" fontId="0" fillId="5" borderId="3" xfId="0" applyFill="1" applyBorder="1" applyAlignment="1">
      <alignment horizontal="center" vertical="center" wrapText="1"/>
    </xf>
    <xf numFmtId="0" fontId="0" fillId="5" borderId="1" xfId="0" applyFill="1" applyBorder="1" applyAlignment="1">
      <alignment horizontal="left" vertical="center" wrapText="1"/>
    </xf>
    <xf numFmtId="0" fontId="0" fillId="5" borderId="4" xfId="0" applyFill="1" applyBorder="1" applyAlignment="1">
      <alignment horizontal="center" vertical="center" wrapText="1"/>
    </xf>
    <xf numFmtId="9" fontId="0" fillId="5" borderId="1" xfId="0" applyNumberFormat="1" applyFill="1" applyBorder="1" applyAlignment="1">
      <alignment horizontal="center" vertical="center"/>
    </xf>
    <xf numFmtId="9" fontId="0" fillId="5" borderId="4" xfId="0" applyNumberFormat="1" applyFill="1" applyBorder="1" applyAlignment="1">
      <alignment horizontal="center" vertical="center" wrapText="1"/>
    </xf>
    <xf numFmtId="167" fontId="5" fillId="13"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1" fontId="0" fillId="5" borderId="1" xfId="0" applyNumberFormat="1" applyFill="1" applyBorder="1" applyAlignment="1">
      <alignment horizontal="center" vertical="center"/>
    </xf>
    <xf numFmtId="1" fontId="0" fillId="5" borderId="4" xfId="0" applyNumberFormat="1" applyFill="1" applyBorder="1" applyAlignment="1">
      <alignment horizontal="center" vertical="center"/>
    </xf>
    <xf numFmtId="0" fontId="20" fillId="5" borderId="1" xfId="0" applyFont="1" applyFill="1" applyBorder="1" applyAlignment="1">
      <alignment horizontal="center" vertical="center" wrapText="1"/>
    </xf>
    <xf numFmtId="0" fontId="0" fillId="7" borderId="1" xfId="0" applyFill="1" applyBorder="1" applyAlignment="1">
      <alignment wrapText="1"/>
    </xf>
    <xf numFmtId="0" fontId="0" fillId="9" borderId="1" xfId="0" applyFill="1" applyBorder="1" applyAlignment="1">
      <alignment vertical="center" wrapText="1"/>
    </xf>
    <xf numFmtId="0" fontId="0" fillId="12" borderId="1" xfId="0" applyFill="1" applyBorder="1" applyAlignment="1">
      <alignment vertical="center" wrapText="1"/>
    </xf>
    <xf numFmtId="0" fontId="0" fillId="13" borderId="1" xfId="0" applyFill="1" applyBorder="1" applyAlignment="1">
      <alignment vertical="center" wrapText="1"/>
    </xf>
    <xf numFmtId="0" fontId="0" fillId="13" borderId="1" xfId="0" applyFill="1" applyBorder="1" applyAlignment="1">
      <alignment vertical="top" wrapText="1"/>
    </xf>
    <xf numFmtId="0" fontId="0" fillId="8" borderId="1" xfId="0" applyFill="1" applyBorder="1" applyAlignment="1">
      <alignment horizontal="left" vertical="center" wrapText="1"/>
    </xf>
    <xf numFmtId="10" fontId="0" fillId="5" borderId="4" xfId="0" applyNumberFormat="1" applyFill="1" applyBorder="1" applyAlignment="1">
      <alignment horizontal="center" vertical="center"/>
    </xf>
    <xf numFmtId="10" fontId="0" fillId="5" borderId="4" xfId="0" applyNumberFormat="1" applyFill="1" applyBorder="1" applyAlignment="1">
      <alignment horizontal="center" vertical="center" wrapText="1"/>
    </xf>
    <xf numFmtId="6" fontId="0" fillId="5" borderId="4" xfId="0" applyNumberFormat="1" applyFill="1" applyBorder="1" applyAlignment="1">
      <alignment horizontal="center" vertical="center" wrapText="1"/>
    </xf>
    <xf numFmtId="0" fontId="20" fillId="5" borderId="5" xfId="0" applyFont="1" applyFill="1" applyBorder="1" applyAlignment="1">
      <alignment vertical="center" wrapText="1"/>
    </xf>
    <xf numFmtId="0" fontId="0" fillId="5" borderId="15" xfId="0" applyFill="1" applyBorder="1" applyAlignment="1">
      <alignment horizontal="left" vertical="center" wrapText="1"/>
    </xf>
    <xf numFmtId="0" fontId="0" fillId="5" borderId="15" xfId="0" applyFill="1" applyBorder="1" applyAlignment="1">
      <alignment horizontal="center" vertical="center" wrapText="1"/>
    </xf>
    <xf numFmtId="0" fontId="0" fillId="5" borderId="5" xfId="0" applyNumberFormat="1" applyFill="1" applyBorder="1" applyAlignment="1">
      <alignment horizontal="center" vertical="center" wrapText="1"/>
    </xf>
    <xf numFmtId="0" fontId="0" fillId="5" borderId="5" xfId="0" applyNumberFormat="1" applyFill="1" applyBorder="1" applyAlignment="1">
      <alignment horizontal="center" vertical="center"/>
    </xf>
    <xf numFmtId="175" fontId="0" fillId="5" borderId="1" xfId="2" applyNumberFormat="1" applyFont="1" applyFill="1" applyBorder="1" applyAlignment="1">
      <alignment horizontal="center" vertical="center" wrapText="1"/>
    </xf>
    <xf numFmtId="171" fontId="5" fillId="13" borderId="1" xfId="0" applyNumberFormat="1" applyFont="1" applyFill="1" applyBorder="1" applyAlignment="1">
      <alignment horizontal="center" vertical="center"/>
    </xf>
    <xf numFmtId="0" fontId="15" fillId="13" borderId="1" xfId="0" applyFont="1" applyFill="1" applyBorder="1" applyAlignment="1">
      <alignment horizontal="center" vertical="center"/>
    </xf>
    <xf numFmtId="172" fontId="5" fillId="13" borderId="1" xfId="2" applyNumberFormat="1" applyFont="1" applyFill="1" applyBorder="1" applyAlignment="1">
      <alignment horizontal="center" vertical="center"/>
    </xf>
    <xf numFmtId="0" fontId="18" fillId="13" borderId="1" xfId="0" applyFont="1" applyFill="1" applyBorder="1" applyAlignment="1">
      <alignment horizontal="center" vertical="center"/>
    </xf>
    <xf numFmtId="1" fontId="0" fillId="6" borderId="1" xfId="0" applyNumberFormat="1" applyFill="1" applyBorder="1" applyAlignment="1">
      <alignment horizontal="center" vertical="center" wrapText="1"/>
    </xf>
    <xf numFmtId="1" fontId="0" fillId="6" borderId="19" xfId="0" applyNumberFormat="1" applyFill="1" applyBorder="1" applyAlignment="1">
      <alignment horizontal="center" vertical="center" wrapText="1"/>
    </xf>
    <xf numFmtId="1" fontId="0" fillId="4" borderId="19" xfId="0" applyNumberForma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0" fillId="10" borderId="1" xfId="0" applyFont="1" applyFill="1" applyBorder="1" applyAlignment="1">
      <alignment horizontal="center" vertical="center" wrapText="1"/>
    </xf>
    <xf numFmtId="165" fontId="4" fillId="9" borderId="4" xfId="2" applyFont="1" applyFill="1" applyBorder="1" applyAlignment="1">
      <alignment horizontal="center" vertical="center" wrapText="1"/>
    </xf>
    <xf numFmtId="165" fontId="4" fillId="9" borderId="5" xfId="2" applyFont="1" applyFill="1" applyBorder="1" applyAlignment="1">
      <alignment horizontal="center" vertical="center" wrapText="1"/>
    </xf>
    <xf numFmtId="0" fontId="0" fillId="12" borderId="5"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1" borderId="5" xfId="0" applyFill="1" applyBorder="1" applyAlignment="1">
      <alignment horizontal="center" vertical="center" wrapText="1"/>
    </xf>
    <xf numFmtId="0" fontId="0" fillId="11" borderId="1" xfId="0" applyFill="1" applyBorder="1" applyAlignment="1">
      <alignment horizontal="center" vertical="center" wrapText="1"/>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3" borderId="18"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168" fontId="18" fillId="6" borderId="18" xfId="3" applyNumberFormat="1" applyFont="1" applyFill="1" applyBorder="1" applyAlignment="1">
      <alignment horizontal="center" vertical="center"/>
    </xf>
    <xf numFmtId="168" fontId="18" fillId="6" borderId="4" xfId="3" applyNumberFormat="1" applyFont="1" applyFill="1" applyBorder="1" applyAlignment="1">
      <alignment horizontal="center" vertical="center"/>
    </xf>
    <xf numFmtId="168" fontId="18" fillId="6" borderId="5" xfId="3" applyNumberFormat="1" applyFont="1" applyFill="1" applyBorder="1" applyAlignment="1">
      <alignment horizontal="center" vertical="center"/>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26" xfId="0" applyFill="1" applyBorder="1" applyAlignment="1">
      <alignment horizontal="center" vertical="center" wrapText="1"/>
    </xf>
    <xf numFmtId="0" fontId="0" fillId="8" borderId="7" xfId="0" applyFill="1" applyBorder="1" applyAlignment="1">
      <alignment horizontal="center" vertical="center" wrapText="1"/>
    </xf>
    <xf numFmtId="0" fontId="0" fillId="8" borderId="9" xfId="0" applyFill="1" applyBorder="1" applyAlignment="1">
      <alignment horizontal="center" vertical="center" wrapText="1"/>
    </xf>
    <xf numFmtId="0" fontId="0" fillId="10" borderId="18"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26"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8" borderId="7" xfId="0" applyFill="1" applyBorder="1" applyAlignment="1">
      <alignment horizontal="center" vertical="center"/>
    </xf>
    <xf numFmtId="0" fontId="0" fillId="8" borderId="9"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9" fontId="14" fillId="8" borderId="33" xfId="0" applyNumberFormat="1" applyFont="1" applyFill="1" applyBorder="1" applyAlignment="1">
      <alignment horizontal="center" vertical="center"/>
    </xf>
    <xf numFmtId="0" fontId="0" fillId="13" borderId="1" xfId="0" applyFont="1" applyFill="1" applyBorder="1" applyAlignment="1">
      <alignment horizontal="center" vertical="center" wrapText="1"/>
    </xf>
    <xf numFmtId="9" fontId="5" fillId="13" borderId="1" xfId="0" applyNumberFormat="1" applyFont="1" applyFill="1" applyBorder="1" applyAlignment="1">
      <alignment horizontal="center" vertical="center" wrapText="1"/>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19" fillId="6" borderId="18"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4" xfId="0" applyFont="1" applyBorder="1" applyAlignment="1">
      <alignment horizontal="center" vertical="center" wrapText="1"/>
    </xf>
    <xf numFmtId="1" fontId="0" fillId="0" borderId="18" xfId="0" applyNumberFormat="1" applyFont="1" applyBorder="1" applyAlignment="1">
      <alignment horizontal="center" vertical="center"/>
    </xf>
    <xf numFmtId="1" fontId="0" fillId="0" borderId="4" xfId="0" applyNumberFormat="1" applyFont="1" applyBorder="1" applyAlignment="1">
      <alignment horizontal="center" vertical="center"/>
    </xf>
    <xf numFmtId="0" fontId="0" fillId="0" borderId="18"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ill="1" applyBorder="1" applyAlignment="1">
      <alignment horizontal="center" vertical="center" wrapText="1"/>
    </xf>
    <xf numFmtId="0" fontId="0" fillId="0" borderId="4" xfId="0" applyFill="1" applyBorder="1" applyAlignment="1">
      <alignment horizontal="center" vertical="center" wrapText="1"/>
    </xf>
    <xf numFmtId="9" fontId="6" fillId="0" borderId="19" xfId="0" applyNumberFormat="1" applyFont="1" applyBorder="1" applyAlignment="1">
      <alignment horizontal="center" vertical="center"/>
    </xf>
    <xf numFmtId="9" fontId="6" fillId="0" borderId="5" xfId="0" applyNumberFormat="1" applyFont="1" applyBorder="1" applyAlignment="1">
      <alignment horizontal="center" vertical="center"/>
    </xf>
    <xf numFmtId="0" fontId="6" fillId="0" borderId="1" xfId="0" applyFont="1" applyBorder="1" applyAlignment="1">
      <alignment horizontal="center" vertical="center"/>
    </xf>
    <xf numFmtId="1" fontId="0" fillId="0" borderId="18"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4" fontId="0" fillId="0" borderId="18" xfId="0" applyNumberFormat="1" applyFont="1" applyBorder="1" applyAlignment="1">
      <alignment horizontal="center" vertical="center" wrapText="1"/>
    </xf>
    <xf numFmtId="14" fontId="0" fillId="0" borderId="4" xfId="0" applyNumberFormat="1" applyFont="1" applyBorder="1" applyAlignment="1">
      <alignment horizontal="center" vertical="center" wrapText="1"/>
    </xf>
    <xf numFmtId="14" fontId="0" fillId="0" borderId="5" xfId="0" applyNumberFormat="1" applyFont="1" applyBorder="1" applyAlignment="1">
      <alignment horizontal="center" vertical="center" wrapText="1"/>
    </xf>
    <xf numFmtId="0" fontId="0" fillId="0" borderId="1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168" fontId="18" fillId="6" borderId="1" xfId="3" applyNumberFormat="1"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0" fillId="8" borderId="33" xfId="0" applyFill="1" applyBorder="1" applyAlignment="1">
      <alignment horizontal="center" vertical="center" wrapText="1"/>
    </xf>
    <xf numFmtId="0" fontId="0" fillId="8" borderId="35" xfId="0"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1" fillId="11" borderId="31" xfId="0" applyFont="1" applyFill="1" applyBorder="1" applyAlignment="1">
      <alignment horizontal="center" vertical="center" wrapText="1"/>
    </xf>
    <xf numFmtId="0" fontId="0" fillId="11" borderId="19" xfId="0" applyFill="1" applyBorder="1" applyAlignment="1">
      <alignment horizontal="center" vertical="center" wrapText="1"/>
    </xf>
    <xf numFmtId="0" fontId="0" fillId="11" borderId="25" xfId="0" applyFill="1" applyBorder="1" applyAlignment="1">
      <alignment horizontal="center" vertical="center" wrapText="1"/>
    </xf>
    <xf numFmtId="9" fontId="0" fillId="0" borderId="19" xfId="0" applyNumberFormat="1" applyFont="1" applyBorder="1" applyAlignment="1">
      <alignment horizontal="center" vertical="center" wrapText="1"/>
    </xf>
    <xf numFmtId="9" fontId="0" fillId="0" borderId="5"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12" borderId="4" xfId="0" applyFont="1" applyFill="1" applyBorder="1" applyAlignment="1">
      <alignment horizontal="center" vertical="center" wrapText="1"/>
    </xf>
    <xf numFmtId="167" fontId="0" fillId="12" borderId="4" xfId="0" applyNumberFormat="1" applyFont="1" applyFill="1" applyBorder="1" applyAlignment="1">
      <alignment horizontal="center" vertical="center" wrapText="1"/>
    </xf>
    <xf numFmtId="0" fontId="1" fillId="13" borderId="1" xfId="0" applyFont="1" applyFill="1" applyBorder="1" applyAlignment="1">
      <alignment horizontal="center" vertical="center" wrapText="1"/>
    </xf>
    <xf numFmtId="10" fontId="0" fillId="13" borderId="1" xfId="0" applyNumberFormat="1"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0" fillId="9" borderId="18" xfId="0" applyFill="1" applyBorder="1" applyAlignment="1">
      <alignment horizontal="center" vertical="center" wrapText="1"/>
    </xf>
    <xf numFmtId="0" fontId="0" fillId="9" borderId="4" xfId="0" applyFill="1" applyBorder="1" applyAlignment="1">
      <alignment horizontal="center" vertical="center" wrapText="1"/>
    </xf>
    <xf numFmtId="0" fontId="1" fillId="12" borderId="23"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0" fillId="7" borderId="18" xfId="0" applyFill="1" applyBorder="1" applyAlignment="1">
      <alignment horizontal="center" vertical="center" wrapText="1"/>
    </xf>
    <xf numFmtId="0" fontId="0" fillId="7" borderId="4" xfId="0" applyFill="1" applyBorder="1" applyAlignment="1">
      <alignment horizontal="center" vertical="center" wrapText="1"/>
    </xf>
    <xf numFmtId="0" fontId="0" fillId="7" borderId="26" xfId="0" applyFill="1" applyBorder="1" applyAlignment="1">
      <alignment horizontal="center" vertical="center" wrapText="1"/>
    </xf>
    <xf numFmtId="0" fontId="1" fillId="7" borderId="17"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7" borderId="24" xfId="0" applyFont="1" applyFill="1" applyBorder="1" applyAlignment="1">
      <alignment horizontal="center" vertical="center" wrapText="1"/>
    </xf>
    <xf numFmtId="3" fontId="0" fillId="7" borderId="18" xfId="0" applyNumberFormat="1" applyFill="1" applyBorder="1" applyAlignment="1">
      <alignment horizontal="center" vertical="center" wrapText="1"/>
    </xf>
    <xf numFmtId="3" fontId="0" fillId="7" borderId="4" xfId="0" applyNumberFormat="1" applyFill="1" applyBorder="1" applyAlignment="1">
      <alignment horizontal="center" vertical="center" wrapText="1"/>
    </xf>
    <xf numFmtId="3" fontId="0" fillId="7" borderId="5" xfId="0" applyNumberFormat="1" applyFill="1" applyBorder="1" applyAlignment="1">
      <alignment horizontal="center" vertical="center" wrapText="1"/>
    </xf>
    <xf numFmtId="0" fontId="0" fillId="7" borderId="5" xfId="0" applyFill="1" applyBorder="1" applyAlignment="1">
      <alignment horizontal="center" vertical="center" wrapText="1"/>
    </xf>
    <xf numFmtId="0" fontId="0" fillId="7" borderId="18" xfId="0" applyFill="1" applyBorder="1" applyAlignment="1">
      <alignment horizontal="left" vertical="center" wrapText="1"/>
    </xf>
    <xf numFmtId="0" fontId="0" fillId="7" borderId="4" xfId="0" applyFill="1" applyBorder="1" applyAlignment="1">
      <alignment horizontal="left" vertical="center" wrapText="1"/>
    </xf>
    <xf numFmtId="0" fontId="0" fillId="7" borderId="26" xfId="0" applyFill="1" applyBorder="1" applyAlignment="1">
      <alignment horizontal="left" vertical="center" wrapText="1"/>
    </xf>
    <xf numFmtId="0" fontId="0" fillId="7" borderId="4" xfId="0" applyFill="1" applyBorder="1" applyAlignment="1">
      <alignment horizontal="left" vertical="center"/>
    </xf>
    <xf numFmtId="0" fontId="0" fillId="7" borderId="26" xfId="0" applyFill="1" applyBorder="1" applyAlignment="1">
      <alignment horizontal="left" vertical="center"/>
    </xf>
    <xf numFmtId="0" fontId="0" fillId="7" borderId="3" xfId="0" applyFill="1" applyBorder="1" applyAlignment="1">
      <alignment horizontal="center" vertical="center" wrapText="1"/>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7" borderId="1" xfId="0" applyFill="1" applyBorder="1" applyAlignment="1">
      <alignment horizontal="center" vertical="center" wrapText="1"/>
    </xf>
    <xf numFmtId="0" fontId="0" fillId="7" borderId="4" xfId="0" applyFill="1" applyBorder="1" applyAlignment="1">
      <alignment horizontal="center" vertical="center"/>
    </xf>
    <xf numFmtId="0" fontId="0" fillId="5" borderId="20" xfId="0" applyFill="1" applyBorder="1" applyAlignment="1">
      <alignment horizontal="left" vertical="center" wrapText="1"/>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0" fontId="20" fillId="5" borderId="1" xfId="0" applyFont="1" applyFill="1" applyBorder="1" applyAlignment="1">
      <alignment horizontal="center" vertical="center" wrapText="1"/>
    </xf>
    <xf numFmtId="0" fontId="0" fillId="5" borderId="4" xfId="0" applyFill="1" applyBorder="1" applyAlignment="1">
      <alignment horizontal="center" vertical="center"/>
    </xf>
    <xf numFmtId="6" fontId="0" fillId="5" borderId="3" xfId="3" applyNumberFormat="1" applyFont="1" applyFill="1" applyBorder="1" applyAlignment="1">
      <alignment horizontal="center" vertical="center"/>
    </xf>
    <xf numFmtId="6" fontId="0" fillId="5" borderId="4" xfId="3" applyNumberFormat="1" applyFont="1" applyFill="1" applyBorder="1" applyAlignment="1">
      <alignment horizontal="center" vertical="center"/>
    </xf>
    <xf numFmtId="6" fontId="0" fillId="5" borderId="5" xfId="3" applyNumberFormat="1" applyFont="1" applyFill="1" applyBorder="1" applyAlignment="1">
      <alignment horizontal="center" vertical="center"/>
    </xf>
    <xf numFmtId="6" fontId="0" fillId="5" borderId="3" xfId="3" applyNumberFormat="1" applyFont="1" applyFill="1" applyBorder="1" applyAlignment="1">
      <alignment horizontal="center" vertical="center" wrapText="1"/>
    </xf>
    <xf numFmtId="6" fontId="0" fillId="5" borderId="4" xfId="3" applyNumberFormat="1" applyFont="1" applyFill="1" applyBorder="1" applyAlignment="1">
      <alignment horizontal="center" vertical="center" wrapText="1"/>
    </xf>
    <xf numFmtId="6" fontId="0" fillId="5" borderId="5" xfId="3" applyNumberFormat="1"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 xfId="0" applyFill="1" applyBorder="1" applyAlignment="1">
      <alignment horizontal="center" vertical="center" wrapText="1"/>
    </xf>
    <xf numFmtId="164" fontId="0" fillId="11" borderId="1" xfId="0" applyNumberFormat="1" applyFill="1" applyBorder="1" applyAlignment="1">
      <alignment horizontal="center" vertical="center"/>
    </xf>
    <xf numFmtId="164" fontId="0" fillId="11" borderId="25" xfId="0" applyNumberFormat="1" applyFill="1" applyBorder="1" applyAlignment="1">
      <alignment horizontal="center" vertical="center"/>
    </xf>
    <xf numFmtId="6" fontId="16" fillId="5" borderId="3" xfId="0" applyNumberFormat="1" applyFont="1" applyFill="1" applyBorder="1" applyAlignment="1">
      <alignment horizontal="center" vertical="center"/>
    </xf>
    <xf numFmtId="6" fontId="16" fillId="5" borderId="4" xfId="0" applyNumberFormat="1" applyFont="1" applyFill="1" applyBorder="1" applyAlignment="1">
      <alignment horizontal="center" vertical="center"/>
    </xf>
    <xf numFmtId="6" fontId="16" fillId="5" borderId="5" xfId="0" applyNumberFormat="1" applyFont="1" applyFill="1" applyBorder="1" applyAlignment="1">
      <alignment horizontal="center" vertical="center"/>
    </xf>
    <xf numFmtId="6" fontId="16" fillId="5" borderId="3" xfId="0" applyNumberFormat="1" applyFont="1" applyFill="1" applyBorder="1" applyAlignment="1">
      <alignment horizontal="center" vertical="center" wrapText="1"/>
    </xf>
    <xf numFmtId="6" fontId="16" fillId="5" borderId="4" xfId="0" applyNumberFormat="1" applyFont="1" applyFill="1" applyBorder="1" applyAlignment="1">
      <alignment horizontal="center" vertical="center" wrapText="1"/>
    </xf>
    <xf numFmtId="6" fontId="16" fillId="5" borderId="5" xfId="0" applyNumberFormat="1" applyFont="1" applyFill="1" applyBorder="1" applyAlignment="1">
      <alignment horizontal="center" vertical="center" wrapText="1"/>
    </xf>
    <xf numFmtId="3" fontId="0" fillId="7" borderId="3" xfId="0" applyNumberFormat="1" applyFill="1" applyBorder="1" applyAlignment="1">
      <alignment horizontal="center" vertical="center" wrapText="1"/>
    </xf>
    <xf numFmtId="1" fontId="0" fillId="7" borderId="18" xfId="0" applyNumberFormat="1" applyFont="1" applyFill="1" applyBorder="1" applyAlignment="1">
      <alignment horizontal="center" vertical="center" wrapText="1"/>
    </xf>
    <xf numFmtId="1" fontId="0" fillId="7" borderId="4" xfId="0" applyNumberFormat="1" applyFont="1" applyFill="1" applyBorder="1" applyAlignment="1">
      <alignment horizontal="center" vertical="center" wrapText="1"/>
    </xf>
    <xf numFmtId="1" fontId="0" fillId="7" borderId="26" xfId="0" applyNumberFormat="1" applyFont="1" applyFill="1" applyBorder="1" applyAlignment="1">
      <alignment horizontal="center" vertical="center" wrapText="1"/>
    </xf>
    <xf numFmtId="1" fontId="0" fillId="5" borderId="19" xfId="0" applyNumberFormat="1" applyFill="1" applyBorder="1" applyAlignment="1">
      <alignment horizontal="center" vertical="center" wrapText="1"/>
    </xf>
    <xf numFmtId="1" fontId="0" fillId="5" borderId="1" xfId="0" applyNumberFormat="1" applyFill="1" applyBorder="1" applyAlignment="1">
      <alignment horizontal="center" vertical="center" wrapText="1"/>
    </xf>
    <xf numFmtId="0" fontId="0" fillId="5" borderId="18" xfId="0" applyFill="1" applyBorder="1" applyAlignment="1">
      <alignment horizontal="center" vertical="center" wrapText="1"/>
    </xf>
    <xf numFmtId="10" fontId="0" fillId="5" borderId="1" xfId="0" applyNumberFormat="1" applyFill="1" applyBorder="1" applyAlignment="1">
      <alignment horizontal="center" vertical="center"/>
    </xf>
    <xf numFmtId="10" fontId="0" fillId="5" borderId="18" xfId="0" applyNumberFormat="1" applyFill="1" applyBorder="1" applyAlignment="1">
      <alignment horizontal="center" vertical="center"/>
    </xf>
    <xf numFmtId="10" fontId="0" fillId="5" borderId="5" xfId="0" applyNumberFormat="1" applyFill="1" applyBorder="1" applyAlignment="1">
      <alignment horizontal="center" vertical="center"/>
    </xf>
    <xf numFmtId="9" fontId="0" fillId="5" borderId="1" xfId="0" applyNumberFormat="1" applyFill="1" applyBorder="1" applyAlignment="1">
      <alignment horizontal="center" vertical="center" wrapText="1"/>
    </xf>
    <xf numFmtId="0" fontId="0" fillId="5" borderId="1" xfId="0" applyFill="1" applyBorder="1" applyAlignment="1">
      <alignment horizontal="center" vertical="center"/>
    </xf>
    <xf numFmtId="1" fontId="0" fillId="11" borderId="19" xfId="0" applyNumberFormat="1" applyFill="1" applyBorder="1" applyAlignment="1">
      <alignment horizontal="center" vertical="center" wrapText="1"/>
    </xf>
    <xf numFmtId="1" fontId="0" fillId="11" borderId="1" xfId="0" applyNumberFormat="1" applyFill="1" applyBorder="1" applyAlignment="1">
      <alignment horizontal="center" vertical="center" wrapText="1"/>
    </xf>
    <xf numFmtId="1" fontId="0" fillId="11" borderId="25" xfId="0" applyNumberFormat="1" applyFill="1" applyBorder="1" applyAlignment="1">
      <alignment horizontal="center" vertical="center" wrapText="1"/>
    </xf>
    <xf numFmtId="0" fontId="0" fillId="10" borderId="19" xfId="0" applyFont="1" applyFill="1" applyBorder="1" applyAlignment="1">
      <alignment horizontal="center" vertical="center" wrapText="1"/>
    </xf>
    <xf numFmtId="9" fontId="0" fillId="5" borderId="3" xfId="0" applyNumberFormat="1" applyFill="1" applyBorder="1" applyAlignment="1">
      <alignment horizontal="center" vertical="center"/>
    </xf>
    <xf numFmtId="9" fontId="0" fillId="5" borderId="4" xfId="0" applyNumberFormat="1" applyFill="1" applyBorder="1" applyAlignment="1">
      <alignment horizontal="center" vertical="center"/>
    </xf>
    <xf numFmtId="9" fontId="0" fillId="5" borderId="5" xfId="0" applyNumberFormat="1" applyFill="1" applyBorder="1" applyAlignment="1">
      <alignment horizontal="center" vertical="center"/>
    </xf>
    <xf numFmtId="0" fontId="0" fillId="4" borderId="1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7" borderId="18"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26" xfId="0" applyFont="1" applyFill="1" applyBorder="1" applyAlignment="1">
      <alignment horizontal="center" vertical="center" wrapText="1"/>
    </xf>
    <xf numFmtId="9" fontId="28" fillId="5" borderId="1" xfId="0" applyNumberFormat="1" applyFont="1" applyFill="1" applyBorder="1" applyAlignment="1">
      <alignment horizontal="center" vertical="center" wrapText="1"/>
    </xf>
    <xf numFmtId="9" fontId="28" fillId="5" borderId="3" xfId="0" applyNumberFormat="1" applyFont="1" applyFill="1" applyBorder="1" applyAlignment="1">
      <alignment horizontal="center" vertical="center" wrapText="1"/>
    </xf>
    <xf numFmtId="9" fontId="28" fillId="5" borderId="5" xfId="0" applyNumberFormat="1" applyFont="1" applyFill="1" applyBorder="1" applyAlignment="1">
      <alignment horizontal="center" vertical="center" wrapText="1"/>
    </xf>
    <xf numFmtId="10" fontId="28" fillId="5" borderId="3" xfId="0" applyNumberFormat="1" applyFont="1" applyFill="1" applyBorder="1" applyAlignment="1">
      <alignment horizontal="center" vertical="center" wrapText="1"/>
    </xf>
    <xf numFmtId="10" fontId="28" fillId="5" borderId="5" xfId="0" applyNumberFormat="1" applyFont="1" applyFill="1" applyBorder="1" applyAlignment="1">
      <alignment horizontal="center" vertical="center" wrapText="1"/>
    </xf>
    <xf numFmtId="9" fontId="0" fillId="5" borderId="1" xfId="0" applyNumberFormat="1" applyFill="1" applyBorder="1" applyAlignment="1">
      <alignment horizontal="center" vertical="center"/>
    </xf>
    <xf numFmtId="9" fontId="20" fillId="5" borderId="3" xfId="0" applyNumberFormat="1" applyFont="1" applyFill="1" applyBorder="1" applyAlignment="1">
      <alignment horizontal="center" vertical="center"/>
    </xf>
    <xf numFmtId="9" fontId="20" fillId="5" borderId="5" xfId="0" applyNumberFormat="1" applyFont="1" applyFill="1" applyBorder="1" applyAlignment="1">
      <alignment horizontal="center" vertical="center"/>
    </xf>
    <xf numFmtId="10" fontId="15" fillId="5" borderId="3" xfId="0" applyNumberFormat="1" applyFont="1" applyFill="1" applyBorder="1" applyAlignment="1">
      <alignment horizontal="center" vertical="center" wrapText="1"/>
    </xf>
    <xf numFmtId="10" fontId="15" fillId="5" borderId="4" xfId="0" applyNumberFormat="1" applyFont="1" applyFill="1" applyBorder="1" applyAlignment="1">
      <alignment horizontal="center" vertical="center" wrapText="1"/>
    </xf>
    <xf numFmtId="10" fontId="15" fillId="5" borderId="5" xfId="0" applyNumberFormat="1" applyFont="1" applyFill="1" applyBorder="1" applyAlignment="1">
      <alignment horizontal="center" vertical="center" wrapText="1"/>
    </xf>
    <xf numFmtId="9" fontId="15" fillId="5" borderId="3" xfId="0" applyNumberFormat="1" applyFont="1" applyFill="1" applyBorder="1" applyAlignment="1">
      <alignment horizontal="center" vertical="center" wrapText="1"/>
    </xf>
    <xf numFmtId="9" fontId="15" fillId="5" borderId="4" xfId="0" applyNumberFormat="1" applyFont="1" applyFill="1" applyBorder="1" applyAlignment="1">
      <alignment horizontal="center" vertical="center" wrapText="1"/>
    </xf>
    <xf numFmtId="9" fontId="15" fillId="5" borderId="5"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10" fontId="0" fillId="5" borderId="18" xfId="0" applyNumberFormat="1" applyFill="1" applyBorder="1" applyAlignment="1">
      <alignment horizontal="left" vertical="center" indent="6"/>
    </xf>
    <xf numFmtId="10" fontId="0" fillId="5" borderId="5" xfId="0" applyNumberFormat="1" applyFill="1" applyBorder="1" applyAlignment="1">
      <alignment horizontal="left" vertical="center" indent="6"/>
    </xf>
    <xf numFmtId="9" fontId="0" fillId="5" borderId="3" xfId="0" applyNumberFormat="1" applyFill="1" applyBorder="1" applyAlignment="1">
      <alignment horizontal="center" vertical="center" wrapText="1"/>
    </xf>
    <xf numFmtId="9" fontId="0" fillId="5" borderId="4" xfId="0" applyNumberFormat="1" applyFill="1" applyBorder="1" applyAlignment="1">
      <alignment horizontal="center" vertical="center" wrapText="1"/>
    </xf>
    <xf numFmtId="9" fontId="0" fillId="5" borderId="5" xfId="0" applyNumberFormat="1" applyFill="1" applyBorder="1" applyAlignment="1">
      <alignment horizontal="center" vertical="center" wrapText="1"/>
    </xf>
    <xf numFmtId="10" fontId="0" fillId="5" borderId="1" xfId="0" applyNumberFormat="1" applyFill="1" applyBorder="1" applyAlignment="1">
      <alignment horizontal="center" vertical="center" wrapText="1"/>
    </xf>
    <xf numFmtId="9" fontId="15" fillId="5" borderId="18" xfId="0" applyNumberFormat="1" applyFont="1" applyFill="1" applyBorder="1" applyAlignment="1">
      <alignment horizontal="center" vertical="center"/>
    </xf>
    <xf numFmtId="9" fontId="15" fillId="5" borderId="4" xfId="0" applyNumberFormat="1" applyFont="1" applyFill="1" applyBorder="1" applyAlignment="1">
      <alignment horizontal="center" vertical="center"/>
    </xf>
    <xf numFmtId="9" fontId="15" fillId="5" borderId="5" xfId="0" applyNumberFormat="1" applyFont="1" applyFill="1" applyBorder="1" applyAlignment="1">
      <alignment horizontal="center" vertical="center"/>
    </xf>
    <xf numFmtId="9" fontId="15" fillId="5" borderId="18" xfId="0" applyNumberFormat="1" applyFont="1" applyFill="1" applyBorder="1" applyAlignment="1">
      <alignment horizontal="center" vertical="center" wrapText="1"/>
    </xf>
    <xf numFmtId="10" fontId="15" fillId="5" borderId="18"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9" fontId="0" fillId="5" borderId="18" xfId="0" applyNumberForma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5" xfId="0" applyFont="1" applyFill="1" applyBorder="1" applyAlignment="1">
      <alignment horizontal="center" vertical="center" wrapText="1"/>
    </xf>
    <xf numFmtId="9" fontId="28" fillId="5" borderId="3" xfId="0" applyNumberFormat="1" applyFont="1" applyFill="1" applyBorder="1" applyAlignment="1">
      <alignment horizontal="center" vertical="center"/>
    </xf>
    <xf numFmtId="9" fontId="28" fillId="5" borderId="5" xfId="0" applyNumberFormat="1" applyFont="1" applyFill="1" applyBorder="1" applyAlignment="1">
      <alignment horizontal="center" vertical="center"/>
    </xf>
    <xf numFmtId="9" fontId="20" fillId="5" borderId="3"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167" fontId="5" fillId="13"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1" fontId="5" fillId="13" borderId="1" xfId="0" applyNumberFormat="1" applyFont="1" applyFill="1" applyBorder="1" applyAlignment="1">
      <alignment horizontal="center" vertical="center" wrapText="1"/>
    </xf>
    <xf numFmtId="0" fontId="18" fillId="13" borderId="1" xfId="0" applyFont="1" applyFill="1" applyBorder="1" applyAlignment="1">
      <alignment horizontal="center" vertical="center" wrapText="1"/>
    </xf>
    <xf numFmtId="0" fontId="20" fillId="12" borderId="1" xfId="0" applyFont="1" applyFill="1" applyBorder="1" applyAlignment="1">
      <alignment horizontal="left" vertical="center" wrapText="1"/>
    </xf>
    <xf numFmtId="1" fontId="0" fillId="12" borderId="5" xfId="0" applyNumberFormat="1" applyFont="1" applyFill="1" applyBorder="1" applyAlignment="1">
      <alignment horizontal="center" vertical="center" wrapText="1"/>
    </xf>
    <xf numFmtId="1" fontId="0" fillId="12" borderId="1" xfId="0" applyNumberFormat="1" applyFont="1" applyFill="1" applyBorder="1" applyAlignment="1">
      <alignment horizontal="center" vertical="center" wrapText="1"/>
    </xf>
    <xf numFmtId="1" fontId="0" fillId="12" borderId="3" xfId="0" applyNumberFormat="1" applyFont="1" applyFill="1" applyBorder="1" applyAlignment="1">
      <alignment horizontal="center" vertical="center" wrapText="1"/>
    </xf>
    <xf numFmtId="0" fontId="0" fillId="12" borderId="1" xfId="0" applyFont="1" applyFill="1" applyBorder="1" applyAlignment="1">
      <alignment horizontal="center" vertical="center"/>
    </xf>
    <xf numFmtId="0" fontId="0" fillId="12" borderId="25" xfId="0" applyFont="1" applyFill="1" applyBorder="1" applyAlignment="1">
      <alignment horizontal="center" vertical="center"/>
    </xf>
    <xf numFmtId="0" fontId="0" fillId="12" borderId="25" xfId="0" applyFont="1" applyFill="1" applyBorder="1" applyAlignment="1">
      <alignment horizontal="center" vertical="center" wrapText="1"/>
    </xf>
    <xf numFmtId="169" fontId="0" fillId="12" borderId="5" xfId="0" applyNumberFormat="1" applyFont="1" applyFill="1" applyBorder="1" applyAlignment="1">
      <alignment horizontal="center" vertical="center"/>
    </xf>
    <xf numFmtId="169" fontId="0" fillId="12" borderId="1" xfId="0" applyNumberFormat="1" applyFont="1" applyFill="1" applyBorder="1" applyAlignment="1">
      <alignment horizontal="center" vertical="center"/>
    </xf>
    <xf numFmtId="169" fontId="0" fillId="12" borderId="25" xfId="0" applyNumberFormat="1" applyFont="1" applyFill="1" applyBorder="1" applyAlignment="1">
      <alignment horizontal="center" vertical="center"/>
    </xf>
    <xf numFmtId="0" fontId="0" fillId="9" borderId="18" xfId="0" applyFont="1" applyFill="1" applyBorder="1" applyAlignment="1">
      <alignment horizontal="center" vertical="center"/>
    </xf>
    <xf numFmtId="0" fontId="0" fillId="9" borderId="5" xfId="0" applyFont="1" applyFill="1" applyBorder="1" applyAlignment="1">
      <alignment horizontal="center" vertical="center"/>
    </xf>
    <xf numFmtId="1" fontId="0" fillId="9" borderId="4" xfId="0" applyNumberFormat="1" applyFill="1" applyBorder="1" applyAlignment="1">
      <alignment horizontal="center" vertical="center" wrapText="1"/>
    </xf>
    <xf numFmtId="1" fontId="0" fillId="9" borderId="5" xfId="0" applyNumberFormat="1" applyFill="1" applyBorder="1" applyAlignment="1">
      <alignment horizontal="center" vertical="center" wrapText="1"/>
    </xf>
    <xf numFmtId="0" fontId="0" fillId="9" borderId="5" xfId="0" applyFill="1" applyBorder="1" applyAlignment="1">
      <alignment horizontal="center" vertical="center" wrapText="1"/>
    </xf>
    <xf numFmtId="0" fontId="0" fillId="12" borderId="5" xfId="0" applyFont="1" applyFill="1" applyBorder="1" applyAlignment="1">
      <alignment horizontal="center"/>
    </xf>
    <xf numFmtId="0" fontId="0" fillId="12" borderId="1" xfId="0" applyFont="1" applyFill="1" applyBorder="1" applyAlignment="1">
      <alignment horizontal="center"/>
    </xf>
    <xf numFmtId="0" fontId="0" fillId="12" borderId="25" xfId="0" applyFont="1" applyFill="1" applyBorder="1" applyAlignment="1">
      <alignment horizontal="center"/>
    </xf>
    <xf numFmtId="0" fontId="13" fillId="8" borderId="38"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0" fillId="9" borderId="18" xfId="0" applyFill="1" applyBorder="1" applyAlignment="1">
      <alignment horizontal="center" vertical="center"/>
    </xf>
    <xf numFmtId="0" fontId="0" fillId="9" borderId="5" xfId="0" applyFill="1" applyBorder="1" applyAlignment="1">
      <alignment horizontal="center" vertical="center"/>
    </xf>
    <xf numFmtId="0" fontId="0" fillId="10" borderId="3" xfId="0" applyFont="1" applyFill="1" applyBorder="1" applyAlignment="1">
      <alignment horizontal="center" vertical="center" wrapText="1"/>
    </xf>
    <xf numFmtId="1" fontId="0" fillId="10" borderId="19" xfId="0" applyNumberFormat="1" applyFont="1" applyFill="1" applyBorder="1" applyAlignment="1">
      <alignment horizontal="center" vertical="center" wrapText="1"/>
    </xf>
    <xf numFmtId="1" fontId="0" fillId="10" borderId="1" xfId="0" applyNumberFormat="1" applyFont="1" applyFill="1" applyBorder="1" applyAlignment="1">
      <alignment horizontal="center" vertical="center" wrapText="1"/>
    </xf>
    <xf numFmtId="1" fontId="0" fillId="10" borderId="3" xfId="0" applyNumberFormat="1" applyFont="1" applyFill="1" applyBorder="1" applyAlignment="1">
      <alignment horizontal="center" vertical="center" wrapText="1"/>
    </xf>
    <xf numFmtId="0" fontId="0" fillId="8" borderId="8" xfId="0" applyFill="1" applyBorder="1" applyAlignment="1">
      <alignment horizontal="center" vertical="center"/>
    </xf>
    <xf numFmtId="0" fontId="0" fillId="8" borderId="32" xfId="0" applyFill="1" applyBorder="1" applyAlignment="1">
      <alignment horizontal="center" vertical="center"/>
    </xf>
    <xf numFmtId="0" fontId="20" fillId="11" borderId="19"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25" fillId="11" borderId="19"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5" fillId="11" borderId="25" xfId="0" applyFont="1" applyFill="1" applyBorder="1" applyAlignment="1">
      <alignment horizontal="center" vertical="center" wrapText="1"/>
    </xf>
    <xf numFmtId="1" fontId="0" fillId="5" borderId="1" xfId="0" applyNumberFormat="1" applyFill="1" applyBorder="1" applyAlignment="1">
      <alignment horizontal="center" vertical="center"/>
    </xf>
    <xf numFmtId="1" fontId="0" fillId="5" borderId="3" xfId="0" applyNumberFormat="1" applyFill="1" applyBorder="1" applyAlignment="1">
      <alignment horizontal="center" vertical="center"/>
    </xf>
    <xf numFmtId="1" fontId="0" fillId="5" borderId="4" xfId="0" applyNumberFormat="1" applyFill="1" applyBorder="1" applyAlignment="1">
      <alignment horizontal="center" vertical="center"/>
    </xf>
    <xf numFmtId="1" fontId="0" fillId="5" borderId="5" xfId="0" applyNumberFormat="1" applyFill="1" applyBorder="1" applyAlignment="1">
      <alignment horizontal="center" vertical="center"/>
    </xf>
    <xf numFmtId="0" fontId="0" fillId="8" borderId="1" xfId="0" applyFill="1" applyBorder="1" applyAlignment="1">
      <alignment horizontal="left" vertical="center" wrapText="1"/>
    </xf>
    <xf numFmtId="170" fontId="5" fillId="13" borderId="4" xfId="0" applyNumberFormat="1" applyFont="1" applyFill="1" applyBorder="1" applyAlignment="1">
      <alignment horizontal="center" vertical="center"/>
    </xf>
    <xf numFmtId="170" fontId="5" fillId="13" borderId="5" xfId="0" applyNumberFormat="1" applyFont="1" applyFill="1" applyBorder="1" applyAlignment="1">
      <alignment horizontal="center" vertical="center"/>
    </xf>
    <xf numFmtId="167" fontId="5" fillId="13" borderId="4" xfId="0" applyNumberFormat="1" applyFont="1" applyFill="1" applyBorder="1" applyAlignment="1">
      <alignment horizontal="center" vertical="center" wrapText="1"/>
    </xf>
    <xf numFmtId="167" fontId="5" fillId="13" borderId="5" xfId="0" applyNumberFormat="1" applyFont="1" applyFill="1" applyBorder="1" applyAlignment="1">
      <alignment horizontal="center" vertical="center" wrapText="1"/>
    </xf>
    <xf numFmtId="171" fontId="5" fillId="13" borderId="4" xfId="0" applyNumberFormat="1" applyFont="1" applyFill="1" applyBorder="1" applyAlignment="1">
      <alignment horizontal="center" vertical="center"/>
    </xf>
    <xf numFmtId="171" fontId="5" fillId="13" borderId="5" xfId="0" applyNumberFormat="1" applyFont="1" applyFill="1" applyBorder="1" applyAlignment="1">
      <alignment horizontal="center" vertical="center"/>
    </xf>
    <xf numFmtId="0" fontId="15" fillId="13" borderId="4" xfId="0" applyFont="1" applyFill="1" applyBorder="1" applyAlignment="1">
      <alignment horizontal="center" vertical="center"/>
    </xf>
    <xf numFmtId="0" fontId="15" fillId="13" borderId="5" xfId="0" applyFont="1" applyFill="1" applyBorder="1" applyAlignment="1">
      <alignment horizontal="center" vertical="center"/>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xf numFmtId="172" fontId="5" fillId="13" borderId="4" xfId="2" applyNumberFormat="1" applyFont="1" applyFill="1" applyBorder="1" applyAlignment="1">
      <alignment horizontal="center" vertical="center"/>
    </xf>
    <xf numFmtId="172" fontId="5" fillId="13" borderId="5" xfId="2" applyNumberFormat="1" applyFont="1" applyFill="1" applyBorder="1" applyAlignment="1">
      <alignment horizontal="center" vertical="center"/>
    </xf>
    <xf numFmtId="0" fontId="18" fillId="13" borderId="4" xfId="0" applyFont="1" applyFill="1" applyBorder="1" applyAlignment="1">
      <alignment horizontal="center" vertical="center"/>
    </xf>
    <xf numFmtId="0" fontId="18" fillId="13" borderId="5" xfId="0" applyFont="1" applyFill="1" applyBorder="1" applyAlignment="1">
      <alignment horizontal="center" vertical="center"/>
    </xf>
    <xf numFmtId="0" fontId="22" fillId="13" borderId="4" xfId="0" applyFont="1" applyFill="1" applyBorder="1" applyAlignment="1">
      <alignment horizontal="left" vertical="center" wrapText="1"/>
    </xf>
    <xf numFmtId="0" fontId="22" fillId="13" borderId="5" xfId="0" applyFont="1" applyFill="1" applyBorder="1" applyAlignment="1">
      <alignment horizontal="left" vertical="center" wrapText="1"/>
    </xf>
    <xf numFmtId="0" fontId="22" fillId="13" borderId="13" xfId="0" applyFont="1" applyFill="1" applyBorder="1" applyAlignment="1">
      <alignment horizontal="left" vertical="center" wrapText="1"/>
    </xf>
    <xf numFmtId="0" fontId="0" fillId="8" borderId="2" xfId="0" applyFill="1" applyBorder="1" applyAlignment="1">
      <alignment horizontal="left" vertical="center" wrapText="1"/>
    </xf>
    <xf numFmtId="0" fontId="0" fillId="8" borderId="10" xfId="0" applyFill="1" applyBorder="1" applyAlignment="1">
      <alignment horizontal="left" vertical="center" wrapText="1"/>
    </xf>
    <xf numFmtId="0" fontId="0" fillId="8" borderId="14" xfId="0" applyFont="1" applyFill="1" applyBorder="1" applyAlignment="1">
      <alignment horizontal="center" vertical="center" wrapText="1"/>
    </xf>
    <xf numFmtId="0" fontId="0" fillId="8" borderId="32" xfId="0" applyFont="1" applyFill="1" applyBorder="1" applyAlignment="1">
      <alignment horizontal="center" vertical="center" wrapText="1"/>
    </xf>
    <xf numFmtId="0" fontId="0" fillId="8" borderId="15" xfId="0" applyFill="1" applyBorder="1" applyAlignment="1">
      <alignment horizontal="left" vertical="center" wrapText="1"/>
    </xf>
    <xf numFmtId="9" fontId="20" fillId="5" borderId="5" xfId="0" applyNumberFormat="1" applyFont="1" applyFill="1" applyBorder="1" applyAlignment="1">
      <alignment horizontal="center" vertical="center" wrapText="1"/>
    </xf>
    <xf numFmtId="0" fontId="0" fillId="5" borderId="18" xfId="0" applyFill="1" applyBorder="1" applyAlignment="1">
      <alignment horizontal="center" vertical="center"/>
    </xf>
    <xf numFmtId="6" fontId="27" fillId="5" borderId="18" xfId="0" applyNumberFormat="1" applyFont="1" applyFill="1" applyBorder="1" applyAlignment="1">
      <alignment horizontal="center" vertical="center"/>
    </xf>
    <xf numFmtId="6" fontId="27" fillId="5" borderId="5" xfId="0" applyNumberFormat="1" applyFont="1" applyFill="1" applyBorder="1" applyAlignment="1">
      <alignment horizontal="center" vertical="center"/>
    </xf>
    <xf numFmtId="6" fontId="27" fillId="5" borderId="18" xfId="0" applyNumberFormat="1" applyFont="1" applyFill="1" applyBorder="1" applyAlignment="1">
      <alignment horizontal="center" vertical="center" wrapText="1"/>
    </xf>
    <xf numFmtId="6" fontId="27" fillId="5" borderId="5" xfId="0" applyNumberFormat="1" applyFont="1" applyFill="1" applyBorder="1" applyAlignment="1">
      <alignment horizontal="center" vertical="center" wrapText="1"/>
    </xf>
    <xf numFmtId="166" fontId="29" fillId="5" borderId="3" xfId="3" applyFont="1" applyFill="1" applyBorder="1" applyAlignment="1">
      <alignment horizontal="center" vertical="center"/>
    </xf>
    <xf numFmtId="166" fontId="29" fillId="5" borderId="5" xfId="3" applyFont="1" applyFill="1" applyBorder="1" applyAlignment="1">
      <alignment horizontal="center" vertical="center"/>
    </xf>
    <xf numFmtId="166" fontId="29" fillId="5" borderId="3" xfId="3" applyFont="1" applyFill="1" applyBorder="1" applyAlignment="1">
      <alignment horizontal="center" vertical="center" wrapText="1"/>
    </xf>
    <xf numFmtId="166" fontId="29" fillId="5" borderId="5" xfId="3"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5" xfId="0" applyFont="1" applyFill="1" applyBorder="1" applyAlignment="1">
      <alignment horizontal="center" vertical="center"/>
    </xf>
    <xf numFmtId="1" fontId="20" fillId="5" borderId="3" xfId="0" applyNumberFormat="1" applyFont="1" applyFill="1" applyBorder="1" applyAlignment="1">
      <alignment horizontal="center" vertical="center"/>
    </xf>
    <xf numFmtId="1" fontId="20" fillId="5" borderId="5" xfId="0" applyNumberFormat="1" applyFont="1" applyFill="1" applyBorder="1" applyAlignment="1">
      <alignment horizontal="center" vertical="center"/>
    </xf>
    <xf numFmtId="1" fontId="0" fillId="5" borderId="3" xfId="0" applyNumberFormat="1" applyFill="1" applyBorder="1" applyAlignment="1">
      <alignment horizontal="center" vertical="center" wrapText="1"/>
    </xf>
    <xf numFmtId="1" fontId="0" fillId="5" borderId="4" xfId="0" applyNumberFormat="1" applyFill="1" applyBorder="1" applyAlignment="1">
      <alignment horizontal="center" vertical="center" wrapText="1"/>
    </xf>
    <xf numFmtId="1" fontId="0" fillId="5" borderId="5" xfId="0" applyNumberFormat="1" applyFill="1" applyBorder="1" applyAlignment="1">
      <alignment horizontal="center" vertical="center" wrapText="1"/>
    </xf>
    <xf numFmtId="8" fontId="0" fillId="5" borderId="3" xfId="0" applyNumberFormat="1" applyFill="1" applyBorder="1" applyAlignment="1">
      <alignment horizontal="center" vertical="center" wrapText="1"/>
    </xf>
    <xf numFmtId="8" fontId="0" fillId="5" borderId="5" xfId="0" applyNumberFormat="1" applyFill="1" applyBorder="1" applyAlignment="1">
      <alignment horizontal="center" vertical="center" wrapText="1"/>
    </xf>
    <xf numFmtId="165" fontId="0" fillId="5" borderId="1" xfId="2" applyFont="1" applyFill="1" applyBorder="1" applyAlignment="1">
      <alignment horizontal="center" vertical="center" wrapText="1"/>
    </xf>
    <xf numFmtId="6" fontId="0" fillId="5" borderId="1" xfId="0" applyNumberFormat="1" applyFill="1" applyBorder="1" applyAlignment="1">
      <alignment horizontal="center" vertical="center" wrapText="1"/>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0" fontId="0" fillId="10" borderId="18" xfId="0" applyFill="1" applyBorder="1" applyAlignment="1">
      <alignment horizontal="center" vertical="center" wrapText="1"/>
    </xf>
    <xf numFmtId="0" fontId="0" fillId="10" borderId="4" xfId="0" applyFill="1" applyBorder="1" applyAlignment="1">
      <alignment horizontal="center" vertical="center"/>
    </xf>
    <xf numFmtId="0" fontId="0" fillId="10" borderId="26" xfId="0" applyFill="1" applyBorder="1" applyAlignment="1">
      <alignment horizontal="center" vertical="center"/>
    </xf>
    <xf numFmtId="0" fontId="0" fillId="10" borderId="4" xfId="0" applyFill="1" applyBorder="1" applyAlignment="1">
      <alignment horizontal="center" vertical="center" wrapText="1"/>
    </xf>
    <xf numFmtId="0" fontId="0" fillId="10" borderId="26" xfId="0" applyFill="1" applyBorder="1" applyAlignment="1">
      <alignment horizontal="center" vertical="center" wrapText="1"/>
    </xf>
    <xf numFmtId="164" fontId="0" fillId="11" borderId="18" xfId="0" applyNumberFormat="1" applyFill="1" applyBorder="1" applyAlignment="1">
      <alignment horizontal="center" vertical="center"/>
    </xf>
    <xf numFmtId="164" fontId="0" fillId="11" borderId="5" xfId="0" applyNumberFormat="1" applyFill="1" applyBorder="1" applyAlignment="1">
      <alignment horizontal="center" vertical="center"/>
    </xf>
    <xf numFmtId="0" fontId="0" fillId="11" borderId="18" xfId="0" applyFill="1" applyBorder="1" applyAlignment="1">
      <alignment horizontal="center" vertical="center" wrapText="1"/>
    </xf>
    <xf numFmtId="0" fontId="0" fillId="12" borderId="1" xfId="0" applyFill="1" applyBorder="1" applyAlignment="1">
      <alignment horizontal="center" vertical="center" wrapText="1"/>
    </xf>
    <xf numFmtId="0" fontId="0" fillId="10" borderId="1" xfId="0" applyFont="1" applyFill="1" applyBorder="1" applyAlignment="1">
      <alignment horizontal="center" vertical="center"/>
    </xf>
    <xf numFmtId="0" fontId="0" fillId="10" borderId="3" xfId="0" applyFont="1" applyFill="1" applyBorder="1" applyAlignment="1">
      <alignment horizontal="center" vertical="center"/>
    </xf>
  </cellXfs>
  <cellStyles count="5">
    <cellStyle name="Millares [0]" xfId="1" builtinId="6"/>
    <cellStyle name="Moneda" xfId="3" builtinId="4"/>
    <cellStyle name="Moneda [0]" xfId="2" builtinId="7"/>
    <cellStyle name="Normal" xfId="0" builtinId="0"/>
    <cellStyle name="Porcentaje" xfId="4" builtinId="5"/>
  </cellStyles>
  <dxfs count="0"/>
  <tableStyles count="0" defaultTableStyle="TableStyleMedium2" defaultPivotStyle="PivotStyleLight16"/>
  <colors>
    <mruColors>
      <color rgb="FFC5A7BB"/>
      <color rgb="FFE1A7E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216"/>
  <sheetViews>
    <sheetView tabSelected="1" topLeftCell="Q1" zoomScale="60" zoomScaleNormal="60" workbookViewId="0">
      <pane ySplit="1" topLeftCell="A24" activePane="bottomLeft" state="frozen"/>
      <selection activeCell="H1" sqref="H1"/>
      <selection pane="bottomLeft" activeCell="X24" sqref="X24"/>
    </sheetView>
  </sheetViews>
  <sheetFormatPr baseColWidth="10" defaultRowHeight="15"/>
  <cols>
    <col min="1" max="1" width="30" style="10" customWidth="1"/>
    <col min="2" max="2" width="23" customWidth="1"/>
    <col min="3" max="3" width="32" customWidth="1"/>
    <col min="5" max="5" width="26" bestFit="1" customWidth="1"/>
    <col min="6" max="6" width="20.42578125" customWidth="1"/>
    <col min="7" max="7" width="31.140625" style="18" customWidth="1"/>
    <col min="8" max="8" width="30" customWidth="1"/>
    <col min="9" max="9" width="28" customWidth="1"/>
    <col min="10" max="10" width="22.28515625" customWidth="1"/>
    <col min="11" max="11" width="21.5703125" customWidth="1"/>
    <col min="12" max="12" width="23.7109375" style="4" customWidth="1"/>
    <col min="13" max="15" width="21.5703125" style="7" customWidth="1"/>
    <col min="16" max="16" width="27.5703125" style="4" customWidth="1"/>
    <col min="17" max="17" width="50.42578125" style="4" customWidth="1"/>
    <col min="18" max="18" width="40.5703125" style="4" customWidth="1"/>
    <col min="19" max="19" width="28" customWidth="1"/>
    <col min="20" max="20" width="28.140625" customWidth="1"/>
    <col min="21" max="21" width="36.42578125" customWidth="1"/>
    <col min="22" max="22" width="44.7109375" customWidth="1"/>
    <col min="23" max="23" width="26.140625" style="15" customWidth="1"/>
    <col min="24" max="24" width="48.7109375" style="4" customWidth="1"/>
    <col min="25" max="26" width="54.42578125" style="4" customWidth="1"/>
    <col min="27" max="27" width="17.28515625" customWidth="1"/>
    <col min="28" max="28" width="20" customWidth="1"/>
    <col min="29" max="29" width="23.85546875" customWidth="1"/>
    <col min="30" max="30" width="26.5703125" customWidth="1"/>
    <col min="31" max="31" width="33" customWidth="1"/>
    <col min="32" max="32" width="22" customWidth="1"/>
    <col min="33" max="33" width="23.140625" customWidth="1"/>
    <col min="34" max="35" width="32.5703125" customWidth="1"/>
    <col min="36" max="36" width="32.5703125" style="7" customWidth="1"/>
    <col min="37" max="37" width="58" hidden="1" customWidth="1"/>
    <col min="38" max="38" width="53" style="21" hidden="1" customWidth="1"/>
    <col min="39" max="39" width="50" style="25" hidden="1" customWidth="1"/>
    <col min="40" max="40" width="66.28515625" style="22" customWidth="1"/>
    <col min="41" max="42" width="66.28515625" style="23" customWidth="1"/>
  </cols>
  <sheetData>
    <row r="1" spans="1:42" s="7" customFormat="1" ht="78.75" customHeight="1" thickBot="1">
      <c r="A1" s="74" t="s">
        <v>0</v>
      </c>
      <c r="B1" s="74" t="s">
        <v>1</v>
      </c>
      <c r="C1" s="74" t="s">
        <v>2</v>
      </c>
      <c r="D1" s="74" t="s">
        <v>3</v>
      </c>
      <c r="E1" s="74" t="s">
        <v>4</v>
      </c>
      <c r="F1" s="74" t="s">
        <v>5</v>
      </c>
      <c r="G1" s="74" t="s">
        <v>6</v>
      </c>
      <c r="H1" s="74" t="s">
        <v>3</v>
      </c>
      <c r="I1" s="75" t="s">
        <v>7</v>
      </c>
      <c r="J1" s="74" t="s">
        <v>8</v>
      </c>
      <c r="K1" s="74" t="s">
        <v>9</v>
      </c>
      <c r="L1" s="285" t="s">
        <v>445</v>
      </c>
      <c r="M1" s="285" t="s">
        <v>483</v>
      </c>
      <c r="N1" s="285" t="s">
        <v>484</v>
      </c>
      <c r="O1" s="285" t="s">
        <v>485</v>
      </c>
      <c r="P1" s="74" t="s">
        <v>165</v>
      </c>
      <c r="Q1" s="74" t="s">
        <v>320</v>
      </c>
      <c r="R1" s="74" t="s">
        <v>343</v>
      </c>
      <c r="S1" s="74" t="s">
        <v>10</v>
      </c>
      <c r="T1" s="74" t="s">
        <v>11</v>
      </c>
      <c r="U1" s="74" t="s">
        <v>12</v>
      </c>
      <c r="V1" s="285" t="s">
        <v>13</v>
      </c>
      <c r="W1" s="285" t="s">
        <v>452</v>
      </c>
      <c r="X1" s="76" t="s">
        <v>166</v>
      </c>
      <c r="Y1" s="77" t="s">
        <v>318</v>
      </c>
      <c r="Z1" s="77" t="s">
        <v>344</v>
      </c>
      <c r="AA1" s="285" t="s">
        <v>14</v>
      </c>
      <c r="AB1" s="285" t="s">
        <v>15</v>
      </c>
      <c r="AC1" s="74" t="s">
        <v>16</v>
      </c>
      <c r="AD1" s="74" t="s">
        <v>17</v>
      </c>
      <c r="AE1" s="74" t="s">
        <v>18</v>
      </c>
      <c r="AF1" s="285" t="s">
        <v>19</v>
      </c>
      <c r="AG1" s="285" t="s">
        <v>22</v>
      </c>
      <c r="AH1" s="285" t="s">
        <v>20</v>
      </c>
      <c r="AI1" s="74" t="s">
        <v>21</v>
      </c>
      <c r="AJ1" s="75" t="s">
        <v>425</v>
      </c>
      <c r="AK1" s="75" t="s">
        <v>167</v>
      </c>
      <c r="AL1" s="75" t="s">
        <v>168</v>
      </c>
      <c r="AM1" s="75" t="s">
        <v>319</v>
      </c>
      <c r="AN1" s="342" t="s">
        <v>345</v>
      </c>
      <c r="AO1" s="338" t="s">
        <v>448</v>
      </c>
      <c r="AP1" s="338" t="s">
        <v>446</v>
      </c>
    </row>
    <row r="2" spans="1:42" s="7" customFormat="1" ht="179.25" customHeight="1" thickBot="1">
      <c r="A2" s="415" t="s">
        <v>276</v>
      </c>
      <c r="B2" s="412" t="s">
        <v>191</v>
      </c>
      <c r="C2" s="412" t="s">
        <v>192</v>
      </c>
      <c r="D2" s="629">
        <v>0.94</v>
      </c>
      <c r="E2" s="632">
        <v>0.97</v>
      </c>
      <c r="F2" s="632" t="s">
        <v>193</v>
      </c>
      <c r="G2" s="633" t="s">
        <v>194</v>
      </c>
      <c r="H2" s="412" t="s">
        <v>195</v>
      </c>
      <c r="I2" s="412" t="s">
        <v>196</v>
      </c>
      <c r="J2" s="632" t="s">
        <v>426</v>
      </c>
      <c r="K2" s="623">
        <v>1.66E-2</v>
      </c>
      <c r="L2" s="591">
        <f>1.66%+1.66%</f>
        <v>3.32E-2</v>
      </c>
      <c r="M2" s="591" t="s">
        <v>154</v>
      </c>
      <c r="N2" s="591" t="s">
        <v>154</v>
      </c>
      <c r="O2" s="591" t="s">
        <v>154</v>
      </c>
      <c r="P2" s="635">
        <v>0</v>
      </c>
      <c r="Q2" s="635">
        <v>0</v>
      </c>
      <c r="R2" s="635">
        <v>0</v>
      </c>
      <c r="S2" s="573" t="s">
        <v>197</v>
      </c>
      <c r="T2" s="587">
        <v>2020130010226</v>
      </c>
      <c r="U2" s="573" t="s">
        <v>198</v>
      </c>
      <c r="V2" s="78" t="s">
        <v>199</v>
      </c>
      <c r="W2" s="79">
        <v>4</v>
      </c>
      <c r="X2" s="80">
        <v>0</v>
      </c>
      <c r="Y2" s="80">
        <v>0</v>
      </c>
      <c r="Z2" s="80">
        <v>0</v>
      </c>
      <c r="AA2" s="81">
        <v>44197</v>
      </c>
      <c r="AB2" s="81">
        <v>44561</v>
      </c>
      <c r="AC2" s="82">
        <v>0</v>
      </c>
      <c r="AD2" s="78" t="s">
        <v>200</v>
      </c>
      <c r="AE2" s="78" t="s">
        <v>524</v>
      </c>
      <c r="AF2" s="710" t="s">
        <v>394</v>
      </c>
      <c r="AG2" s="711">
        <v>734439458</v>
      </c>
      <c r="AH2" s="713" t="s">
        <v>529</v>
      </c>
      <c r="AI2" s="589" t="s">
        <v>201</v>
      </c>
      <c r="AJ2" s="67">
        <v>0</v>
      </c>
      <c r="AK2" s="573" t="s">
        <v>202</v>
      </c>
      <c r="AL2" s="559" t="s">
        <v>202</v>
      </c>
      <c r="AM2" s="559" t="s">
        <v>321</v>
      </c>
      <c r="AN2" s="561" t="s">
        <v>434</v>
      </c>
      <c r="AO2" s="317"/>
      <c r="AP2" s="317" t="s">
        <v>447</v>
      </c>
    </row>
    <row r="3" spans="1:42" s="7" customFormat="1" ht="136.5" customHeight="1" thickBot="1">
      <c r="A3" s="416"/>
      <c r="B3" s="413"/>
      <c r="C3" s="413"/>
      <c r="D3" s="630"/>
      <c r="E3" s="620"/>
      <c r="F3" s="620"/>
      <c r="G3" s="618"/>
      <c r="H3" s="622"/>
      <c r="I3" s="622"/>
      <c r="J3" s="631"/>
      <c r="K3" s="624"/>
      <c r="L3" s="592"/>
      <c r="M3" s="592"/>
      <c r="N3" s="592"/>
      <c r="O3" s="592"/>
      <c r="P3" s="572"/>
      <c r="Q3" s="627"/>
      <c r="R3" s="627"/>
      <c r="S3" s="574"/>
      <c r="T3" s="588"/>
      <c r="U3" s="574"/>
      <c r="V3" s="43" t="s">
        <v>203</v>
      </c>
      <c r="W3" s="45">
        <v>1</v>
      </c>
      <c r="X3" s="45">
        <v>0</v>
      </c>
      <c r="Y3" s="45">
        <v>0</v>
      </c>
      <c r="Z3" s="45">
        <v>0</v>
      </c>
      <c r="AA3" s="81">
        <v>44197</v>
      </c>
      <c r="AB3" s="81">
        <v>44561</v>
      </c>
      <c r="AC3" s="61">
        <v>0</v>
      </c>
      <c r="AD3" s="43" t="s">
        <v>200</v>
      </c>
      <c r="AE3" s="374" t="s">
        <v>524</v>
      </c>
      <c r="AF3" s="433"/>
      <c r="AG3" s="712"/>
      <c r="AH3" s="714"/>
      <c r="AI3" s="572"/>
      <c r="AJ3" s="67">
        <v>0</v>
      </c>
      <c r="AK3" s="574"/>
      <c r="AL3" s="560"/>
      <c r="AM3" s="560"/>
      <c r="AN3" s="561"/>
      <c r="AO3" s="317"/>
      <c r="AP3" s="317"/>
    </row>
    <row r="4" spans="1:42" s="7" customFormat="1" ht="136.5" customHeight="1" thickBot="1">
      <c r="A4" s="416"/>
      <c r="B4" s="413"/>
      <c r="C4" s="413"/>
      <c r="D4" s="630"/>
      <c r="E4" s="620"/>
      <c r="F4" s="620"/>
      <c r="G4" s="616" t="s">
        <v>404</v>
      </c>
      <c r="H4" s="619">
        <v>0.05</v>
      </c>
      <c r="I4" s="641" t="s">
        <v>316</v>
      </c>
      <c r="J4" s="619" t="s">
        <v>435</v>
      </c>
      <c r="K4" s="599">
        <v>0</v>
      </c>
      <c r="L4" s="599">
        <v>0.15</v>
      </c>
      <c r="M4" s="599" t="s">
        <v>154</v>
      </c>
      <c r="N4" s="599" t="s">
        <v>154</v>
      </c>
      <c r="O4" s="599" t="s">
        <v>154</v>
      </c>
      <c r="P4" s="625">
        <v>0</v>
      </c>
      <c r="Q4" s="625">
        <v>0</v>
      </c>
      <c r="R4" s="625">
        <v>0</v>
      </c>
      <c r="S4" s="570" t="s">
        <v>317</v>
      </c>
      <c r="T4" s="723">
        <v>2020130010080</v>
      </c>
      <c r="U4" s="570" t="s">
        <v>314</v>
      </c>
      <c r="V4" s="43" t="s">
        <v>519</v>
      </c>
      <c r="W4" s="45">
        <v>1</v>
      </c>
      <c r="X4" s="45">
        <v>0</v>
      </c>
      <c r="Y4" s="45">
        <v>0</v>
      </c>
      <c r="Z4" s="45">
        <v>0.1</v>
      </c>
      <c r="AA4" s="81">
        <v>44197</v>
      </c>
      <c r="AB4" s="81">
        <v>44561</v>
      </c>
      <c r="AC4" s="46">
        <v>0</v>
      </c>
      <c r="AD4" s="43" t="s">
        <v>200</v>
      </c>
      <c r="AE4" s="374" t="s">
        <v>524</v>
      </c>
      <c r="AF4" s="432" t="s">
        <v>394</v>
      </c>
      <c r="AG4" s="577">
        <v>1343486814</v>
      </c>
      <c r="AH4" s="580" t="s">
        <v>530</v>
      </c>
      <c r="AI4" s="574" t="s">
        <v>315</v>
      </c>
      <c r="AJ4" s="67"/>
      <c r="AK4" s="47"/>
      <c r="AL4" s="48"/>
      <c r="AM4" s="49"/>
      <c r="AN4" s="47" t="s">
        <v>410</v>
      </c>
      <c r="AO4" s="47"/>
      <c r="AP4" s="47"/>
    </row>
    <row r="5" spans="1:42" s="7" customFormat="1" ht="144" customHeight="1" thickBot="1">
      <c r="A5" s="416"/>
      <c r="B5" s="413"/>
      <c r="C5" s="413"/>
      <c r="D5" s="630"/>
      <c r="E5" s="620"/>
      <c r="F5" s="620"/>
      <c r="G5" s="617"/>
      <c r="H5" s="620"/>
      <c r="I5" s="413"/>
      <c r="J5" s="620"/>
      <c r="K5" s="600"/>
      <c r="L5" s="600"/>
      <c r="M5" s="600"/>
      <c r="N5" s="600"/>
      <c r="O5" s="600"/>
      <c r="P5" s="571"/>
      <c r="Q5" s="626"/>
      <c r="R5" s="626"/>
      <c r="S5" s="571"/>
      <c r="T5" s="724"/>
      <c r="U5" s="571"/>
      <c r="V5" s="43" t="s">
        <v>406</v>
      </c>
      <c r="W5" s="45">
        <v>1</v>
      </c>
      <c r="X5" s="50">
        <v>0</v>
      </c>
      <c r="Y5" s="45">
        <v>1</v>
      </c>
      <c r="Z5" s="45">
        <v>0</v>
      </c>
      <c r="AA5" s="81">
        <v>44197</v>
      </c>
      <c r="AB5" s="81">
        <v>44561</v>
      </c>
      <c r="AC5" s="46">
        <v>0.5</v>
      </c>
      <c r="AD5" s="43" t="s">
        <v>200</v>
      </c>
      <c r="AE5" s="374" t="s">
        <v>524</v>
      </c>
      <c r="AF5" s="563"/>
      <c r="AG5" s="578"/>
      <c r="AH5" s="581"/>
      <c r="AI5" s="574"/>
      <c r="AJ5" s="67"/>
      <c r="AK5" s="47"/>
      <c r="AL5" s="570" t="s">
        <v>407</v>
      </c>
      <c r="AM5" s="570" t="s">
        <v>408</v>
      </c>
      <c r="AN5" s="574" t="s">
        <v>409</v>
      </c>
      <c r="AO5" s="316"/>
      <c r="AP5" s="316"/>
    </row>
    <row r="6" spans="1:42" s="7" customFormat="1" ht="136.5" customHeight="1" thickBot="1">
      <c r="A6" s="416"/>
      <c r="B6" s="413"/>
      <c r="C6" s="413"/>
      <c r="D6" s="630"/>
      <c r="E6" s="620"/>
      <c r="F6" s="620"/>
      <c r="G6" s="618"/>
      <c r="H6" s="621"/>
      <c r="I6" s="622"/>
      <c r="J6" s="621"/>
      <c r="K6" s="601"/>
      <c r="L6" s="601"/>
      <c r="M6" s="601"/>
      <c r="N6" s="601"/>
      <c r="O6" s="601"/>
      <c r="P6" s="572"/>
      <c r="Q6" s="627"/>
      <c r="R6" s="627"/>
      <c r="S6" s="572"/>
      <c r="T6" s="725"/>
      <c r="U6" s="572"/>
      <c r="V6" s="51" t="s">
        <v>405</v>
      </c>
      <c r="W6" s="45">
        <v>4</v>
      </c>
      <c r="X6" s="45">
        <v>0</v>
      </c>
      <c r="Y6" s="45">
        <v>0</v>
      </c>
      <c r="Z6" s="45">
        <v>0</v>
      </c>
      <c r="AA6" s="81">
        <v>44197</v>
      </c>
      <c r="AB6" s="81">
        <v>44561</v>
      </c>
      <c r="AC6" s="46">
        <v>1</v>
      </c>
      <c r="AD6" s="43" t="s">
        <v>200</v>
      </c>
      <c r="AE6" s="374" t="s">
        <v>524</v>
      </c>
      <c r="AF6" s="433"/>
      <c r="AG6" s="579"/>
      <c r="AH6" s="582"/>
      <c r="AI6" s="574"/>
      <c r="AJ6" s="67"/>
      <c r="AK6" s="47"/>
      <c r="AL6" s="572"/>
      <c r="AM6" s="572"/>
      <c r="AN6" s="574"/>
      <c r="AO6" s="316"/>
      <c r="AP6" s="316"/>
    </row>
    <row r="7" spans="1:42" s="7" customFormat="1" ht="175.5" customHeight="1" thickBot="1">
      <c r="A7" s="416"/>
      <c r="B7" s="413"/>
      <c r="C7" s="622"/>
      <c r="D7" s="631"/>
      <c r="E7" s="621"/>
      <c r="F7" s="621"/>
      <c r="G7" s="52" t="s">
        <v>204</v>
      </c>
      <c r="H7" s="51">
        <v>0.83</v>
      </c>
      <c r="I7" s="53" t="s">
        <v>205</v>
      </c>
      <c r="J7" s="52" t="s">
        <v>436</v>
      </c>
      <c r="K7" s="61">
        <v>0.01</v>
      </c>
      <c r="L7" s="372">
        <v>0.02</v>
      </c>
      <c r="M7" s="274" t="s">
        <v>154</v>
      </c>
      <c r="N7" s="274" t="s">
        <v>154</v>
      </c>
      <c r="O7" s="383" t="s">
        <v>154</v>
      </c>
      <c r="P7" s="61">
        <v>0</v>
      </c>
      <c r="Q7" s="62">
        <v>0</v>
      </c>
      <c r="R7" s="62" t="s">
        <v>411</v>
      </c>
      <c r="S7" s="43" t="s">
        <v>206</v>
      </c>
      <c r="T7" s="54">
        <v>2020130010206</v>
      </c>
      <c r="U7" s="43" t="s">
        <v>207</v>
      </c>
      <c r="V7" s="43" t="s">
        <v>208</v>
      </c>
      <c r="W7" s="44">
        <v>9</v>
      </c>
      <c r="X7" s="45">
        <v>0</v>
      </c>
      <c r="Y7" s="45">
        <v>0.1</v>
      </c>
      <c r="Z7" s="45">
        <v>0</v>
      </c>
      <c r="AA7" s="81">
        <v>44197</v>
      </c>
      <c r="AB7" s="81">
        <v>44561</v>
      </c>
      <c r="AC7" s="61">
        <v>0.1</v>
      </c>
      <c r="AD7" s="43" t="s">
        <v>200</v>
      </c>
      <c r="AE7" s="374" t="s">
        <v>524</v>
      </c>
      <c r="AF7" s="43" t="s">
        <v>531</v>
      </c>
      <c r="AG7" s="404" t="s">
        <v>532</v>
      </c>
      <c r="AH7" s="55" t="s">
        <v>412</v>
      </c>
      <c r="AI7" s="43" t="s">
        <v>533</v>
      </c>
      <c r="AJ7" s="67"/>
      <c r="AK7" s="56" t="s">
        <v>430</v>
      </c>
      <c r="AL7" s="48" t="s">
        <v>437</v>
      </c>
      <c r="AM7" s="56" t="s">
        <v>430</v>
      </c>
      <c r="AN7" s="47" t="s">
        <v>430</v>
      </c>
      <c r="AO7" s="47"/>
      <c r="AP7" s="47"/>
    </row>
    <row r="8" spans="1:42" s="42" customFormat="1" ht="186.75" customHeight="1" thickBot="1">
      <c r="A8" s="416"/>
      <c r="B8" s="413"/>
      <c r="C8" s="634" t="s">
        <v>192</v>
      </c>
      <c r="D8" s="608">
        <v>0.94</v>
      </c>
      <c r="E8" s="609">
        <v>0.97</v>
      </c>
      <c r="F8" s="609" t="s">
        <v>193</v>
      </c>
      <c r="G8" s="611" t="s">
        <v>209</v>
      </c>
      <c r="H8" s="636" t="s">
        <v>39</v>
      </c>
      <c r="I8" s="636" t="s">
        <v>210</v>
      </c>
      <c r="J8" s="638">
        <v>0.8</v>
      </c>
      <c r="K8" s="614">
        <v>0.1</v>
      </c>
      <c r="L8" s="614" t="s">
        <v>154</v>
      </c>
      <c r="M8" s="614" t="s">
        <v>154</v>
      </c>
      <c r="N8" s="614" t="s">
        <v>154</v>
      </c>
      <c r="O8" s="275"/>
      <c r="P8" s="640">
        <v>0</v>
      </c>
      <c r="Q8" s="640">
        <v>0</v>
      </c>
      <c r="R8" s="640">
        <v>0</v>
      </c>
      <c r="S8" s="418" t="s">
        <v>211</v>
      </c>
      <c r="T8" s="721">
        <v>2020130010231</v>
      </c>
      <c r="U8" s="418" t="s">
        <v>212</v>
      </c>
      <c r="V8" s="389" t="s">
        <v>213</v>
      </c>
      <c r="W8" s="60">
        <v>1</v>
      </c>
      <c r="X8" s="58">
        <v>0</v>
      </c>
      <c r="Y8" s="58">
        <v>0</v>
      </c>
      <c r="Z8" s="58">
        <v>0</v>
      </c>
      <c r="AA8" s="81">
        <v>44197</v>
      </c>
      <c r="AB8" s="81">
        <v>44561</v>
      </c>
      <c r="AC8" s="59">
        <v>0</v>
      </c>
      <c r="AD8" s="57" t="s">
        <v>200</v>
      </c>
      <c r="AE8" s="374" t="s">
        <v>524</v>
      </c>
      <c r="AF8" s="719" t="s">
        <v>394</v>
      </c>
      <c r="AG8" s="715">
        <v>1095680487</v>
      </c>
      <c r="AH8" s="717" t="s">
        <v>413</v>
      </c>
      <c r="AI8" s="418" t="s">
        <v>214</v>
      </c>
      <c r="AJ8" s="418"/>
      <c r="AK8" s="67" t="s">
        <v>202</v>
      </c>
      <c r="AL8" s="67" t="s">
        <v>202</v>
      </c>
      <c r="AM8" s="68" t="s">
        <v>322</v>
      </c>
      <c r="AN8" s="562" t="s">
        <v>414</v>
      </c>
      <c r="AO8" s="57"/>
      <c r="AP8" s="57"/>
    </row>
    <row r="9" spans="1:42" s="42" customFormat="1" ht="144" customHeight="1" thickBot="1">
      <c r="A9" s="416"/>
      <c r="B9" s="413"/>
      <c r="C9" s="634"/>
      <c r="D9" s="608"/>
      <c r="E9" s="610"/>
      <c r="F9" s="610"/>
      <c r="G9" s="612"/>
      <c r="H9" s="637"/>
      <c r="I9" s="637"/>
      <c r="J9" s="639"/>
      <c r="K9" s="615"/>
      <c r="L9" s="615"/>
      <c r="M9" s="615"/>
      <c r="N9" s="615"/>
      <c r="O9" s="276"/>
      <c r="P9" s="419"/>
      <c r="Q9" s="709"/>
      <c r="R9" s="709"/>
      <c r="S9" s="419"/>
      <c r="T9" s="722"/>
      <c r="U9" s="419"/>
      <c r="V9" s="389" t="s">
        <v>215</v>
      </c>
      <c r="W9" s="60">
        <v>1</v>
      </c>
      <c r="X9" s="58">
        <v>0</v>
      </c>
      <c r="Y9" s="58">
        <v>0</v>
      </c>
      <c r="Z9" s="58">
        <v>0</v>
      </c>
      <c r="AA9" s="81">
        <v>44197</v>
      </c>
      <c r="AB9" s="81">
        <v>44561</v>
      </c>
      <c r="AC9" s="59">
        <v>0</v>
      </c>
      <c r="AD9" s="57" t="s">
        <v>200</v>
      </c>
      <c r="AE9" s="374" t="s">
        <v>524</v>
      </c>
      <c r="AF9" s="720"/>
      <c r="AG9" s="716"/>
      <c r="AH9" s="718"/>
      <c r="AI9" s="419"/>
      <c r="AJ9" s="419"/>
      <c r="AK9" s="67"/>
      <c r="AL9" s="67"/>
      <c r="AM9" s="68"/>
      <c r="AN9" s="562"/>
      <c r="AO9" s="57"/>
      <c r="AP9" s="57"/>
    </row>
    <row r="10" spans="1:42" s="7" customFormat="1" ht="132" customHeight="1" thickBot="1">
      <c r="A10" s="416"/>
      <c r="B10" s="413"/>
      <c r="C10" s="570" t="s">
        <v>216</v>
      </c>
      <c r="D10" s="599">
        <v>0.7</v>
      </c>
      <c r="E10" s="599">
        <v>0.8</v>
      </c>
      <c r="F10" s="570" t="s">
        <v>217</v>
      </c>
      <c r="G10" s="570" t="s">
        <v>218</v>
      </c>
      <c r="H10" s="432" t="s">
        <v>219</v>
      </c>
      <c r="I10" s="625" t="s">
        <v>220</v>
      </c>
      <c r="J10" s="628" t="s">
        <v>438</v>
      </c>
      <c r="K10" s="613">
        <f>20.15%/4</f>
        <v>5.0374999999999996E-2</v>
      </c>
      <c r="L10" s="599">
        <v>0.1</v>
      </c>
      <c r="M10" s="599" t="s">
        <v>154</v>
      </c>
      <c r="N10" s="599" t="s">
        <v>154</v>
      </c>
      <c r="O10" s="599"/>
      <c r="P10" s="593">
        <v>0</v>
      </c>
      <c r="Q10" s="625">
        <v>0</v>
      </c>
      <c r="R10" s="625">
        <v>0</v>
      </c>
      <c r="S10" s="375" t="s">
        <v>221</v>
      </c>
      <c r="T10" s="387">
        <v>2020130010242</v>
      </c>
      <c r="U10" s="375" t="s">
        <v>222</v>
      </c>
      <c r="V10" s="47" t="s">
        <v>271</v>
      </c>
      <c r="W10" s="63">
        <v>1</v>
      </c>
      <c r="X10" s="63">
        <v>0</v>
      </c>
      <c r="Y10" s="63">
        <v>0.1</v>
      </c>
      <c r="Z10" s="63">
        <v>0</v>
      </c>
      <c r="AA10" s="81">
        <v>44197</v>
      </c>
      <c r="AB10" s="81">
        <v>44561</v>
      </c>
      <c r="AC10" s="383">
        <v>0</v>
      </c>
      <c r="AD10" s="375" t="s">
        <v>223</v>
      </c>
      <c r="AE10" s="374" t="s">
        <v>524</v>
      </c>
      <c r="AF10" s="378" t="s">
        <v>36</v>
      </c>
      <c r="AG10" s="379">
        <v>8023209</v>
      </c>
      <c r="AH10" s="380" t="s">
        <v>415</v>
      </c>
      <c r="AI10" s="375" t="s">
        <v>227</v>
      </c>
      <c r="AJ10" s="67"/>
      <c r="AK10" s="375" t="s">
        <v>202</v>
      </c>
      <c r="AL10" s="377" t="s">
        <v>202</v>
      </c>
      <c r="AM10" s="377" t="s">
        <v>323</v>
      </c>
      <c r="AN10" s="381" t="s">
        <v>416</v>
      </c>
      <c r="AO10" s="317"/>
      <c r="AP10" s="317"/>
    </row>
    <row r="11" spans="1:42" s="7" customFormat="1" ht="180" customHeight="1" thickBot="1">
      <c r="A11" s="416"/>
      <c r="B11" s="413"/>
      <c r="C11" s="571"/>
      <c r="D11" s="600"/>
      <c r="E11" s="600"/>
      <c r="F11" s="571"/>
      <c r="G11" s="571"/>
      <c r="H11" s="563"/>
      <c r="I11" s="626"/>
      <c r="J11" s="590"/>
      <c r="K11" s="613"/>
      <c r="L11" s="600"/>
      <c r="M11" s="600"/>
      <c r="N11" s="600"/>
      <c r="O11" s="600"/>
      <c r="P11" s="574"/>
      <c r="Q11" s="626"/>
      <c r="R11" s="626"/>
      <c r="S11" s="570" t="s">
        <v>224</v>
      </c>
      <c r="T11" s="683">
        <v>2020130010148</v>
      </c>
      <c r="U11" s="570" t="s">
        <v>225</v>
      </c>
      <c r="V11" s="43" t="s">
        <v>226</v>
      </c>
      <c r="W11" s="63">
        <v>1</v>
      </c>
      <c r="X11" s="64">
        <v>0</v>
      </c>
      <c r="Y11" s="64">
        <v>0</v>
      </c>
      <c r="Z11" s="64">
        <v>0</v>
      </c>
      <c r="AA11" s="81">
        <v>44197</v>
      </c>
      <c r="AB11" s="81">
        <v>44561</v>
      </c>
      <c r="AC11" s="61">
        <v>0</v>
      </c>
      <c r="AD11" s="47" t="s">
        <v>223</v>
      </c>
      <c r="AE11" s="374" t="s">
        <v>524</v>
      </c>
      <c r="AF11" s="432" t="s">
        <v>535</v>
      </c>
      <c r="AG11" s="564">
        <v>45888000000</v>
      </c>
      <c r="AH11" s="567" t="s">
        <v>534</v>
      </c>
      <c r="AI11" s="570" t="s">
        <v>536</v>
      </c>
      <c r="AJ11" s="418"/>
      <c r="AK11" s="574" t="s">
        <v>417</v>
      </c>
      <c r="AL11" s="561" t="s">
        <v>418</v>
      </c>
      <c r="AM11" s="561" t="s">
        <v>418</v>
      </c>
      <c r="AN11" s="561" t="s">
        <v>418</v>
      </c>
      <c r="AO11" s="317"/>
      <c r="AP11" s="317"/>
    </row>
    <row r="12" spans="1:42" s="7" customFormat="1" ht="60" customHeight="1" thickBot="1">
      <c r="A12" s="416"/>
      <c r="B12" s="413"/>
      <c r="C12" s="571"/>
      <c r="D12" s="600"/>
      <c r="E12" s="600"/>
      <c r="F12" s="571"/>
      <c r="G12" s="571"/>
      <c r="H12" s="563"/>
      <c r="I12" s="626"/>
      <c r="J12" s="590"/>
      <c r="K12" s="613"/>
      <c r="L12" s="600"/>
      <c r="M12" s="600"/>
      <c r="N12" s="600"/>
      <c r="O12" s="600"/>
      <c r="P12" s="574"/>
      <c r="Q12" s="626"/>
      <c r="R12" s="626"/>
      <c r="S12" s="571"/>
      <c r="T12" s="684"/>
      <c r="U12" s="571"/>
      <c r="V12" s="43" t="s">
        <v>228</v>
      </c>
      <c r="W12" s="63">
        <v>1</v>
      </c>
      <c r="X12" s="64">
        <v>0</v>
      </c>
      <c r="Y12" s="64">
        <v>0</v>
      </c>
      <c r="Z12" s="64">
        <v>0</v>
      </c>
      <c r="AA12" s="81">
        <v>44197</v>
      </c>
      <c r="AB12" s="81">
        <v>44561</v>
      </c>
      <c r="AC12" s="61">
        <v>0</v>
      </c>
      <c r="AD12" s="47" t="s">
        <v>223</v>
      </c>
      <c r="AE12" s="374" t="s">
        <v>524</v>
      </c>
      <c r="AF12" s="563"/>
      <c r="AG12" s="565"/>
      <c r="AH12" s="568"/>
      <c r="AI12" s="571"/>
      <c r="AJ12" s="420"/>
      <c r="AK12" s="574"/>
      <c r="AL12" s="561"/>
      <c r="AM12" s="561"/>
      <c r="AN12" s="561"/>
      <c r="AO12" s="317"/>
      <c r="AP12" s="317"/>
    </row>
    <row r="13" spans="1:42" s="7" customFormat="1" ht="60" customHeight="1" thickBot="1">
      <c r="A13" s="416"/>
      <c r="B13" s="413"/>
      <c r="C13" s="572"/>
      <c r="D13" s="601"/>
      <c r="E13" s="601"/>
      <c r="F13" s="572"/>
      <c r="G13" s="572"/>
      <c r="H13" s="433"/>
      <c r="I13" s="627"/>
      <c r="J13" s="590"/>
      <c r="K13" s="613"/>
      <c r="L13" s="601"/>
      <c r="M13" s="601"/>
      <c r="N13" s="601"/>
      <c r="O13" s="601"/>
      <c r="P13" s="574"/>
      <c r="Q13" s="627"/>
      <c r="R13" s="627"/>
      <c r="S13" s="572"/>
      <c r="T13" s="685"/>
      <c r="U13" s="572"/>
      <c r="V13" s="43" t="s">
        <v>229</v>
      </c>
      <c r="W13" s="63">
        <v>6</v>
      </c>
      <c r="X13" s="64">
        <v>0</v>
      </c>
      <c r="Y13" s="64">
        <v>0</v>
      </c>
      <c r="Z13" s="64">
        <v>0</v>
      </c>
      <c r="AA13" s="81">
        <v>44197</v>
      </c>
      <c r="AB13" s="81">
        <v>44561</v>
      </c>
      <c r="AC13" s="61">
        <v>0</v>
      </c>
      <c r="AD13" s="43" t="s">
        <v>223</v>
      </c>
      <c r="AE13" s="374" t="s">
        <v>524</v>
      </c>
      <c r="AF13" s="433"/>
      <c r="AG13" s="566"/>
      <c r="AH13" s="569"/>
      <c r="AI13" s="572"/>
      <c r="AJ13" s="419"/>
      <c r="AK13" s="574"/>
      <c r="AL13" s="561"/>
      <c r="AM13" s="561"/>
      <c r="AN13" s="561"/>
      <c r="AO13" s="317"/>
      <c r="AP13" s="317"/>
    </row>
    <row r="14" spans="1:42" s="7" customFormat="1" ht="170.25" customHeight="1" thickBot="1">
      <c r="A14" s="416"/>
      <c r="B14" s="413"/>
      <c r="C14" s="574" t="s">
        <v>154</v>
      </c>
      <c r="D14" s="594" t="s">
        <v>154</v>
      </c>
      <c r="E14" s="594" t="s">
        <v>154</v>
      </c>
      <c r="F14" s="574" t="s">
        <v>230</v>
      </c>
      <c r="G14" s="574" t="s">
        <v>231</v>
      </c>
      <c r="H14" s="574" t="s">
        <v>419</v>
      </c>
      <c r="I14" s="574" t="s">
        <v>232</v>
      </c>
      <c r="J14" s="594">
        <v>1</v>
      </c>
      <c r="K14" s="594">
        <v>1</v>
      </c>
      <c r="L14" s="432" t="s">
        <v>154</v>
      </c>
      <c r="M14" s="432" t="s">
        <v>154</v>
      </c>
      <c r="N14" s="432"/>
      <c r="O14" s="432"/>
      <c r="P14" s="594">
        <v>0</v>
      </c>
      <c r="Q14" s="594">
        <v>0</v>
      </c>
      <c r="R14" s="594">
        <v>0.5</v>
      </c>
      <c r="S14" s="574" t="s">
        <v>233</v>
      </c>
      <c r="T14" s="588">
        <v>2020130010196</v>
      </c>
      <c r="U14" s="574" t="s">
        <v>234</v>
      </c>
      <c r="V14" s="43" t="s">
        <v>235</v>
      </c>
      <c r="W14" s="45">
        <v>1</v>
      </c>
      <c r="X14" s="45">
        <v>0</v>
      </c>
      <c r="Y14" s="45">
        <v>0</v>
      </c>
      <c r="Z14" s="45">
        <v>0</v>
      </c>
      <c r="AA14" s="81">
        <v>44197</v>
      </c>
      <c r="AB14" s="81">
        <v>44561</v>
      </c>
      <c r="AC14" s="61">
        <v>0</v>
      </c>
      <c r="AD14" s="43" t="s">
        <v>223</v>
      </c>
      <c r="AE14" s="374" t="s">
        <v>524</v>
      </c>
      <c r="AF14" s="570" t="s">
        <v>36</v>
      </c>
      <c r="AG14" s="726">
        <v>1000000000</v>
      </c>
      <c r="AH14" s="726" t="s">
        <v>538</v>
      </c>
      <c r="AI14" s="570" t="s">
        <v>537</v>
      </c>
      <c r="AJ14" s="67"/>
      <c r="AK14" s="66" t="s">
        <v>439</v>
      </c>
      <c r="AL14" s="65" t="s">
        <v>430</v>
      </c>
      <c r="AM14" s="65"/>
      <c r="AN14" s="317" t="s">
        <v>440</v>
      </c>
      <c r="AO14" s="317"/>
      <c r="AP14" s="317"/>
    </row>
    <row r="15" spans="1:42" s="7" customFormat="1" ht="63" customHeight="1" thickBot="1">
      <c r="A15" s="416"/>
      <c r="B15" s="413"/>
      <c r="C15" s="574"/>
      <c r="D15" s="594"/>
      <c r="E15" s="594"/>
      <c r="F15" s="574"/>
      <c r="G15" s="574"/>
      <c r="H15" s="574"/>
      <c r="I15" s="574"/>
      <c r="J15" s="594"/>
      <c r="K15" s="594"/>
      <c r="L15" s="433"/>
      <c r="M15" s="433"/>
      <c r="N15" s="433"/>
      <c r="O15" s="433"/>
      <c r="P15" s="594"/>
      <c r="Q15" s="594"/>
      <c r="R15" s="594"/>
      <c r="S15" s="574"/>
      <c r="T15" s="588"/>
      <c r="U15" s="574"/>
      <c r="V15" s="43" t="s">
        <v>236</v>
      </c>
      <c r="W15" s="45">
        <v>1</v>
      </c>
      <c r="X15" s="45">
        <v>0</v>
      </c>
      <c r="Y15" s="45">
        <v>0.1</v>
      </c>
      <c r="Z15" s="45">
        <v>1</v>
      </c>
      <c r="AA15" s="81">
        <v>44197</v>
      </c>
      <c r="AB15" s="81">
        <v>44561</v>
      </c>
      <c r="AC15" s="61">
        <v>1</v>
      </c>
      <c r="AD15" s="43" t="s">
        <v>223</v>
      </c>
      <c r="AE15" s="374" t="s">
        <v>524</v>
      </c>
      <c r="AF15" s="572"/>
      <c r="AG15" s="727"/>
      <c r="AH15" s="727"/>
      <c r="AI15" s="572"/>
      <c r="AJ15" s="67"/>
      <c r="AK15" s="43"/>
      <c r="AL15" s="65"/>
      <c r="AM15" s="65"/>
      <c r="AN15" s="317" t="s">
        <v>420</v>
      </c>
      <c r="AO15" s="317"/>
      <c r="AP15" s="317"/>
    </row>
    <row r="16" spans="1:42" s="7" customFormat="1" ht="45.75" thickBot="1">
      <c r="A16" s="416"/>
      <c r="B16" s="413"/>
      <c r="C16" s="574" t="s">
        <v>192</v>
      </c>
      <c r="D16" s="574" t="s">
        <v>237</v>
      </c>
      <c r="E16" s="613">
        <v>0.94</v>
      </c>
      <c r="F16" s="574" t="s">
        <v>238</v>
      </c>
      <c r="G16" s="574" t="s">
        <v>194</v>
      </c>
      <c r="H16" s="594" t="s">
        <v>195</v>
      </c>
      <c r="I16" s="574" t="s">
        <v>239</v>
      </c>
      <c r="J16" s="590">
        <v>6.6500000000000004E-2</v>
      </c>
      <c r="K16" s="590">
        <v>1.66E-2</v>
      </c>
      <c r="L16" s="590" t="s">
        <v>154</v>
      </c>
      <c r="M16" s="590" t="s">
        <v>154</v>
      </c>
      <c r="N16" s="590"/>
      <c r="O16" s="590"/>
      <c r="P16" s="593">
        <v>0</v>
      </c>
      <c r="Q16" s="593">
        <v>0</v>
      </c>
      <c r="R16" s="628">
        <v>1.66E-2</v>
      </c>
      <c r="S16" s="574" t="s">
        <v>240</v>
      </c>
      <c r="T16" s="682">
        <v>2020130010335</v>
      </c>
      <c r="U16" s="574" t="s">
        <v>241</v>
      </c>
      <c r="V16" s="375" t="s">
        <v>242</v>
      </c>
      <c r="W16" s="387">
        <v>12</v>
      </c>
      <c r="X16" s="45">
        <v>0</v>
      </c>
      <c r="Y16" s="45">
        <v>0</v>
      </c>
      <c r="Z16" s="45">
        <v>0.9</v>
      </c>
      <c r="AA16" s="81">
        <v>44197</v>
      </c>
      <c r="AB16" s="81">
        <v>44561</v>
      </c>
      <c r="AC16" s="383">
        <v>1</v>
      </c>
      <c r="AD16" s="375" t="s">
        <v>243</v>
      </c>
      <c r="AE16" s="374" t="s">
        <v>524</v>
      </c>
      <c r="AF16" s="574" t="s">
        <v>539</v>
      </c>
      <c r="AG16" s="728" t="s">
        <v>540</v>
      </c>
      <c r="AH16" s="729" t="s">
        <v>541</v>
      </c>
      <c r="AI16" s="574" t="s">
        <v>542</v>
      </c>
      <c r="AJ16" s="418"/>
      <c r="AK16" s="561" t="s">
        <v>421</v>
      </c>
      <c r="AL16" s="574" t="s">
        <v>422</v>
      </c>
      <c r="AM16" s="574" t="s">
        <v>423</v>
      </c>
      <c r="AN16" s="574" t="s">
        <v>424</v>
      </c>
      <c r="AO16" s="375"/>
      <c r="AP16" s="375"/>
    </row>
    <row r="17" spans="1:42" s="7" customFormat="1" ht="172.5" customHeight="1" thickBot="1">
      <c r="A17" s="416"/>
      <c r="B17" s="413"/>
      <c r="C17" s="574"/>
      <c r="D17" s="574"/>
      <c r="E17" s="613"/>
      <c r="F17" s="574"/>
      <c r="G17" s="574"/>
      <c r="H17" s="594"/>
      <c r="I17" s="574"/>
      <c r="J17" s="590"/>
      <c r="K17" s="590"/>
      <c r="L17" s="590"/>
      <c r="M17" s="590"/>
      <c r="N17" s="590"/>
      <c r="O17" s="590"/>
      <c r="P17" s="593"/>
      <c r="Q17" s="593"/>
      <c r="R17" s="628"/>
      <c r="S17" s="574"/>
      <c r="T17" s="682"/>
      <c r="U17" s="574"/>
      <c r="V17" s="375" t="s">
        <v>520</v>
      </c>
      <c r="W17" s="45">
        <v>12</v>
      </c>
      <c r="X17" s="45">
        <v>0.3</v>
      </c>
      <c r="Y17" s="45">
        <v>0.3</v>
      </c>
      <c r="Z17" s="45">
        <v>0.9</v>
      </c>
      <c r="AA17" s="81">
        <v>44197</v>
      </c>
      <c r="AB17" s="81">
        <v>44561</v>
      </c>
      <c r="AC17" s="383">
        <v>1</v>
      </c>
      <c r="AD17" s="375" t="s">
        <v>243</v>
      </c>
      <c r="AE17" s="374" t="s">
        <v>524</v>
      </c>
      <c r="AF17" s="574"/>
      <c r="AG17" s="728"/>
      <c r="AH17" s="729"/>
      <c r="AI17" s="574"/>
      <c r="AJ17" s="419"/>
      <c r="AK17" s="561"/>
      <c r="AL17" s="574"/>
      <c r="AM17" s="574"/>
      <c r="AN17" s="574"/>
      <c r="AO17" s="375"/>
      <c r="AP17" s="375"/>
    </row>
    <row r="18" spans="1:42" s="7" customFormat="1" ht="242.25" customHeight="1" thickBot="1">
      <c r="A18" s="417"/>
      <c r="B18" s="414"/>
      <c r="C18" s="376" t="s">
        <v>521</v>
      </c>
      <c r="D18" s="376" t="s">
        <v>154</v>
      </c>
      <c r="E18" s="402">
        <v>20</v>
      </c>
      <c r="F18" s="376" t="s">
        <v>193</v>
      </c>
      <c r="G18" s="376" t="s">
        <v>522</v>
      </c>
      <c r="H18" s="371" t="s">
        <v>39</v>
      </c>
      <c r="I18" s="376" t="s">
        <v>523</v>
      </c>
      <c r="J18" s="403">
        <v>20</v>
      </c>
      <c r="K18" s="403">
        <v>5</v>
      </c>
      <c r="L18" s="403">
        <v>10</v>
      </c>
      <c r="M18" s="396"/>
      <c r="N18" s="396"/>
      <c r="O18" s="396"/>
      <c r="P18" s="384"/>
      <c r="Q18" s="384"/>
      <c r="R18" s="397"/>
      <c r="S18" s="382"/>
      <c r="T18" s="388"/>
      <c r="U18" s="382"/>
      <c r="V18" s="382"/>
      <c r="W18" s="50"/>
      <c r="X18" s="50"/>
      <c r="Y18" s="50"/>
      <c r="Z18" s="50"/>
      <c r="AA18" s="81">
        <v>44197</v>
      </c>
      <c r="AB18" s="81">
        <v>44561</v>
      </c>
      <c r="AC18" s="373"/>
      <c r="AD18" s="382"/>
      <c r="AE18" s="374" t="s">
        <v>524</v>
      </c>
      <c r="AF18" s="382" t="s">
        <v>36</v>
      </c>
      <c r="AG18" s="398">
        <v>5649821546</v>
      </c>
      <c r="AH18" s="398" t="s">
        <v>527</v>
      </c>
      <c r="AI18" s="382" t="s">
        <v>528</v>
      </c>
      <c r="AJ18" s="399"/>
      <c r="AK18" s="400"/>
      <c r="AL18" s="401"/>
      <c r="AM18" s="401"/>
      <c r="AN18" s="376"/>
      <c r="AO18" s="376"/>
      <c r="AP18" s="376"/>
    </row>
    <row r="19" spans="1:42" s="18" customFormat="1" ht="329.25" customHeight="1" thickBot="1">
      <c r="A19" s="542" t="s">
        <v>276</v>
      </c>
      <c r="B19" s="539" t="s">
        <v>144</v>
      </c>
      <c r="C19" s="549" t="s">
        <v>120</v>
      </c>
      <c r="D19" s="549" t="s">
        <v>121</v>
      </c>
      <c r="E19" s="549" t="s">
        <v>122</v>
      </c>
      <c r="F19" s="539" t="s">
        <v>123</v>
      </c>
      <c r="G19" s="88" t="s">
        <v>124</v>
      </c>
      <c r="H19" s="89" t="s">
        <v>125</v>
      </c>
      <c r="I19" s="90" t="s">
        <v>126</v>
      </c>
      <c r="J19" s="91">
        <v>4</v>
      </c>
      <c r="K19" s="91">
        <v>1</v>
      </c>
      <c r="L19" s="111">
        <v>1</v>
      </c>
      <c r="M19" s="605" t="s">
        <v>154</v>
      </c>
      <c r="N19" s="605" t="s">
        <v>154</v>
      </c>
      <c r="O19" s="605" t="s">
        <v>154</v>
      </c>
      <c r="P19" s="92">
        <v>0.25</v>
      </c>
      <c r="Q19" s="89">
        <v>0</v>
      </c>
      <c r="R19" s="89">
        <v>0.25</v>
      </c>
      <c r="S19" s="539" t="s">
        <v>127</v>
      </c>
      <c r="T19" s="584">
        <v>2020130010184</v>
      </c>
      <c r="U19" s="549" t="s">
        <v>128</v>
      </c>
      <c r="V19" s="90" t="s">
        <v>427</v>
      </c>
      <c r="W19" s="93">
        <f>12*4</f>
        <v>48</v>
      </c>
      <c r="X19" s="94">
        <v>1</v>
      </c>
      <c r="Y19" s="94">
        <v>0</v>
      </c>
      <c r="Z19" s="94">
        <v>1</v>
      </c>
      <c r="AA19" s="95">
        <v>44197</v>
      </c>
      <c r="AB19" s="96">
        <v>44561</v>
      </c>
      <c r="AC19" s="97">
        <v>4.0000000000000002E-4</v>
      </c>
      <c r="AD19" s="89" t="s">
        <v>129</v>
      </c>
      <c r="AE19" s="89" t="s">
        <v>525</v>
      </c>
      <c r="AF19" s="89" t="s">
        <v>428</v>
      </c>
      <c r="AG19" s="545" t="s">
        <v>131</v>
      </c>
      <c r="AH19" s="539" t="s">
        <v>132</v>
      </c>
      <c r="AI19" s="539" t="s">
        <v>133</v>
      </c>
      <c r="AJ19" s="35">
        <v>0</v>
      </c>
      <c r="AK19" s="98" t="s">
        <v>134</v>
      </c>
      <c r="AL19" s="99" t="s">
        <v>252</v>
      </c>
      <c r="AM19" s="100" t="s">
        <v>331</v>
      </c>
      <c r="AN19" s="101" t="s">
        <v>429</v>
      </c>
      <c r="AO19" s="101"/>
      <c r="AP19" s="101"/>
    </row>
    <row r="20" spans="1:42" s="7" customFormat="1" ht="169.5" customHeight="1" thickBot="1">
      <c r="A20" s="543"/>
      <c r="B20" s="540"/>
      <c r="C20" s="550"/>
      <c r="D20" s="550"/>
      <c r="E20" s="550"/>
      <c r="F20" s="540"/>
      <c r="G20" s="554" t="s">
        <v>135</v>
      </c>
      <c r="H20" s="554" t="s">
        <v>125</v>
      </c>
      <c r="I20" s="554" t="s">
        <v>136</v>
      </c>
      <c r="J20" s="555">
        <v>4</v>
      </c>
      <c r="K20" s="555">
        <v>1</v>
      </c>
      <c r="L20" s="555">
        <v>1</v>
      </c>
      <c r="M20" s="606"/>
      <c r="N20" s="606"/>
      <c r="O20" s="606"/>
      <c r="P20" s="555">
        <v>0</v>
      </c>
      <c r="Q20" s="555">
        <v>0</v>
      </c>
      <c r="R20" s="555">
        <v>1</v>
      </c>
      <c r="S20" s="540"/>
      <c r="T20" s="585"/>
      <c r="U20" s="550"/>
      <c r="V20" s="101" t="s">
        <v>301</v>
      </c>
      <c r="W20" s="102">
        <v>800</v>
      </c>
      <c r="X20" s="103">
        <v>0</v>
      </c>
      <c r="Y20" s="103">
        <v>0</v>
      </c>
      <c r="Z20" s="103">
        <v>54</v>
      </c>
      <c r="AA20" s="104">
        <v>44197</v>
      </c>
      <c r="AB20" s="105">
        <v>44561</v>
      </c>
      <c r="AC20" s="106">
        <f>+(Z20+Y20+X20)/W20</f>
        <v>6.7500000000000004E-2</v>
      </c>
      <c r="AD20" s="103" t="s">
        <v>129</v>
      </c>
      <c r="AE20" s="89" t="s">
        <v>525</v>
      </c>
      <c r="AF20" s="103" t="s">
        <v>130</v>
      </c>
      <c r="AG20" s="546"/>
      <c r="AH20" s="540"/>
      <c r="AI20" s="540"/>
      <c r="AJ20" s="83">
        <v>0</v>
      </c>
      <c r="AK20" s="107" t="s">
        <v>430</v>
      </c>
      <c r="AL20" s="107" t="s">
        <v>430</v>
      </c>
      <c r="AM20" s="108" t="s">
        <v>332</v>
      </c>
      <c r="AN20" s="109" t="s">
        <v>433</v>
      </c>
      <c r="AO20" s="109"/>
      <c r="AP20" s="109"/>
    </row>
    <row r="21" spans="1:42" s="7" customFormat="1" ht="65.25" customHeight="1" thickBot="1">
      <c r="A21" s="543"/>
      <c r="B21" s="540"/>
      <c r="C21" s="550"/>
      <c r="D21" s="552"/>
      <c r="E21" s="550"/>
      <c r="F21" s="540"/>
      <c r="G21" s="548"/>
      <c r="H21" s="548"/>
      <c r="I21" s="548"/>
      <c r="J21" s="556"/>
      <c r="K21" s="556"/>
      <c r="L21" s="556"/>
      <c r="M21" s="606"/>
      <c r="N21" s="606"/>
      <c r="O21" s="606"/>
      <c r="P21" s="556"/>
      <c r="Q21" s="556"/>
      <c r="R21" s="556"/>
      <c r="S21" s="540"/>
      <c r="T21" s="585"/>
      <c r="U21" s="550"/>
      <c r="V21" s="109" t="s">
        <v>300</v>
      </c>
      <c r="W21" s="103" t="s">
        <v>302</v>
      </c>
      <c r="X21" s="103">
        <v>0</v>
      </c>
      <c r="Y21" s="103">
        <v>0</v>
      </c>
      <c r="Z21" s="103">
        <v>0</v>
      </c>
      <c r="AA21" s="104">
        <v>44197</v>
      </c>
      <c r="AB21" s="105">
        <v>44561</v>
      </c>
      <c r="AC21" s="110">
        <v>0</v>
      </c>
      <c r="AD21" s="103" t="s">
        <v>129</v>
      </c>
      <c r="AE21" s="89" t="s">
        <v>525</v>
      </c>
      <c r="AF21" s="103" t="s">
        <v>130</v>
      </c>
      <c r="AG21" s="547"/>
      <c r="AH21" s="548"/>
      <c r="AI21" s="548"/>
      <c r="AJ21" s="31">
        <v>0</v>
      </c>
      <c r="AK21" s="107" t="s">
        <v>430</v>
      </c>
      <c r="AL21" s="107" t="s">
        <v>430</v>
      </c>
      <c r="AM21" s="107" t="s">
        <v>430</v>
      </c>
      <c r="AN21" s="107" t="s">
        <v>430</v>
      </c>
      <c r="AO21" s="107"/>
      <c r="AP21" s="107"/>
    </row>
    <row r="22" spans="1:42" s="7" customFormat="1" ht="230.25" customHeight="1" thickBot="1">
      <c r="A22" s="543"/>
      <c r="B22" s="540"/>
      <c r="C22" s="550"/>
      <c r="D22" s="552"/>
      <c r="E22" s="550"/>
      <c r="F22" s="540"/>
      <c r="G22" s="554" t="s">
        <v>137</v>
      </c>
      <c r="H22" s="554" t="s">
        <v>125</v>
      </c>
      <c r="I22" s="554" t="s">
        <v>138</v>
      </c>
      <c r="J22" s="554">
        <v>4</v>
      </c>
      <c r="K22" s="557">
        <v>1</v>
      </c>
      <c r="L22" s="555">
        <v>1</v>
      </c>
      <c r="M22" s="606"/>
      <c r="N22" s="606"/>
      <c r="O22" s="606"/>
      <c r="P22" s="555">
        <v>3</v>
      </c>
      <c r="Q22" s="555">
        <v>1</v>
      </c>
      <c r="R22" s="555">
        <v>5</v>
      </c>
      <c r="S22" s="540"/>
      <c r="T22" s="585"/>
      <c r="U22" s="550"/>
      <c r="V22" s="109" t="s">
        <v>305</v>
      </c>
      <c r="W22" s="103" t="s">
        <v>307</v>
      </c>
      <c r="X22" s="103">
        <v>0</v>
      </c>
      <c r="Y22" s="103">
        <v>0</v>
      </c>
      <c r="Z22" s="103">
        <v>0</v>
      </c>
      <c r="AA22" s="104">
        <v>44197</v>
      </c>
      <c r="AB22" s="105">
        <v>44561</v>
      </c>
      <c r="AC22" s="110">
        <v>0</v>
      </c>
      <c r="AD22" s="103" t="s">
        <v>129</v>
      </c>
      <c r="AE22" s="89" t="s">
        <v>525</v>
      </c>
      <c r="AF22" s="554" t="s">
        <v>130</v>
      </c>
      <c r="AG22" s="583" t="s">
        <v>131</v>
      </c>
      <c r="AH22" s="554" t="s">
        <v>132</v>
      </c>
      <c r="AI22" s="554" t="s">
        <v>133</v>
      </c>
      <c r="AJ22" s="31">
        <v>0</v>
      </c>
      <c r="AK22" s="111">
        <v>0</v>
      </c>
      <c r="AL22" s="112" t="s">
        <v>401</v>
      </c>
      <c r="AM22" s="109" t="s">
        <v>400</v>
      </c>
      <c r="AN22" s="101" t="s">
        <v>398</v>
      </c>
      <c r="AO22" s="101"/>
      <c r="AP22" s="101"/>
    </row>
    <row r="23" spans="1:42" s="7" customFormat="1" ht="163.5" customHeight="1" thickBot="1">
      <c r="A23" s="543"/>
      <c r="B23" s="540"/>
      <c r="C23" s="550"/>
      <c r="D23" s="552"/>
      <c r="E23" s="550"/>
      <c r="F23" s="540"/>
      <c r="G23" s="540"/>
      <c r="H23" s="540"/>
      <c r="I23" s="540"/>
      <c r="J23" s="540"/>
      <c r="K23" s="557"/>
      <c r="L23" s="558"/>
      <c r="M23" s="606"/>
      <c r="N23" s="606"/>
      <c r="O23" s="606"/>
      <c r="P23" s="558"/>
      <c r="Q23" s="558"/>
      <c r="R23" s="558"/>
      <c r="S23" s="540"/>
      <c r="T23" s="585"/>
      <c r="U23" s="550"/>
      <c r="V23" s="109" t="s">
        <v>306</v>
      </c>
      <c r="W23" s="103">
        <v>12</v>
      </c>
      <c r="X23" s="103">
        <v>3</v>
      </c>
      <c r="Y23" s="103">
        <v>3</v>
      </c>
      <c r="Z23" s="103">
        <v>3</v>
      </c>
      <c r="AA23" s="104">
        <v>44197</v>
      </c>
      <c r="AB23" s="105">
        <v>44561</v>
      </c>
      <c r="AC23" s="110">
        <v>0</v>
      </c>
      <c r="AD23" s="103" t="s">
        <v>129</v>
      </c>
      <c r="AE23" s="89" t="s">
        <v>525</v>
      </c>
      <c r="AF23" s="540"/>
      <c r="AG23" s="546"/>
      <c r="AH23" s="540"/>
      <c r="AI23" s="540"/>
      <c r="AJ23" s="31">
        <v>0</v>
      </c>
      <c r="AK23" s="107">
        <v>0</v>
      </c>
      <c r="AL23" s="113"/>
      <c r="AM23" s="113" t="s">
        <v>332</v>
      </c>
      <c r="AN23" s="109" t="s">
        <v>431</v>
      </c>
      <c r="AO23" s="109"/>
      <c r="AP23" s="109"/>
    </row>
    <row r="24" spans="1:42" s="7" customFormat="1" ht="73.5" customHeight="1" thickBot="1">
      <c r="A24" s="543"/>
      <c r="B24" s="540"/>
      <c r="C24" s="550"/>
      <c r="D24" s="552"/>
      <c r="E24" s="550"/>
      <c r="F24" s="540"/>
      <c r="G24" s="540"/>
      <c r="H24" s="540"/>
      <c r="I24" s="540"/>
      <c r="J24" s="540"/>
      <c r="K24" s="557"/>
      <c r="L24" s="558"/>
      <c r="M24" s="606"/>
      <c r="N24" s="606"/>
      <c r="O24" s="606"/>
      <c r="P24" s="558"/>
      <c r="Q24" s="558"/>
      <c r="R24" s="558"/>
      <c r="S24" s="540"/>
      <c r="T24" s="585"/>
      <c r="U24" s="550"/>
      <c r="V24" s="109" t="s">
        <v>304</v>
      </c>
      <c r="W24" s="103">
        <v>4</v>
      </c>
      <c r="X24" s="103">
        <v>0</v>
      </c>
      <c r="Y24" s="103">
        <v>0</v>
      </c>
      <c r="Z24" s="103">
        <v>1</v>
      </c>
      <c r="AA24" s="104">
        <v>44197</v>
      </c>
      <c r="AB24" s="105">
        <v>44561</v>
      </c>
      <c r="AC24" s="110">
        <v>0</v>
      </c>
      <c r="AD24" s="103" t="s">
        <v>129</v>
      </c>
      <c r="AE24" s="89" t="s">
        <v>525</v>
      </c>
      <c r="AF24" s="540"/>
      <c r="AG24" s="546"/>
      <c r="AH24" s="540"/>
      <c r="AI24" s="540"/>
      <c r="AJ24" s="31">
        <v>0</v>
      </c>
      <c r="AK24" s="107">
        <v>0</v>
      </c>
      <c r="AL24" s="112" t="s">
        <v>402</v>
      </c>
      <c r="AM24" s="109" t="s">
        <v>333</v>
      </c>
      <c r="AN24" s="390" t="s">
        <v>399</v>
      </c>
      <c r="AO24" s="390"/>
      <c r="AP24" s="390"/>
    </row>
    <row r="25" spans="1:42" s="7" customFormat="1" ht="61.5" customHeight="1">
      <c r="A25" s="543"/>
      <c r="B25" s="540"/>
      <c r="C25" s="550"/>
      <c r="D25" s="552"/>
      <c r="E25" s="550"/>
      <c r="F25" s="540"/>
      <c r="G25" s="548"/>
      <c r="H25" s="548"/>
      <c r="I25" s="548"/>
      <c r="J25" s="548"/>
      <c r="K25" s="557"/>
      <c r="L25" s="556"/>
      <c r="M25" s="606"/>
      <c r="N25" s="606"/>
      <c r="O25" s="606"/>
      <c r="P25" s="556"/>
      <c r="Q25" s="556"/>
      <c r="R25" s="556"/>
      <c r="S25" s="540"/>
      <c r="T25" s="585"/>
      <c r="U25" s="550"/>
      <c r="V25" s="109" t="s">
        <v>303</v>
      </c>
      <c r="W25" s="103">
        <v>1</v>
      </c>
      <c r="X25" s="103">
        <v>0</v>
      </c>
      <c r="Y25" s="103">
        <v>0</v>
      </c>
      <c r="Z25" s="103">
        <v>0</v>
      </c>
      <c r="AA25" s="104">
        <v>44197</v>
      </c>
      <c r="AB25" s="105">
        <v>44561</v>
      </c>
      <c r="AC25" s="110">
        <v>0</v>
      </c>
      <c r="AD25" s="103" t="s">
        <v>129</v>
      </c>
      <c r="AE25" s="89" t="s">
        <v>525</v>
      </c>
      <c r="AF25" s="548"/>
      <c r="AG25" s="547"/>
      <c r="AH25" s="548"/>
      <c r="AI25" s="548"/>
      <c r="AJ25" s="31">
        <v>0</v>
      </c>
      <c r="AK25" s="107">
        <v>0</v>
      </c>
      <c r="AL25" s="109" t="s">
        <v>432</v>
      </c>
      <c r="AM25" s="109" t="s">
        <v>432</v>
      </c>
      <c r="AN25" s="109" t="s">
        <v>432</v>
      </c>
      <c r="AO25" s="109"/>
      <c r="AP25" s="109"/>
    </row>
    <row r="26" spans="1:42" s="7" customFormat="1" ht="123.75" customHeight="1" thickBot="1">
      <c r="A26" s="544"/>
      <c r="B26" s="541"/>
      <c r="C26" s="551"/>
      <c r="D26" s="553"/>
      <c r="E26" s="551"/>
      <c r="F26" s="541"/>
      <c r="G26" s="114" t="s">
        <v>139</v>
      </c>
      <c r="H26" s="115" t="s">
        <v>125</v>
      </c>
      <c r="I26" s="116" t="s">
        <v>140</v>
      </c>
      <c r="J26" s="117">
        <v>1</v>
      </c>
      <c r="K26" s="118">
        <v>0</v>
      </c>
      <c r="L26" s="102">
        <v>0</v>
      </c>
      <c r="M26" s="607"/>
      <c r="N26" s="607"/>
      <c r="O26" s="607"/>
      <c r="P26" s="117">
        <v>0</v>
      </c>
      <c r="Q26" s="117">
        <v>0</v>
      </c>
      <c r="R26" s="117">
        <v>0</v>
      </c>
      <c r="S26" s="541"/>
      <c r="T26" s="586"/>
      <c r="U26" s="551"/>
      <c r="V26" s="116" t="s">
        <v>141</v>
      </c>
      <c r="W26" s="117">
        <v>1</v>
      </c>
      <c r="X26" s="115">
        <v>0</v>
      </c>
      <c r="Y26" s="115">
        <v>0</v>
      </c>
      <c r="Z26" s="115">
        <v>0</v>
      </c>
      <c r="AA26" s="119">
        <v>44197</v>
      </c>
      <c r="AB26" s="120">
        <v>44561</v>
      </c>
      <c r="AC26" s="121">
        <v>0</v>
      </c>
      <c r="AD26" s="117" t="s">
        <v>142</v>
      </c>
      <c r="AE26" s="117" t="s">
        <v>142</v>
      </c>
      <c r="AF26" s="117" t="s">
        <v>142</v>
      </c>
      <c r="AG26" s="117" t="s">
        <v>142</v>
      </c>
      <c r="AH26" s="117" t="s">
        <v>142</v>
      </c>
      <c r="AI26" s="117" t="s">
        <v>142</v>
      </c>
      <c r="AJ26" s="315"/>
      <c r="AK26" s="122" t="s">
        <v>143</v>
      </c>
      <c r="AL26" s="123" t="s">
        <v>251</v>
      </c>
      <c r="AM26" s="123" t="s">
        <v>334</v>
      </c>
      <c r="AN26" s="101" t="s">
        <v>334</v>
      </c>
      <c r="AO26" s="101"/>
      <c r="AP26" s="101"/>
    </row>
    <row r="27" spans="1:42" s="13" customFormat="1" ht="75.75" thickBot="1">
      <c r="A27" s="512" t="s">
        <v>76</v>
      </c>
      <c r="B27" s="515" t="s">
        <v>70</v>
      </c>
      <c r="C27" s="518" t="s">
        <v>77</v>
      </c>
      <c r="D27" s="515">
        <v>0</v>
      </c>
      <c r="E27" s="515" t="s">
        <v>78</v>
      </c>
      <c r="F27" s="515" t="s">
        <v>79</v>
      </c>
      <c r="G27" s="125" t="s">
        <v>284</v>
      </c>
      <c r="H27" s="125">
        <v>0</v>
      </c>
      <c r="I27" s="125" t="s">
        <v>80</v>
      </c>
      <c r="J27" s="128">
        <v>1000</v>
      </c>
      <c r="K27" s="128">
        <v>0</v>
      </c>
      <c r="L27" s="133">
        <v>1</v>
      </c>
      <c r="M27" s="602" t="s">
        <v>154</v>
      </c>
      <c r="N27" s="602" t="s">
        <v>514</v>
      </c>
      <c r="O27" s="602" t="s">
        <v>515</v>
      </c>
      <c r="P27" s="126">
        <v>0</v>
      </c>
      <c r="Q27" s="126">
        <v>0</v>
      </c>
      <c r="R27" s="126">
        <v>0</v>
      </c>
      <c r="S27" s="126" t="s">
        <v>289</v>
      </c>
      <c r="T27" s="411">
        <v>2020130010314</v>
      </c>
      <c r="U27" s="127" t="s">
        <v>296</v>
      </c>
      <c r="V27" s="127" t="s">
        <v>296</v>
      </c>
      <c r="W27" s="128">
        <v>1000</v>
      </c>
      <c r="X27" s="128">
        <v>0</v>
      </c>
      <c r="Y27" s="128">
        <v>0</v>
      </c>
      <c r="Z27" s="128">
        <v>0</v>
      </c>
      <c r="AA27" s="129">
        <v>44256</v>
      </c>
      <c r="AB27" s="129">
        <v>44561</v>
      </c>
      <c r="AC27" s="142">
        <v>0</v>
      </c>
      <c r="AD27" s="126" t="s">
        <v>81</v>
      </c>
      <c r="AE27" s="126" t="s">
        <v>82</v>
      </c>
      <c r="AF27" s="130" t="s">
        <v>72</v>
      </c>
      <c r="AG27" s="135">
        <v>400000000</v>
      </c>
      <c r="AH27" s="131" t="s">
        <v>246</v>
      </c>
      <c r="AI27" s="126" t="s">
        <v>74</v>
      </c>
      <c r="AJ27" s="28"/>
      <c r="AK27" s="128"/>
      <c r="AL27" s="132" t="s">
        <v>441</v>
      </c>
      <c r="AM27" s="132" t="s">
        <v>291</v>
      </c>
      <c r="AN27" s="30" t="s">
        <v>403</v>
      </c>
      <c r="AO27" s="30"/>
      <c r="AP27" s="30"/>
    </row>
    <row r="28" spans="1:42" s="13" customFormat="1" ht="60.75" thickBot="1">
      <c r="A28" s="513"/>
      <c r="B28" s="516"/>
      <c r="C28" s="519"/>
      <c r="D28" s="516"/>
      <c r="E28" s="516"/>
      <c r="F28" s="516"/>
      <c r="G28" s="133" t="s">
        <v>283</v>
      </c>
      <c r="H28" s="133">
        <v>0</v>
      </c>
      <c r="I28" s="133" t="s">
        <v>83</v>
      </c>
      <c r="J28" s="29">
        <v>600</v>
      </c>
      <c r="K28" s="29">
        <v>0</v>
      </c>
      <c r="L28" s="28">
        <v>1</v>
      </c>
      <c r="M28" s="603"/>
      <c r="N28" s="603"/>
      <c r="O28" s="603"/>
      <c r="P28" s="28">
        <v>0</v>
      </c>
      <c r="Q28" s="28">
        <v>0</v>
      </c>
      <c r="R28" s="28">
        <v>0</v>
      </c>
      <c r="S28" s="28" t="s">
        <v>289</v>
      </c>
      <c r="T28" s="411">
        <v>2020130010314</v>
      </c>
      <c r="U28" s="30" t="s">
        <v>297</v>
      </c>
      <c r="V28" s="30" t="s">
        <v>297</v>
      </c>
      <c r="W28" s="29">
        <v>600</v>
      </c>
      <c r="X28" s="29">
        <v>0</v>
      </c>
      <c r="Y28" s="29">
        <v>0</v>
      </c>
      <c r="Z28" s="29">
        <v>0</v>
      </c>
      <c r="AA28" s="134">
        <v>44256</v>
      </c>
      <c r="AB28" s="134">
        <v>44561</v>
      </c>
      <c r="AC28" s="29">
        <v>0</v>
      </c>
      <c r="AD28" s="28" t="s">
        <v>81</v>
      </c>
      <c r="AE28" s="28" t="s">
        <v>82</v>
      </c>
      <c r="AF28" s="28" t="s">
        <v>72</v>
      </c>
      <c r="AG28" s="135">
        <v>400000000</v>
      </c>
      <c r="AH28" s="136" t="s">
        <v>246</v>
      </c>
      <c r="AI28" s="28" t="s">
        <v>74</v>
      </c>
      <c r="AJ28" s="28"/>
      <c r="AK28" s="29"/>
      <c r="AL28" s="137" t="s">
        <v>290</v>
      </c>
      <c r="AM28" s="137" t="s">
        <v>292</v>
      </c>
      <c r="AN28" s="30" t="s">
        <v>292</v>
      </c>
      <c r="AO28" s="30"/>
      <c r="AP28" s="30"/>
    </row>
    <row r="29" spans="1:42" s="13" customFormat="1" ht="75.75" thickBot="1">
      <c r="A29" s="513"/>
      <c r="B29" s="516"/>
      <c r="C29" s="519"/>
      <c r="D29" s="516"/>
      <c r="E29" s="516"/>
      <c r="F29" s="516"/>
      <c r="G29" s="133" t="s">
        <v>282</v>
      </c>
      <c r="H29" s="133">
        <v>0</v>
      </c>
      <c r="I29" s="133" t="s">
        <v>84</v>
      </c>
      <c r="J29" s="29">
        <v>1</v>
      </c>
      <c r="K29" s="29">
        <v>1</v>
      </c>
      <c r="L29" s="283">
        <v>1</v>
      </c>
      <c r="M29" s="603"/>
      <c r="N29" s="603"/>
      <c r="O29" s="603"/>
      <c r="P29" s="28">
        <v>0</v>
      </c>
      <c r="Q29" s="28">
        <v>0</v>
      </c>
      <c r="R29" s="28">
        <v>1</v>
      </c>
      <c r="S29" s="28" t="s">
        <v>289</v>
      </c>
      <c r="T29" s="411">
        <v>2020130010314</v>
      </c>
      <c r="U29" s="30" t="s">
        <v>298</v>
      </c>
      <c r="V29" s="30" t="s">
        <v>298</v>
      </c>
      <c r="W29" s="29">
        <v>1</v>
      </c>
      <c r="X29" s="29">
        <v>0</v>
      </c>
      <c r="Y29" s="29">
        <v>0</v>
      </c>
      <c r="Z29" s="29">
        <v>1</v>
      </c>
      <c r="AA29" s="134">
        <v>44440</v>
      </c>
      <c r="AB29" s="134">
        <v>44561</v>
      </c>
      <c r="AC29" s="143">
        <v>1</v>
      </c>
      <c r="AD29" s="28" t="s">
        <v>81</v>
      </c>
      <c r="AE29" s="28" t="s">
        <v>82</v>
      </c>
      <c r="AF29" s="28" t="s">
        <v>72</v>
      </c>
      <c r="AG29" s="135">
        <v>400000000</v>
      </c>
      <c r="AH29" s="136" t="s">
        <v>246</v>
      </c>
      <c r="AI29" s="28" t="s">
        <v>74</v>
      </c>
      <c r="AJ29" s="28"/>
      <c r="AK29" s="29"/>
      <c r="AL29" s="137" t="s">
        <v>293</v>
      </c>
      <c r="AM29" s="137" t="s">
        <v>293</v>
      </c>
      <c r="AN29" s="30" t="s">
        <v>293</v>
      </c>
      <c r="AO29" s="30"/>
      <c r="AP29" s="30"/>
    </row>
    <row r="30" spans="1:42" s="13" customFormat="1" ht="60.75" thickBot="1">
      <c r="A30" s="514"/>
      <c r="B30" s="517"/>
      <c r="C30" s="520"/>
      <c r="D30" s="517"/>
      <c r="E30" s="517"/>
      <c r="F30" s="517"/>
      <c r="G30" s="138" t="s">
        <v>281</v>
      </c>
      <c r="H30" s="138">
        <v>0</v>
      </c>
      <c r="I30" s="138" t="s">
        <v>85</v>
      </c>
      <c r="J30" s="139">
        <v>1</v>
      </c>
      <c r="K30" s="139">
        <v>0</v>
      </c>
      <c r="L30" s="28">
        <v>0</v>
      </c>
      <c r="M30" s="604"/>
      <c r="N30" s="604"/>
      <c r="O30" s="604"/>
      <c r="P30" s="140">
        <v>0</v>
      </c>
      <c r="Q30" s="140">
        <v>0</v>
      </c>
      <c r="R30" s="140">
        <v>0</v>
      </c>
      <c r="S30" s="140" t="s">
        <v>289</v>
      </c>
      <c r="T30" s="411">
        <v>2020130010314</v>
      </c>
      <c r="U30" s="141" t="s">
        <v>299</v>
      </c>
      <c r="V30" s="141" t="s">
        <v>299</v>
      </c>
      <c r="W30" s="139">
        <v>1</v>
      </c>
      <c r="X30" s="184">
        <v>0</v>
      </c>
      <c r="Y30" s="184">
        <v>0</v>
      </c>
      <c r="Z30" s="184">
        <v>0</v>
      </c>
      <c r="AA30" s="185">
        <v>44256</v>
      </c>
      <c r="AB30" s="185">
        <v>44561</v>
      </c>
      <c r="AC30" s="186">
        <v>0</v>
      </c>
      <c r="AD30" s="41" t="s">
        <v>81</v>
      </c>
      <c r="AE30" s="41" t="s">
        <v>82</v>
      </c>
      <c r="AF30" s="41" t="s">
        <v>72</v>
      </c>
      <c r="AG30" s="135">
        <v>400000000</v>
      </c>
      <c r="AH30" s="187" t="s">
        <v>246</v>
      </c>
      <c r="AI30" s="41" t="s">
        <v>74</v>
      </c>
      <c r="AJ30" s="28"/>
      <c r="AK30" s="188" t="s">
        <v>291</v>
      </c>
      <c r="AL30" s="188" t="s">
        <v>294</v>
      </c>
      <c r="AM30" s="188" t="s">
        <v>294</v>
      </c>
      <c r="AN30" s="30" t="s">
        <v>294</v>
      </c>
      <c r="AO30" s="30"/>
      <c r="AP30" s="30"/>
    </row>
    <row r="31" spans="1:42" s="7" customFormat="1" ht="157.5" customHeight="1" thickBot="1">
      <c r="A31" s="532" t="s">
        <v>76</v>
      </c>
      <c r="B31" s="534" t="s">
        <v>70</v>
      </c>
      <c r="C31" s="534" t="s">
        <v>102</v>
      </c>
      <c r="D31" s="534">
        <v>0</v>
      </c>
      <c r="E31" s="534">
        <v>1</v>
      </c>
      <c r="F31" s="534" t="s">
        <v>103</v>
      </c>
      <c r="G31" s="166" t="s">
        <v>280</v>
      </c>
      <c r="H31" s="167">
        <v>4766698146</v>
      </c>
      <c r="I31" s="166" t="s">
        <v>104</v>
      </c>
      <c r="J31" s="167">
        <v>40000000000</v>
      </c>
      <c r="K31" s="167">
        <v>10000000000</v>
      </c>
      <c r="L31" s="167">
        <v>10000000000</v>
      </c>
      <c r="M31" s="425" t="s">
        <v>154</v>
      </c>
      <c r="N31" s="425" t="s">
        <v>154</v>
      </c>
      <c r="O31" s="425" t="s">
        <v>154</v>
      </c>
      <c r="P31" s="168" t="s">
        <v>396</v>
      </c>
      <c r="Q31" s="169">
        <v>0</v>
      </c>
      <c r="R31" s="169">
        <f>26985786145-24853745054</f>
        <v>2132041091</v>
      </c>
      <c r="S31" s="535" t="s">
        <v>253</v>
      </c>
      <c r="T31" s="658">
        <v>2020130010220</v>
      </c>
      <c r="U31" s="535" t="s">
        <v>255</v>
      </c>
      <c r="V31" s="170" t="s">
        <v>257</v>
      </c>
      <c r="W31" s="182">
        <v>150000000</v>
      </c>
      <c r="X31" s="189">
        <v>372000000</v>
      </c>
      <c r="Y31" s="190">
        <v>337500000</v>
      </c>
      <c r="Z31" s="190">
        <v>405000000</v>
      </c>
      <c r="AA31" s="191">
        <v>44211</v>
      </c>
      <c r="AB31" s="192">
        <v>44561</v>
      </c>
      <c r="AC31" s="193">
        <v>7.43</v>
      </c>
      <c r="AD31" s="194" t="s">
        <v>93</v>
      </c>
      <c r="AE31" s="194" t="s">
        <v>526</v>
      </c>
      <c r="AF31" s="194" t="s">
        <v>72</v>
      </c>
      <c r="AG31" s="668">
        <v>65240777</v>
      </c>
      <c r="AH31" s="534" t="s">
        <v>261</v>
      </c>
      <c r="AI31" s="656" t="s">
        <v>260</v>
      </c>
      <c r="AJ31" s="656"/>
      <c r="AK31" s="195" t="s">
        <v>265</v>
      </c>
      <c r="AL31" s="196" t="s">
        <v>340</v>
      </c>
      <c r="AM31" s="196" t="s">
        <v>341</v>
      </c>
      <c r="AN31" s="391" t="s">
        <v>397</v>
      </c>
      <c r="AO31" s="391"/>
      <c r="AP31" s="391"/>
    </row>
    <row r="32" spans="1:42" s="7" customFormat="1" ht="80.25" customHeight="1" thickBot="1">
      <c r="A32" s="533"/>
      <c r="B32" s="535"/>
      <c r="C32" s="535"/>
      <c r="D32" s="535"/>
      <c r="E32" s="535"/>
      <c r="F32" s="535"/>
      <c r="G32" s="171" t="s">
        <v>279</v>
      </c>
      <c r="H32" s="172" t="s">
        <v>105</v>
      </c>
      <c r="I32" s="171" t="s">
        <v>106</v>
      </c>
      <c r="J32" s="173">
        <v>50</v>
      </c>
      <c r="K32" s="284">
        <v>0</v>
      </c>
      <c r="L32" s="171">
        <v>20</v>
      </c>
      <c r="M32" s="425"/>
      <c r="N32" s="425"/>
      <c r="O32" s="425"/>
      <c r="P32" s="174" t="s">
        <v>338</v>
      </c>
      <c r="Q32" s="175" t="s">
        <v>339</v>
      </c>
      <c r="R32" s="176" t="s">
        <v>339</v>
      </c>
      <c r="S32" s="660"/>
      <c r="T32" s="659"/>
      <c r="U32" s="660"/>
      <c r="V32" s="177" t="s">
        <v>258</v>
      </c>
      <c r="W32" s="183">
        <v>150000000</v>
      </c>
      <c r="X32" s="197">
        <v>75000000</v>
      </c>
      <c r="Y32" s="174"/>
      <c r="Z32" s="180">
        <v>75000000</v>
      </c>
      <c r="AA32" s="191">
        <v>44211</v>
      </c>
      <c r="AB32" s="192">
        <v>44561</v>
      </c>
      <c r="AC32" s="178">
        <v>1</v>
      </c>
      <c r="AD32" s="171" t="s">
        <v>93</v>
      </c>
      <c r="AE32" s="194" t="s">
        <v>526</v>
      </c>
      <c r="AF32" s="171" t="s">
        <v>72</v>
      </c>
      <c r="AG32" s="669"/>
      <c r="AH32" s="660"/>
      <c r="AI32" s="657"/>
      <c r="AJ32" s="657"/>
      <c r="AK32" s="179" t="s">
        <v>265</v>
      </c>
      <c r="AL32" s="181"/>
      <c r="AM32" s="730" t="s">
        <v>342</v>
      </c>
      <c r="AN32" s="391"/>
      <c r="AO32" s="391"/>
      <c r="AP32" s="391"/>
    </row>
    <row r="33" spans="1:42" s="7" customFormat="1" ht="100.5" customHeight="1" thickBot="1">
      <c r="A33" s="533"/>
      <c r="B33" s="535"/>
      <c r="C33" s="535"/>
      <c r="D33" s="535"/>
      <c r="E33" s="535"/>
      <c r="F33" s="535"/>
      <c r="G33" s="203" t="s">
        <v>108</v>
      </c>
      <c r="H33" s="204" t="s">
        <v>107</v>
      </c>
      <c r="I33" s="203" t="s">
        <v>109</v>
      </c>
      <c r="J33" s="204">
        <v>1</v>
      </c>
      <c r="K33" s="291">
        <v>0</v>
      </c>
      <c r="L33" s="203">
        <v>1</v>
      </c>
      <c r="M33" s="426"/>
      <c r="N33" s="426"/>
      <c r="O33" s="426"/>
      <c r="P33" s="205">
        <v>0</v>
      </c>
      <c r="Q33" s="206" t="s">
        <v>107</v>
      </c>
      <c r="R33" s="207" t="s">
        <v>339</v>
      </c>
      <c r="S33" s="203" t="s">
        <v>254</v>
      </c>
      <c r="T33" s="208">
        <v>2020130010230</v>
      </c>
      <c r="U33" s="209" t="s">
        <v>256</v>
      </c>
      <c r="V33" s="210" t="s">
        <v>259</v>
      </c>
      <c r="W33" s="211">
        <v>1</v>
      </c>
      <c r="X33" s="212">
        <v>0</v>
      </c>
      <c r="Y33" s="213">
        <v>0</v>
      </c>
      <c r="Z33" s="213">
        <v>0</v>
      </c>
      <c r="AA33" s="191">
        <v>44211</v>
      </c>
      <c r="AB33" s="192">
        <v>44561</v>
      </c>
      <c r="AC33" s="214">
        <v>0</v>
      </c>
      <c r="AD33" s="203" t="s">
        <v>93</v>
      </c>
      <c r="AE33" s="194" t="s">
        <v>526</v>
      </c>
      <c r="AF33" s="203" t="s">
        <v>72</v>
      </c>
      <c r="AG33" s="215">
        <v>11671000</v>
      </c>
      <c r="AH33" s="215" t="s">
        <v>457</v>
      </c>
      <c r="AI33" s="216" t="s">
        <v>260</v>
      </c>
      <c r="AJ33" s="216"/>
      <c r="AK33" s="217" t="s">
        <v>265</v>
      </c>
      <c r="AL33" s="218"/>
      <c r="AM33" s="731"/>
      <c r="AN33" s="391" t="s">
        <v>442</v>
      </c>
      <c r="AO33" s="391"/>
      <c r="AP33" s="391"/>
    </row>
    <row r="34" spans="1:42" ht="87" customHeight="1" thickBot="1">
      <c r="A34" s="537" t="s">
        <v>76</v>
      </c>
      <c r="B34" s="450" t="s">
        <v>145</v>
      </c>
      <c r="C34" s="450" t="s">
        <v>146</v>
      </c>
      <c r="D34" s="450">
        <v>0</v>
      </c>
      <c r="E34" s="450" t="s">
        <v>147</v>
      </c>
      <c r="F34" s="450" t="s">
        <v>148</v>
      </c>
      <c r="G34" s="598" t="s">
        <v>149</v>
      </c>
      <c r="H34" s="598" t="s">
        <v>153</v>
      </c>
      <c r="I34" s="598" t="s">
        <v>443</v>
      </c>
      <c r="J34" s="598">
        <v>3</v>
      </c>
      <c r="K34" s="598">
        <v>0</v>
      </c>
      <c r="L34" s="598">
        <v>1</v>
      </c>
      <c r="M34" s="424" t="s">
        <v>154</v>
      </c>
      <c r="N34" s="424" t="s">
        <v>154</v>
      </c>
      <c r="O34" s="424" t="s">
        <v>154</v>
      </c>
      <c r="P34" s="424">
        <v>0</v>
      </c>
      <c r="Q34" s="598">
        <v>0</v>
      </c>
      <c r="R34" s="598">
        <v>0</v>
      </c>
      <c r="S34" s="598" t="s">
        <v>178</v>
      </c>
      <c r="T34" s="671">
        <v>2020130010148</v>
      </c>
      <c r="U34" s="598" t="s">
        <v>179</v>
      </c>
      <c r="V34" s="219" t="s">
        <v>180</v>
      </c>
      <c r="W34" s="220">
        <v>34</v>
      </c>
      <c r="X34" s="220">
        <v>3</v>
      </c>
      <c r="Y34" s="220">
        <v>0</v>
      </c>
      <c r="Z34" s="220">
        <v>1</v>
      </c>
      <c r="AA34" s="222">
        <v>44228</v>
      </c>
      <c r="AB34" s="222">
        <v>44196</v>
      </c>
      <c r="AC34" s="221">
        <v>0.8</v>
      </c>
      <c r="AD34" s="450" t="s">
        <v>150</v>
      </c>
      <c r="AE34" s="450" t="s">
        <v>458</v>
      </c>
      <c r="AF34" s="450" t="s">
        <v>459</v>
      </c>
      <c r="AG34" s="732" t="s">
        <v>460</v>
      </c>
      <c r="AH34" s="732" t="s">
        <v>461</v>
      </c>
      <c r="AI34" s="732" t="s">
        <v>462</v>
      </c>
      <c r="AJ34" s="223"/>
      <c r="AK34" s="219" t="s">
        <v>185</v>
      </c>
      <c r="AL34" s="234" t="s">
        <v>190</v>
      </c>
      <c r="AM34" s="234" t="s">
        <v>190</v>
      </c>
      <c r="AN34" s="233" t="s">
        <v>444</v>
      </c>
      <c r="AO34" s="233"/>
      <c r="AP34" s="233"/>
    </row>
    <row r="35" spans="1:42" s="1" customFormat="1" ht="92.25" customHeight="1" thickBot="1">
      <c r="A35" s="538"/>
      <c r="B35" s="451"/>
      <c r="C35" s="451"/>
      <c r="D35" s="451"/>
      <c r="E35" s="451"/>
      <c r="F35" s="451"/>
      <c r="G35" s="424"/>
      <c r="H35" s="424"/>
      <c r="I35" s="424"/>
      <c r="J35" s="424"/>
      <c r="K35" s="424"/>
      <c r="L35" s="424"/>
      <c r="M35" s="424"/>
      <c r="N35" s="424"/>
      <c r="O35" s="424"/>
      <c r="P35" s="424"/>
      <c r="Q35" s="424"/>
      <c r="R35" s="424"/>
      <c r="S35" s="424"/>
      <c r="T35" s="672"/>
      <c r="U35" s="424"/>
      <c r="V35" s="198" t="s">
        <v>181</v>
      </c>
      <c r="W35" s="200">
        <v>13</v>
      </c>
      <c r="X35" s="199">
        <v>0.14000000000000001</v>
      </c>
      <c r="Y35" s="199">
        <v>0.14000000000000001</v>
      </c>
      <c r="Z35" s="199">
        <v>4</v>
      </c>
      <c r="AA35" s="222">
        <v>44228</v>
      </c>
      <c r="AB35" s="222">
        <v>44196</v>
      </c>
      <c r="AC35" s="201">
        <v>0.56999999999999995</v>
      </c>
      <c r="AD35" s="451"/>
      <c r="AE35" s="451"/>
      <c r="AF35" s="451"/>
      <c r="AG35" s="733"/>
      <c r="AH35" s="735"/>
      <c r="AI35" s="733"/>
      <c r="AJ35" s="202"/>
      <c r="AK35" s="198" t="s">
        <v>186</v>
      </c>
      <c r="AL35" s="233"/>
      <c r="AM35" s="233"/>
      <c r="AN35" s="233"/>
      <c r="AO35" s="233"/>
      <c r="AP35" s="233"/>
    </row>
    <row r="36" spans="1:42" s="1" customFormat="1" ht="73.5" customHeight="1" thickBot="1">
      <c r="A36" s="538"/>
      <c r="B36" s="451"/>
      <c r="C36" s="451"/>
      <c r="D36" s="451"/>
      <c r="E36" s="451"/>
      <c r="F36" s="451"/>
      <c r="G36" s="424"/>
      <c r="H36" s="424"/>
      <c r="I36" s="424"/>
      <c r="J36" s="424"/>
      <c r="K36" s="424"/>
      <c r="L36" s="424"/>
      <c r="M36" s="424"/>
      <c r="N36" s="424"/>
      <c r="O36" s="424"/>
      <c r="P36" s="424"/>
      <c r="Q36" s="424"/>
      <c r="R36" s="424"/>
      <c r="S36" s="424"/>
      <c r="T36" s="672"/>
      <c r="U36" s="424"/>
      <c r="V36" s="198" t="s">
        <v>182</v>
      </c>
      <c r="W36" s="202">
        <v>0</v>
      </c>
      <c r="X36" s="199">
        <v>0</v>
      </c>
      <c r="Y36" s="199">
        <v>0</v>
      </c>
      <c r="Z36" s="199">
        <v>0</v>
      </c>
      <c r="AA36" s="222">
        <v>44228</v>
      </c>
      <c r="AB36" s="222">
        <v>44196</v>
      </c>
      <c r="AC36" s="201">
        <f t="shared" ref="AC36" si="0">X36</f>
        <v>0</v>
      </c>
      <c r="AD36" s="451"/>
      <c r="AE36" s="451"/>
      <c r="AF36" s="451"/>
      <c r="AG36" s="733"/>
      <c r="AH36" s="735"/>
      <c r="AI36" s="733"/>
      <c r="AJ36" s="202">
        <v>0</v>
      </c>
      <c r="AK36" s="198" t="s">
        <v>187</v>
      </c>
      <c r="AL36" s="233"/>
      <c r="AM36" s="233"/>
      <c r="AN36" s="233"/>
      <c r="AO36" s="233"/>
      <c r="AP36" s="233"/>
    </row>
    <row r="37" spans="1:42" s="1" customFormat="1" ht="63.75" customHeight="1" thickBot="1">
      <c r="A37" s="538"/>
      <c r="B37" s="451"/>
      <c r="C37" s="451"/>
      <c r="D37" s="451"/>
      <c r="E37" s="451"/>
      <c r="F37" s="451"/>
      <c r="G37" s="424"/>
      <c r="H37" s="424"/>
      <c r="I37" s="424"/>
      <c r="J37" s="424"/>
      <c r="K37" s="424"/>
      <c r="L37" s="424"/>
      <c r="M37" s="424"/>
      <c r="N37" s="424"/>
      <c r="O37" s="424"/>
      <c r="P37" s="424"/>
      <c r="Q37" s="424"/>
      <c r="R37" s="424"/>
      <c r="S37" s="424"/>
      <c r="T37" s="672"/>
      <c r="U37" s="424"/>
      <c r="V37" s="198" t="s">
        <v>183</v>
      </c>
      <c r="W37" s="200">
        <v>21</v>
      </c>
      <c r="X37" s="199">
        <v>0.2</v>
      </c>
      <c r="Y37" s="199">
        <v>0.2</v>
      </c>
      <c r="Z37" s="199">
        <v>1</v>
      </c>
      <c r="AA37" s="222">
        <v>44228</v>
      </c>
      <c r="AB37" s="222">
        <v>44196</v>
      </c>
      <c r="AC37" s="201">
        <v>0.2</v>
      </c>
      <c r="AD37" s="451"/>
      <c r="AE37" s="451"/>
      <c r="AF37" s="451"/>
      <c r="AG37" s="733"/>
      <c r="AH37" s="735"/>
      <c r="AI37" s="733"/>
      <c r="AJ37" s="202"/>
      <c r="AK37" s="198" t="s">
        <v>188</v>
      </c>
      <c r="AL37" s="233"/>
      <c r="AM37" s="233"/>
      <c r="AN37" s="233" t="s">
        <v>363</v>
      </c>
      <c r="AO37" s="233"/>
      <c r="AP37" s="233"/>
    </row>
    <row r="38" spans="1:42" s="1" customFormat="1" ht="25.5" customHeight="1" thickBot="1">
      <c r="A38" s="538"/>
      <c r="B38" s="451"/>
      <c r="C38" s="451"/>
      <c r="D38" s="451"/>
      <c r="E38" s="451"/>
      <c r="F38" s="451"/>
      <c r="G38" s="424"/>
      <c r="H38" s="424"/>
      <c r="I38" s="424"/>
      <c r="J38" s="424"/>
      <c r="K38" s="424"/>
      <c r="L38" s="424"/>
      <c r="M38" s="424"/>
      <c r="N38" s="424"/>
      <c r="O38" s="424"/>
      <c r="P38" s="424"/>
      <c r="Q38" s="424"/>
      <c r="R38" s="424"/>
      <c r="S38" s="424"/>
      <c r="T38" s="672"/>
      <c r="U38" s="424"/>
      <c r="V38" s="198" t="s">
        <v>184</v>
      </c>
      <c r="W38" s="200">
        <v>27</v>
      </c>
      <c r="X38" s="199">
        <v>0.2</v>
      </c>
      <c r="Y38" s="199">
        <v>0.2</v>
      </c>
      <c r="Z38" s="199">
        <v>4</v>
      </c>
      <c r="AA38" s="222">
        <v>44228</v>
      </c>
      <c r="AB38" s="222">
        <v>44196</v>
      </c>
      <c r="AC38" s="201">
        <v>0.8</v>
      </c>
      <c r="AD38" s="451"/>
      <c r="AE38" s="451"/>
      <c r="AF38" s="451"/>
      <c r="AG38" s="733"/>
      <c r="AH38" s="735"/>
      <c r="AI38" s="733"/>
      <c r="AJ38" s="202"/>
      <c r="AK38" s="198" t="s">
        <v>189</v>
      </c>
      <c r="AL38" s="233"/>
      <c r="AM38" s="233"/>
      <c r="AN38" s="233"/>
      <c r="AO38" s="233"/>
      <c r="AP38" s="233"/>
    </row>
    <row r="39" spans="1:42" s="1" customFormat="1" ht="25.5" customHeight="1" thickBot="1">
      <c r="A39" s="538"/>
      <c r="B39" s="451"/>
      <c r="C39" s="451"/>
      <c r="D39" s="451"/>
      <c r="E39" s="451"/>
      <c r="F39" s="451"/>
      <c r="G39" s="424"/>
      <c r="H39" s="424"/>
      <c r="I39" s="424"/>
      <c r="J39" s="424"/>
      <c r="K39" s="424"/>
      <c r="L39" s="424"/>
      <c r="M39" s="424"/>
      <c r="N39" s="424"/>
      <c r="O39" s="424"/>
      <c r="P39" s="424"/>
      <c r="Q39" s="424"/>
      <c r="R39" s="424"/>
      <c r="S39" s="424"/>
      <c r="T39" s="672"/>
      <c r="U39" s="424"/>
      <c r="V39" s="198" t="s">
        <v>451</v>
      </c>
      <c r="W39" s="200">
        <v>10</v>
      </c>
      <c r="X39" s="199"/>
      <c r="Y39" s="199"/>
      <c r="Z39" s="199"/>
      <c r="AA39" s="222">
        <v>44228</v>
      </c>
      <c r="AB39" s="222">
        <v>44196</v>
      </c>
      <c r="AC39" s="201"/>
      <c r="AD39" s="451"/>
      <c r="AE39" s="451"/>
      <c r="AF39" s="451"/>
      <c r="AG39" s="733"/>
      <c r="AH39" s="735"/>
      <c r="AI39" s="733"/>
      <c r="AJ39" s="202"/>
      <c r="AK39" s="198"/>
      <c r="AL39" s="233"/>
      <c r="AM39" s="233"/>
      <c r="AN39" s="233"/>
      <c r="AO39" s="233"/>
      <c r="AP39" s="233"/>
    </row>
    <row r="40" spans="1:42" ht="186" customHeight="1" thickBot="1">
      <c r="A40" s="538"/>
      <c r="B40" s="451"/>
      <c r="C40" s="451"/>
      <c r="D40" s="451"/>
      <c r="E40" s="451"/>
      <c r="F40" s="451"/>
      <c r="G40" s="424"/>
      <c r="H40" s="424"/>
      <c r="I40" s="424"/>
      <c r="J40" s="424"/>
      <c r="K40" s="424"/>
      <c r="L40" s="424"/>
      <c r="M40" s="424"/>
      <c r="N40" s="424"/>
      <c r="O40" s="424"/>
      <c r="P40" s="424"/>
      <c r="Q40" s="424"/>
      <c r="R40" s="424"/>
      <c r="S40" s="424"/>
      <c r="T40" s="672"/>
      <c r="U40" s="424"/>
      <c r="V40" s="198" t="s">
        <v>453</v>
      </c>
      <c r="W40" s="199">
        <v>3</v>
      </c>
      <c r="X40" s="199"/>
      <c r="Y40" s="199"/>
      <c r="Z40" s="199"/>
      <c r="AA40" s="222">
        <v>44228</v>
      </c>
      <c r="AB40" s="222">
        <v>44196</v>
      </c>
      <c r="AC40" s="201">
        <v>1</v>
      </c>
      <c r="AD40" s="451"/>
      <c r="AE40" s="451"/>
      <c r="AF40" s="451"/>
      <c r="AG40" s="733"/>
      <c r="AH40" s="735"/>
      <c r="AI40" s="733"/>
      <c r="AJ40" s="202"/>
      <c r="AK40" s="198" t="s">
        <v>188</v>
      </c>
      <c r="AL40" s="233"/>
      <c r="AM40" s="233"/>
      <c r="AN40" s="198" t="s">
        <v>449</v>
      </c>
      <c r="AO40" s="198" t="s">
        <v>450</v>
      </c>
      <c r="AP40" s="198"/>
    </row>
    <row r="41" spans="1:42" s="1" customFormat="1" ht="146.25" customHeight="1" thickBot="1">
      <c r="A41" s="538"/>
      <c r="B41" s="451"/>
      <c r="C41" s="451"/>
      <c r="D41" s="451"/>
      <c r="E41" s="451"/>
      <c r="F41" s="451"/>
      <c r="G41" s="424" t="s">
        <v>151</v>
      </c>
      <c r="H41" s="741">
        <v>0</v>
      </c>
      <c r="I41" s="424" t="s">
        <v>152</v>
      </c>
      <c r="J41" s="741">
        <v>1665</v>
      </c>
      <c r="K41" s="741">
        <v>200</v>
      </c>
      <c r="L41" s="741">
        <f>417+417</f>
        <v>834</v>
      </c>
      <c r="M41" s="424" t="s">
        <v>154</v>
      </c>
      <c r="N41" s="424" t="s">
        <v>154</v>
      </c>
      <c r="O41" s="424" t="s">
        <v>154</v>
      </c>
      <c r="P41" s="424">
        <v>0</v>
      </c>
      <c r="Q41" s="741">
        <v>0</v>
      </c>
      <c r="R41" s="741">
        <v>0</v>
      </c>
      <c r="S41" s="424"/>
      <c r="T41" s="672"/>
      <c r="U41" s="424"/>
      <c r="V41" s="198" t="s">
        <v>454</v>
      </c>
      <c r="W41" s="199">
        <f>417+417</f>
        <v>834</v>
      </c>
      <c r="X41" s="199"/>
      <c r="Y41" s="199"/>
      <c r="Z41" s="199"/>
      <c r="AA41" s="222">
        <v>44228</v>
      </c>
      <c r="AB41" s="222">
        <v>44196</v>
      </c>
      <c r="AC41" s="201"/>
      <c r="AD41" s="451"/>
      <c r="AE41" s="451"/>
      <c r="AF41" s="451"/>
      <c r="AG41" s="733"/>
      <c r="AH41" s="735"/>
      <c r="AI41" s="733"/>
      <c r="AJ41" s="202"/>
      <c r="AK41" s="198"/>
      <c r="AL41" s="233"/>
      <c r="AM41" s="233"/>
      <c r="AN41" s="198"/>
      <c r="AO41" s="198"/>
      <c r="AP41" s="198"/>
    </row>
    <row r="42" spans="1:42" s="1" customFormat="1" ht="118.5" customHeight="1" thickBot="1">
      <c r="A42" s="538"/>
      <c r="B42" s="451"/>
      <c r="C42" s="451"/>
      <c r="D42" s="451"/>
      <c r="E42" s="451"/>
      <c r="F42" s="451"/>
      <c r="G42" s="424"/>
      <c r="H42" s="741"/>
      <c r="I42" s="424"/>
      <c r="J42" s="741"/>
      <c r="K42" s="741"/>
      <c r="L42" s="741"/>
      <c r="M42" s="424"/>
      <c r="N42" s="424"/>
      <c r="O42" s="424"/>
      <c r="P42" s="424"/>
      <c r="Q42" s="741"/>
      <c r="R42" s="741"/>
      <c r="S42" s="424"/>
      <c r="T42" s="672"/>
      <c r="U42" s="424"/>
      <c r="V42" s="198" t="s">
        <v>455</v>
      </c>
      <c r="W42" s="199">
        <v>6</v>
      </c>
      <c r="X42" s="199"/>
      <c r="Y42" s="199"/>
      <c r="Z42" s="199"/>
      <c r="AA42" s="222">
        <v>44228</v>
      </c>
      <c r="AB42" s="222">
        <v>44196</v>
      </c>
      <c r="AC42" s="201"/>
      <c r="AD42" s="451"/>
      <c r="AE42" s="451"/>
      <c r="AF42" s="451"/>
      <c r="AG42" s="733"/>
      <c r="AH42" s="735"/>
      <c r="AI42" s="733"/>
      <c r="AJ42" s="202"/>
      <c r="AK42" s="198"/>
      <c r="AL42" s="233"/>
      <c r="AM42" s="233"/>
      <c r="AN42" s="198"/>
      <c r="AO42" s="198"/>
      <c r="AP42" s="198"/>
    </row>
    <row r="43" spans="1:42" s="1" customFormat="1" ht="99.75" customHeight="1" thickBot="1">
      <c r="A43" s="538"/>
      <c r="B43" s="451"/>
      <c r="C43" s="451"/>
      <c r="D43" s="451"/>
      <c r="E43" s="451"/>
      <c r="F43" s="451"/>
      <c r="G43" s="670"/>
      <c r="H43" s="742"/>
      <c r="I43" s="670"/>
      <c r="J43" s="742"/>
      <c r="K43" s="742"/>
      <c r="L43" s="742"/>
      <c r="M43" s="424"/>
      <c r="N43" s="424"/>
      <c r="O43" s="424"/>
      <c r="P43" s="424"/>
      <c r="Q43" s="742"/>
      <c r="R43" s="742"/>
      <c r="S43" s="670"/>
      <c r="T43" s="673"/>
      <c r="U43" s="670"/>
      <c r="V43" s="288" t="s">
        <v>456</v>
      </c>
      <c r="W43" s="286">
        <v>12</v>
      </c>
      <c r="X43" s="286"/>
      <c r="Y43" s="286"/>
      <c r="Z43" s="286"/>
      <c r="AA43" s="222">
        <v>44228</v>
      </c>
      <c r="AB43" s="222">
        <v>44196</v>
      </c>
      <c r="AC43" s="287"/>
      <c r="AD43" s="452"/>
      <c r="AE43" s="452"/>
      <c r="AF43" s="452"/>
      <c r="AG43" s="734"/>
      <c r="AH43" s="736"/>
      <c r="AI43" s="734"/>
      <c r="AJ43" s="289"/>
      <c r="AK43" s="288"/>
      <c r="AL43" s="290"/>
      <c r="AM43" s="290"/>
      <c r="AN43" s="198"/>
      <c r="AO43" s="198"/>
      <c r="AP43" s="198"/>
    </row>
    <row r="44" spans="1:42" s="2" customFormat="1" ht="115.5" customHeight="1">
      <c r="A44" s="500" t="s">
        <v>76</v>
      </c>
      <c r="B44" s="503" t="s">
        <v>364</v>
      </c>
      <c r="C44" s="503" t="s">
        <v>365</v>
      </c>
      <c r="D44" s="503">
        <v>3207999</v>
      </c>
      <c r="E44" s="503" t="s">
        <v>366</v>
      </c>
      <c r="F44" s="300" t="s">
        <v>367</v>
      </c>
      <c r="G44" s="301" t="s">
        <v>368</v>
      </c>
      <c r="H44" s="300">
        <v>3207999</v>
      </c>
      <c r="I44" s="301" t="s">
        <v>369</v>
      </c>
      <c r="J44" s="300">
        <v>3207999</v>
      </c>
      <c r="K44" s="302">
        <v>867115</v>
      </c>
      <c r="L44" s="300">
        <v>1300673</v>
      </c>
      <c r="M44" s="430" t="s">
        <v>154</v>
      </c>
      <c r="N44" s="430" t="s">
        <v>154</v>
      </c>
      <c r="O44" s="430" t="s">
        <v>154</v>
      </c>
      <c r="P44" s="277">
        <v>0</v>
      </c>
      <c r="Q44" s="300">
        <v>61113</v>
      </c>
      <c r="R44" s="300">
        <f>107458+15665</f>
        <v>123123</v>
      </c>
      <c r="S44" s="503" t="s">
        <v>371</v>
      </c>
      <c r="T44" s="595">
        <v>2020130010291</v>
      </c>
      <c r="U44" s="503" t="s">
        <v>372</v>
      </c>
      <c r="V44" s="679" t="s">
        <v>373</v>
      </c>
      <c r="W44" s="302" t="s">
        <v>154</v>
      </c>
      <c r="X44" s="303" t="s">
        <v>154</v>
      </c>
      <c r="Y44" s="303" t="s">
        <v>154</v>
      </c>
      <c r="Z44" s="304" t="s">
        <v>374</v>
      </c>
      <c r="AA44" s="305" t="s">
        <v>375</v>
      </c>
      <c r="AB44" s="305" t="s">
        <v>375</v>
      </c>
      <c r="AC44" s="303">
        <v>0</v>
      </c>
      <c r="AD44" s="300" t="s">
        <v>376</v>
      </c>
      <c r="AE44" s="503" t="s">
        <v>463</v>
      </c>
      <c r="AF44" s="676" t="s">
        <v>72</v>
      </c>
      <c r="AG44" s="737">
        <v>100000000</v>
      </c>
      <c r="AH44" s="300" t="s">
        <v>377</v>
      </c>
      <c r="AI44" s="739" t="s">
        <v>464</v>
      </c>
      <c r="AJ44" s="300"/>
      <c r="AK44" s="306"/>
      <c r="AL44" s="306" t="s">
        <v>370</v>
      </c>
      <c r="AM44" s="306"/>
      <c r="AN44" s="314" t="s">
        <v>374</v>
      </c>
      <c r="AO44" s="314"/>
      <c r="AP44" s="314"/>
    </row>
    <row r="45" spans="1:42" s="2" customFormat="1" ht="201.75" customHeight="1">
      <c r="A45" s="501"/>
      <c r="B45" s="431"/>
      <c r="C45" s="431"/>
      <c r="D45" s="431"/>
      <c r="E45" s="431"/>
      <c r="F45" s="229" t="s">
        <v>378</v>
      </c>
      <c r="G45" s="225" t="s">
        <v>379</v>
      </c>
      <c r="H45" s="226" t="s">
        <v>380</v>
      </c>
      <c r="I45" s="225" t="s">
        <v>381</v>
      </c>
      <c r="J45" s="229">
        <v>18</v>
      </c>
      <c r="K45" s="227">
        <v>10</v>
      </c>
      <c r="L45" s="229">
        <v>13</v>
      </c>
      <c r="M45" s="431"/>
      <c r="N45" s="431"/>
      <c r="O45" s="431"/>
      <c r="P45" s="229">
        <v>0</v>
      </c>
      <c r="Q45" s="229">
        <v>0</v>
      </c>
      <c r="R45" s="235">
        <v>1</v>
      </c>
      <c r="S45" s="431"/>
      <c r="T45" s="596"/>
      <c r="U45" s="431"/>
      <c r="V45" s="680"/>
      <c r="W45" s="226" t="s">
        <v>154</v>
      </c>
      <c r="X45" s="230" t="s">
        <v>154</v>
      </c>
      <c r="Y45" s="230" t="s">
        <v>154</v>
      </c>
      <c r="Z45" s="231" t="s">
        <v>374</v>
      </c>
      <c r="AA45" s="232" t="s">
        <v>375</v>
      </c>
      <c r="AB45" s="232" t="s">
        <v>375</v>
      </c>
      <c r="AC45" s="230">
        <v>0</v>
      </c>
      <c r="AD45" s="229" t="s">
        <v>376</v>
      </c>
      <c r="AE45" s="431"/>
      <c r="AF45" s="677"/>
      <c r="AG45" s="738"/>
      <c r="AH45" s="229" t="s">
        <v>377</v>
      </c>
      <c r="AI45" s="430"/>
      <c r="AJ45" s="229"/>
      <c r="AK45" s="228"/>
      <c r="AL45" s="228"/>
      <c r="AM45" s="228"/>
      <c r="AN45" s="314" t="s">
        <v>374</v>
      </c>
      <c r="AO45" s="314"/>
      <c r="AP45" s="314"/>
    </row>
    <row r="46" spans="1:42" s="2" customFormat="1" ht="79.5" customHeight="1">
      <c r="A46" s="501"/>
      <c r="B46" s="431"/>
      <c r="C46" s="431"/>
      <c r="D46" s="431"/>
      <c r="E46" s="431"/>
      <c r="F46" s="431" t="s">
        <v>382</v>
      </c>
      <c r="G46" s="225" t="s">
        <v>383</v>
      </c>
      <c r="H46" s="226">
        <v>0</v>
      </c>
      <c r="I46" s="225" t="s">
        <v>384</v>
      </c>
      <c r="J46" s="229">
        <v>4</v>
      </c>
      <c r="K46" s="226">
        <v>0</v>
      </c>
      <c r="L46" s="229">
        <v>1</v>
      </c>
      <c r="M46" s="431"/>
      <c r="N46" s="431"/>
      <c r="O46" s="431"/>
      <c r="P46" s="229">
        <v>0</v>
      </c>
      <c r="Q46" s="229">
        <v>0</v>
      </c>
      <c r="R46" s="229">
        <v>1</v>
      </c>
      <c r="S46" s="431"/>
      <c r="T46" s="596"/>
      <c r="U46" s="431"/>
      <c r="V46" s="680"/>
      <c r="W46" s="226" t="s">
        <v>154</v>
      </c>
      <c r="X46" s="230" t="s">
        <v>154</v>
      </c>
      <c r="Y46" s="230" t="s">
        <v>154</v>
      </c>
      <c r="Z46" s="231" t="s">
        <v>374</v>
      </c>
      <c r="AA46" s="232" t="s">
        <v>375</v>
      </c>
      <c r="AB46" s="232" t="s">
        <v>375</v>
      </c>
      <c r="AC46" s="230">
        <v>0</v>
      </c>
      <c r="AD46" s="229" t="s">
        <v>376</v>
      </c>
      <c r="AE46" s="431"/>
      <c r="AF46" s="677"/>
      <c r="AG46" s="575">
        <v>100000000</v>
      </c>
      <c r="AH46" s="229" t="s">
        <v>377</v>
      </c>
      <c r="AI46" s="431" t="s">
        <v>465</v>
      </c>
      <c r="AJ46" s="229"/>
      <c r="AK46" s="228"/>
      <c r="AL46" s="228"/>
      <c r="AM46" s="228"/>
      <c r="AN46" s="314" t="s">
        <v>374</v>
      </c>
      <c r="AO46" s="314"/>
      <c r="AP46" s="314"/>
    </row>
    <row r="47" spans="1:42" s="2" customFormat="1" ht="79.5" customHeight="1">
      <c r="A47" s="501"/>
      <c r="B47" s="431"/>
      <c r="C47" s="431"/>
      <c r="D47" s="431"/>
      <c r="E47" s="431"/>
      <c r="F47" s="431"/>
      <c r="G47" s="225" t="s">
        <v>385</v>
      </c>
      <c r="H47" s="226">
        <v>5</v>
      </c>
      <c r="I47" s="225" t="s">
        <v>386</v>
      </c>
      <c r="J47" s="229">
        <v>5</v>
      </c>
      <c r="K47" s="226">
        <v>4</v>
      </c>
      <c r="L47" s="229">
        <v>4</v>
      </c>
      <c r="M47" s="431"/>
      <c r="N47" s="431"/>
      <c r="O47" s="431"/>
      <c r="P47" s="229">
        <v>0</v>
      </c>
      <c r="Q47" s="229">
        <v>0</v>
      </c>
      <c r="R47" s="229">
        <v>4</v>
      </c>
      <c r="S47" s="431"/>
      <c r="T47" s="596"/>
      <c r="U47" s="431"/>
      <c r="V47" s="680"/>
      <c r="W47" s="226" t="s">
        <v>154</v>
      </c>
      <c r="X47" s="230" t="s">
        <v>154</v>
      </c>
      <c r="Y47" s="230" t="s">
        <v>154</v>
      </c>
      <c r="Z47" s="231" t="s">
        <v>374</v>
      </c>
      <c r="AA47" s="232" t="s">
        <v>375</v>
      </c>
      <c r="AB47" s="232" t="s">
        <v>375</v>
      </c>
      <c r="AC47" s="230">
        <v>0</v>
      </c>
      <c r="AD47" s="229" t="s">
        <v>376</v>
      </c>
      <c r="AE47" s="431"/>
      <c r="AF47" s="677"/>
      <c r="AG47" s="575"/>
      <c r="AH47" s="229" t="s">
        <v>377</v>
      </c>
      <c r="AI47" s="431"/>
      <c r="AJ47" s="229"/>
      <c r="AK47" s="228"/>
      <c r="AL47" s="228"/>
      <c r="AM47" s="228"/>
      <c r="AN47" s="314" t="s">
        <v>374</v>
      </c>
      <c r="AO47" s="314"/>
      <c r="AP47" s="314"/>
    </row>
    <row r="48" spans="1:42" s="2" customFormat="1" ht="142.5" customHeight="1">
      <c r="A48" s="501"/>
      <c r="B48" s="431"/>
      <c r="C48" s="431"/>
      <c r="D48" s="431"/>
      <c r="E48" s="431"/>
      <c r="F48" s="431"/>
      <c r="G48" s="225" t="s">
        <v>387</v>
      </c>
      <c r="H48" s="226">
        <v>3</v>
      </c>
      <c r="I48" s="225" t="s">
        <v>388</v>
      </c>
      <c r="J48" s="229">
        <v>3</v>
      </c>
      <c r="K48" s="226">
        <v>1</v>
      </c>
      <c r="L48" s="229">
        <v>2</v>
      </c>
      <c r="M48" s="431"/>
      <c r="N48" s="431"/>
      <c r="O48" s="431"/>
      <c r="P48" s="229">
        <v>0</v>
      </c>
      <c r="Q48" s="229">
        <v>1</v>
      </c>
      <c r="R48" s="229">
        <v>0</v>
      </c>
      <c r="S48" s="431"/>
      <c r="T48" s="596"/>
      <c r="U48" s="431"/>
      <c r="V48" s="680"/>
      <c r="W48" s="226" t="s">
        <v>154</v>
      </c>
      <c r="X48" s="230" t="s">
        <v>154</v>
      </c>
      <c r="Y48" s="230" t="s">
        <v>154</v>
      </c>
      <c r="Z48" s="231" t="s">
        <v>374</v>
      </c>
      <c r="AA48" s="232" t="s">
        <v>375</v>
      </c>
      <c r="AB48" s="232" t="s">
        <v>375</v>
      </c>
      <c r="AC48" s="230">
        <v>0</v>
      </c>
      <c r="AD48" s="229" t="s">
        <v>376</v>
      </c>
      <c r="AE48" s="431"/>
      <c r="AF48" s="677"/>
      <c r="AG48" s="575"/>
      <c r="AH48" s="229" t="s">
        <v>377</v>
      </c>
      <c r="AI48" s="431"/>
      <c r="AJ48" s="229"/>
      <c r="AK48" s="228"/>
      <c r="AL48" s="228"/>
      <c r="AM48" s="228"/>
      <c r="AN48" s="314" t="s">
        <v>374</v>
      </c>
      <c r="AO48" s="314"/>
      <c r="AP48" s="314"/>
    </row>
    <row r="49" spans="1:124" s="2" customFormat="1" ht="123" customHeight="1" thickBot="1">
      <c r="A49" s="502"/>
      <c r="B49" s="504"/>
      <c r="C49" s="504"/>
      <c r="D49" s="504"/>
      <c r="E49" s="504"/>
      <c r="F49" s="504"/>
      <c r="G49" s="307" t="s">
        <v>389</v>
      </c>
      <c r="H49" s="308">
        <v>250</v>
      </c>
      <c r="I49" s="307" t="s">
        <v>390</v>
      </c>
      <c r="J49" s="309">
        <v>250</v>
      </c>
      <c r="K49" s="308">
        <v>50</v>
      </c>
      <c r="L49" s="309">
        <v>150</v>
      </c>
      <c r="M49" s="431"/>
      <c r="N49" s="431"/>
      <c r="O49" s="431"/>
      <c r="P49" s="309">
        <v>0</v>
      </c>
      <c r="Q49" s="309">
        <v>0</v>
      </c>
      <c r="R49" s="308">
        <v>0</v>
      </c>
      <c r="S49" s="504"/>
      <c r="T49" s="597"/>
      <c r="U49" s="504"/>
      <c r="V49" s="681"/>
      <c r="W49" s="308" t="s">
        <v>154</v>
      </c>
      <c r="X49" s="310" t="s">
        <v>154</v>
      </c>
      <c r="Y49" s="310" t="s">
        <v>154</v>
      </c>
      <c r="Z49" s="311" t="s">
        <v>374</v>
      </c>
      <c r="AA49" s="312" t="s">
        <v>375</v>
      </c>
      <c r="AB49" s="312" t="s">
        <v>375</v>
      </c>
      <c r="AC49" s="310">
        <v>0</v>
      </c>
      <c r="AD49" s="309" t="s">
        <v>376</v>
      </c>
      <c r="AE49" s="504"/>
      <c r="AF49" s="678"/>
      <c r="AG49" s="576"/>
      <c r="AH49" s="309" t="s">
        <v>377</v>
      </c>
      <c r="AI49" s="504"/>
      <c r="AJ49" s="309"/>
      <c r="AK49" s="313"/>
      <c r="AL49" s="313"/>
      <c r="AM49" s="313"/>
      <c r="AN49" s="314" t="s">
        <v>374</v>
      </c>
      <c r="AO49" s="314"/>
      <c r="AP49" s="314"/>
    </row>
    <row r="50" spans="1:124" ht="171.75" customHeight="1">
      <c r="A50" s="536" t="s">
        <v>30</v>
      </c>
      <c r="B50" s="508" t="s">
        <v>69</v>
      </c>
      <c r="C50" s="508" t="s">
        <v>23</v>
      </c>
      <c r="D50" s="509">
        <v>0.57699999999999996</v>
      </c>
      <c r="E50" s="508" t="s">
        <v>24</v>
      </c>
      <c r="F50" s="508" t="s">
        <v>25</v>
      </c>
      <c r="G50" s="427" t="s">
        <v>26</v>
      </c>
      <c r="H50" s="427" t="s">
        <v>27</v>
      </c>
      <c r="I50" s="427" t="s">
        <v>28</v>
      </c>
      <c r="J50" s="427">
        <v>7</v>
      </c>
      <c r="K50" s="427">
        <v>1</v>
      </c>
      <c r="L50" s="427">
        <v>3</v>
      </c>
      <c r="M50" s="427" t="s">
        <v>154</v>
      </c>
      <c r="N50" s="427" t="s">
        <v>512</v>
      </c>
      <c r="O50" s="427" t="s">
        <v>513</v>
      </c>
      <c r="P50" s="427">
        <v>0</v>
      </c>
      <c r="Q50" s="427">
        <v>0</v>
      </c>
      <c r="R50" s="427">
        <v>0</v>
      </c>
      <c r="S50" s="427" t="s">
        <v>169</v>
      </c>
      <c r="T50" s="647">
        <v>2020130010277</v>
      </c>
      <c r="U50" s="427" t="s">
        <v>170</v>
      </c>
      <c r="V50" s="292" t="s">
        <v>171</v>
      </c>
      <c r="W50" s="293">
        <v>18</v>
      </c>
      <c r="X50" s="293">
        <v>1</v>
      </c>
      <c r="Y50" s="293">
        <v>1</v>
      </c>
      <c r="Z50" s="293">
        <v>1</v>
      </c>
      <c r="AA50" s="294">
        <v>44216</v>
      </c>
      <c r="AB50" s="295">
        <v>44531</v>
      </c>
      <c r="AC50" s="296">
        <v>0.1</v>
      </c>
      <c r="AD50" s="427" t="s">
        <v>29</v>
      </c>
      <c r="AE50" s="427" t="s">
        <v>526</v>
      </c>
      <c r="AF50" s="427" t="s">
        <v>72</v>
      </c>
      <c r="AG50" s="653">
        <v>196246775</v>
      </c>
      <c r="AH50" s="661" t="s">
        <v>466</v>
      </c>
      <c r="AI50" s="427" t="s">
        <v>467</v>
      </c>
      <c r="AJ50" s="297"/>
      <c r="AK50" s="298" t="s">
        <v>71</v>
      </c>
      <c r="AL50" s="299" t="s">
        <v>267</v>
      </c>
      <c r="AM50" s="299" t="s">
        <v>267</v>
      </c>
      <c r="AN50" s="246" t="s">
        <v>349</v>
      </c>
      <c r="AO50" s="740" t="s">
        <v>468</v>
      </c>
      <c r="AP50" s="246"/>
    </row>
    <row r="51" spans="1:124" s="4" customFormat="1" ht="147" customHeight="1">
      <c r="A51" s="536"/>
      <c r="B51" s="508"/>
      <c r="C51" s="508"/>
      <c r="D51" s="509"/>
      <c r="E51" s="508"/>
      <c r="F51" s="508"/>
      <c r="G51" s="428"/>
      <c r="H51" s="428"/>
      <c r="I51" s="428"/>
      <c r="J51" s="428"/>
      <c r="K51" s="428"/>
      <c r="L51" s="428"/>
      <c r="M51" s="428"/>
      <c r="N51" s="428"/>
      <c r="O51" s="428"/>
      <c r="P51" s="428"/>
      <c r="Q51" s="428"/>
      <c r="R51" s="428"/>
      <c r="S51" s="428"/>
      <c r="T51" s="648"/>
      <c r="U51" s="428"/>
      <c r="V51" s="239" t="s">
        <v>172</v>
      </c>
      <c r="W51" s="240">
        <v>12</v>
      </c>
      <c r="X51" s="240">
        <v>1</v>
      </c>
      <c r="Y51" s="240">
        <v>1</v>
      </c>
      <c r="Z51" s="240">
        <v>12</v>
      </c>
      <c r="AA51" s="294">
        <v>44216</v>
      </c>
      <c r="AB51" s="295">
        <v>44531</v>
      </c>
      <c r="AC51" s="241">
        <v>1</v>
      </c>
      <c r="AD51" s="428"/>
      <c r="AE51" s="428"/>
      <c r="AF51" s="428"/>
      <c r="AG51" s="654"/>
      <c r="AH51" s="662"/>
      <c r="AI51" s="650"/>
      <c r="AJ51" s="240"/>
      <c r="AK51" s="245" t="s">
        <v>71</v>
      </c>
      <c r="AL51" s="247" t="s">
        <v>266</v>
      </c>
      <c r="AM51" s="247" t="s">
        <v>266</v>
      </c>
      <c r="AN51" s="392" t="s">
        <v>346</v>
      </c>
      <c r="AO51" s="740"/>
      <c r="AP51" s="392"/>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row>
    <row r="52" spans="1:124" s="4" customFormat="1" ht="204.75" customHeight="1">
      <c r="A52" s="536"/>
      <c r="B52" s="508"/>
      <c r="C52" s="508"/>
      <c r="D52" s="509"/>
      <c r="E52" s="508"/>
      <c r="F52" s="508"/>
      <c r="G52" s="428"/>
      <c r="H52" s="428"/>
      <c r="I52" s="428"/>
      <c r="J52" s="428"/>
      <c r="K52" s="428"/>
      <c r="L52" s="428"/>
      <c r="M52" s="428"/>
      <c r="N52" s="428"/>
      <c r="O52" s="428"/>
      <c r="P52" s="428"/>
      <c r="Q52" s="428"/>
      <c r="R52" s="428"/>
      <c r="S52" s="428"/>
      <c r="T52" s="648"/>
      <c r="U52" s="428"/>
      <c r="V52" s="239" t="s">
        <v>173</v>
      </c>
      <c r="W52" s="240">
        <v>1</v>
      </c>
      <c r="X52" s="240">
        <v>0</v>
      </c>
      <c r="Y52" s="244">
        <v>0</v>
      </c>
      <c r="Z52" s="240">
        <v>0</v>
      </c>
      <c r="AA52" s="294">
        <v>44216</v>
      </c>
      <c r="AB52" s="295">
        <v>44531</v>
      </c>
      <c r="AC52" s="251">
        <v>0</v>
      </c>
      <c r="AD52" s="428"/>
      <c r="AE52" s="428"/>
      <c r="AF52" s="428"/>
      <c r="AG52" s="654"/>
      <c r="AH52" s="662"/>
      <c r="AI52" s="650"/>
      <c r="AJ52" s="240"/>
      <c r="AK52" s="245" t="s">
        <v>71</v>
      </c>
      <c r="AL52" s="646" t="s">
        <v>268</v>
      </c>
      <c r="AM52" s="248" t="s">
        <v>327</v>
      </c>
      <c r="AN52" s="246" t="s">
        <v>361</v>
      </c>
      <c r="AO52" s="740"/>
      <c r="AP52" s="246"/>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row>
    <row r="53" spans="1:124" s="4" customFormat="1" ht="57" customHeight="1">
      <c r="A53" s="536"/>
      <c r="B53" s="508"/>
      <c r="C53" s="508"/>
      <c r="D53" s="509"/>
      <c r="E53" s="508"/>
      <c r="F53" s="508"/>
      <c r="G53" s="428"/>
      <c r="H53" s="428"/>
      <c r="I53" s="428"/>
      <c r="J53" s="428"/>
      <c r="K53" s="428"/>
      <c r="L53" s="428"/>
      <c r="M53" s="428"/>
      <c r="N53" s="428"/>
      <c r="O53" s="428"/>
      <c r="P53" s="428"/>
      <c r="Q53" s="428"/>
      <c r="R53" s="428"/>
      <c r="S53" s="428"/>
      <c r="T53" s="648"/>
      <c r="U53" s="428"/>
      <c r="V53" s="239" t="s">
        <v>174</v>
      </c>
      <c r="W53" s="240">
        <v>1</v>
      </c>
      <c r="X53" s="240">
        <v>0</v>
      </c>
      <c r="Y53" s="240">
        <v>1</v>
      </c>
      <c r="Z53" s="240">
        <v>0</v>
      </c>
      <c r="AA53" s="294">
        <v>44216</v>
      </c>
      <c r="AB53" s="295">
        <v>44531</v>
      </c>
      <c r="AC53" s="251">
        <v>1</v>
      </c>
      <c r="AD53" s="428"/>
      <c r="AE53" s="428"/>
      <c r="AF53" s="428"/>
      <c r="AG53" s="654"/>
      <c r="AH53" s="662"/>
      <c r="AI53" s="650"/>
      <c r="AJ53" s="240"/>
      <c r="AK53" s="245" t="s">
        <v>71</v>
      </c>
      <c r="AL53" s="646"/>
      <c r="AM53" s="246" t="s">
        <v>326</v>
      </c>
      <c r="AN53" s="246" t="s">
        <v>362</v>
      </c>
      <c r="AO53" s="740"/>
      <c r="AP53" s="246"/>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row>
    <row r="54" spans="1:124" s="4" customFormat="1" ht="218.25" customHeight="1">
      <c r="A54" s="536"/>
      <c r="B54" s="508"/>
      <c r="C54" s="508"/>
      <c r="D54" s="509"/>
      <c r="E54" s="508"/>
      <c r="F54" s="508"/>
      <c r="G54" s="428"/>
      <c r="H54" s="428"/>
      <c r="I54" s="428"/>
      <c r="J54" s="428"/>
      <c r="K54" s="428"/>
      <c r="L54" s="428"/>
      <c r="M54" s="428"/>
      <c r="N54" s="428"/>
      <c r="O54" s="428"/>
      <c r="P54" s="428"/>
      <c r="Q54" s="428"/>
      <c r="R54" s="428"/>
      <c r="S54" s="428"/>
      <c r="T54" s="648"/>
      <c r="U54" s="428"/>
      <c r="V54" s="239" t="s">
        <v>175</v>
      </c>
      <c r="W54" s="240">
        <v>4</v>
      </c>
      <c r="X54" s="240">
        <v>1</v>
      </c>
      <c r="Y54" s="240">
        <v>1</v>
      </c>
      <c r="Z54" s="240">
        <v>1</v>
      </c>
      <c r="AA54" s="294">
        <v>44216</v>
      </c>
      <c r="AB54" s="295">
        <v>44531</v>
      </c>
      <c r="AC54" s="241">
        <v>0.75</v>
      </c>
      <c r="AD54" s="428"/>
      <c r="AE54" s="428"/>
      <c r="AF54" s="428"/>
      <c r="AG54" s="654"/>
      <c r="AH54" s="662"/>
      <c r="AI54" s="650"/>
      <c r="AJ54" s="240"/>
      <c r="AK54" s="245" t="s">
        <v>71</v>
      </c>
      <c r="AL54" s="247" t="s">
        <v>269</v>
      </c>
      <c r="AM54" s="247" t="s">
        <v>328</v>
      </c>
      <c r="AN54" s="392" t="s">
        <v>347</v>
      </c>
      <c r="AO54" s="740"/>
      <c r="AP54" s="392"/>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row>
    <row r="55" spans="1:124" s="1" customFormat="1" ht="194.25" customHeight="1" thickBot="1">
      <c r="A55" s="536"/>
      <c r="B55" s="508"/>
      <c r="C55" s="508"/>
      <c r="D55" s="509"/>
      <c r="E55" s="508"/>
      <c r="F55" s="508"/>
      <c r="G55" s="429"/>
      <c r="H55" s="429"/>
      <c r="I55" s="429"/>
      <c r="J55" s="429"/>
      <c r="K55" s="429"/>
      <c r="L55" s="429"/>
      <c r="M55" s="429"/>
      <c r="N55" s="429"/>
      <c r="O55" s="429"/>
      <c r="P55" s="429"/>
      <c r="Q55" s="429"/>
      <c r="R55" s="429"/>
      <c r="S55" s="429"/>
      <c r="T55" s="649"/>
      <c r="U55" s="429"/>
      <c r="V55" s="340" t="s">
        <v>177</v>
      </c>
      <c r="W55" s="341">
        <v>16</v>
      </c>
      <c r="X55" s="242">
        <v>2</v>
      </c>
      <c r="Y55" s="242">
        <v>3</v>
      </c>
      <c r="Z55" s="242">
        <v>3</v>
      </c>
      <c r="AA55" s="294">
        <v>44216</v>
      </c>
      <c r="AB55" s="295">
        <v>44531</v>
      </c>
      <c r="AC55" s="243">
        <v>0.5</v>
      </c>
      <c r="AD55" s="652"/>
      <c r="AE55" s="652"/>
      <c r="AF55" s="652"/>
      <c r="AG55" s="655"/>
      <c r="AH55" s="663"/>
      <c r="AI55" s="651"/>
      <c r="AJ55" s="242"/>
      <c r="AK55" s="249" t="s">
        <v>71</v>
      </c>
      <c r="AL55" s="250" t="s">
        <v>270</v>
      </c>
      <c r="AM55" s="250" t="s">
        <v>336</v>
      </c>
      <c r="AN55" s="392" t="s">
        <v>348</v>
      </c>
      <c r="AO55" s="740"/>
      <c r="AP55" s="392"/>
    </row>
    <row r="56" spans="1:124" ht="171.75" customHeight="1">
      <c r="A56" s="510" t="s">
        <v>30</v>
      </c>
      <c r="B56" s="461" t="s">
        <v>69</v>
      </c>
      <c r="C56" s="461" t="s">
        <v>23</v>
      </c>
      <c r="D56" s="511">
        <v>0.57699999999999996</v>
      </c>
      <c r="E56" s="461" t="s">
        <v>31</v>
      </c>
      <c r="F56" s="461" t="s">
        <v>278</v>
      </c>
      <c r="G56" s="461" t="s">
        <v>32</v>
      </c>
      <c r="H56" s="461">
        <v>0</v>
      </c>
      <c r="I56" s="461" t="s">
        <v>33</v>
      </c>
      <c r="J56" s="462">
        <v>0.6</v>
      </c>
      <c r="K56" s="462">
        <v>0.05</v>
      </c>
      <c r="L56" s="462">
        <v>0.1</v>
      </c>
      <c r="M56" s="462" t="s">
        <v>516</v>
      </c>
      <c r="N56" s="462" t="s">
        <v>517</v>
      </c>
      <c r="O56" s="462" t="s">
        <v>518</v>
      </c>
      <c r="P56" s="642">
        <v>0.01</v>
      </c>
      <c r="Q56" s="642">
        <v>0.02</v>
      </c>
      <c r="R56" s="642">
        <v>0.02</v>
      </c>
      <c r="S56" s="643" t="s">
        <v>308</v>
      </c>
      <c r="T56" s="644">
        <v>2020130010200</v>
      </c>
      <c r="U56" s="645" t="s">
        <v>309</v>
      </c>
      <c r="V56" s="343" t="s">
        <v>486</v>
      </c>
      <c r="W56" s="344">
        <v>0.6</v>
      </c>
      <c r="X56" s="345">
        <v>0.01</v>
      </c>
      <c r="Y56" s="346">
        <v>0.4</v>
      </c>
      <c r="Z56" s="347">
        <v>0.05</v>
      </c>
      <c r="AA56" s="687">
        <v>44073</v>
      </c>
      <c r="AB56" s="687">
        <v>44195</v>
      </c>
      <c r="AC56" s="689">
        <v>5.0000000000000001E-3</v>
      </c>
      <c r="AD56" s="691" t="s">
        <v>34</v>
      </c>
      <c r="AE56" s="693" t="s">
        <v>35</v>
      </c>
      <c r="AF56" s="695" t="s">
        <v>72</v>
      </c>
      <c r="AG56" s="697">
        <v>137600000</v>
      </c>
      <c r="AH56" s="695" t="s">
        <v>310</v>
      </c>
      <c r="AI56" s="699" t="s">
        <v>311</v>
      </c>
      <c r="AJ56" s="348"/>
      <c r="AK56" s="701" t="s">
        <v>312</v>
      </c>
      <c r="AL56" s="701" t="s">
        <v>313</v>
      </c>
      <c r="AM56" s="349" t="s">
        <v>325</v>
      </c>
      <c r="AN56" s="393" t="s">
        <v>351</v>
      </c>
      <c r="AO56" s="393"/>
      <c r="AP56" s="393"/>
    </row>
    <row r="57" spans="1:124" s="1" customFormat="1" ht="75.75" customHeight="1">
      <c r="A57" s="510"/>
      <c r="B57" s="461"/>
      <c r="C57" s="461"/>
      <c r="D57" s="511"/>
      <c r="E57" s="461"/>
      <c r="F57" s="461"/>
      <c r="G57" s="461"/>
      <c r="H57" s="461"/>
      <c r="I57" s="461"/>
      <c r="J57" s="462"/>
      <c r="K57" s="462"/>
      <c r="L57" s="462"/>
      <c r="M57" s="462"/>
      <c r="N57" s="462"/>
      <c r="O57" s="462"/>
      <c r="P57" s="642"/>
      <c r="Q57" s="642"/>
      <c r="R57" s="642"/>
      <c r="S57" s="643"/>
      <c r="T57" s="644"/>
      <c r="U57" s="645"/>
      <c r="V57" s="343" t="s">
        <v>487</v>
      </c>
      <c r="W57" s="350">
        <v>1000</v>
      </c>
      <c r="X57" s="351">
        <v>1</v>
      </c>
      <c r="Y57" s="352">
        <v>1</v>
      </c>
      <c r="Z57" s="352">
        <v>1</v>
      </c>
      <c r="AA57" s="687"/>
      <c r="AB57" s="687"/>
      <c r="AC57" s="689"/>
      <c r="AD57" s="691"/>
      <c r="AE57" s="693"/>
      <c r="AF57" s="695"/>
      <c r="AG57" s="697"/>
      <c r="AH57" s="695"/>
      <c r="AI57" s="699"/>
      <c r="AJ57" s="348"/>
      <c r="AK57" s="701"/>
      <c r="AL57" s="701"/>
      <c r="AM57" s="353" t="s">
        <v>352</v>
      </c>
      <c r="AN57" s="394" t="s">
        <v>353</v>
      </c>
      <c r="AO57" s="394"/>
      <c r="AP57" s="394"/>
    </row>
    <row r="58" spans="1:124" s="1" customFormat="1" ht="75.75" customHeight="1">
      <c r="A58" s="510"/>
      <c r="B58" s="461"/>
      <c r="C58" s="461"/>
      <c r="D58" s="511"/>
      <c r="E58" s="461"/>
      <c r="F58" s="461"/>
      <c r="G58" s="461"/>
      <c r="H58" s="461"/>
      <c r="I58" s="461"/>
      <c r="J58" s="462"/>
      <c r="K58" s="462"/>
      <c r="L58" s="462"/>
      <c r="M58" s="462"/>
      <c r="N58" s="462"/>
      <c r="O58" s="462"/>
      <c r="P58" s="642"/>
      <c r="Q58" s="642"/>
      <c r="R58" s="642"/>
      <c r="S58" s="643"/>
      <c r="T58" s="644"/>
      <c r="U58" s="645"/>
      <c r="V58" s="343" t="s">
        <v>488</v>
      </c>
      <c r="W58" s="354">
        <v>3</v>
      </c>
      <c r="X58" s="351">
        <v>0.3</v>
      </c>
      <c r="Y58" s="352">
        <v>0</v>
      </c>
      <c r="Z58" s="352">
        <v>0.3</v>
      </c>
      <c r="AA58" s="687"/>
      <c r="AB58" s="687"/>
      <c r="AC58" s="689"/>
      <c r="AD58" s="691"/>
      <c r="AE58" s="693"/>
      <c r="AF58" s="695"/>
      <c r="AG58" s="697"/>
      <c r="AH58" s="695"/>
      <c r="AI58" s="699"/>
      <c r="AJ58" s="348"/>
      <c r="AK58" s="701"/>
      <c r="AL58" s="701"/>
      <c r="AM58" s="353" t="s">
        <v>354</v>
      </c>
      <c r="AN58" s="394" t="s">
        <v>355</v>
      </c>
      <c r="AO58" s="394"/>
      <c r="AP58" s="394"/>
    </row>
    <row r="59" spans="1:124" s="1" customFormat="1" ht="75.75" customHeight="1">
      <c r="A59" s="510"/>
      <c r="B59" s="461"/>
      <c r="C59" s="461"/>
      <c r="D59" s="511"/>
      <c r="E59" s="461"/>
      <c r="F59" s="461"/>
      <c r="G59" s="461"/>
      <c r="H59" s="461"/>
      <c r="I59" s="461"/>
      <c r="J59" s="462"/>
      <c r="K59" s="462"/>
      <c r="L59" s="462"/>
      <c r="M59" s="462"/>
      <c r="N59" s="462"/>
      <c r="O59" s="462"/>
      <c r="P59" s="642"/>
      <c r="Q59" s="642"/>
      <c r="R59" s="642"/>
      <c r="S59" s="643"/>
      <c r="T59" s="644"/>
      <c r="U59" s="645"/>
      <c r="V59" s="343" t="s">
        <v>489</v>
      </c>
      <c r="W59" s="355">
        <v>1</v>
      </c>
      <c r="X59" s="351">
        <v>0</v>
      </c>
      <c r="Y59" s="352">
        <v>0</v>
      </c>
      <c r="Z59" s="352">
        <v>0</v>
      </c>
      <c r="AA59" s="687"/>
      <c r="AB59" s="687"/>
      <c r="AC59" s="689"/>
      <c r="AD59" s="691"/>
      <c r="AE59" s="693"/>
      <c r="AF59" s="695"/>
      <c r="AG59" s="697"/>
      <c r="AH59" s="695"/>
      <c r="AI59" s="699"/>
      <c r="AJ59" s="348"/>
      <c r="AK59" s="701"/>
      <c r="AL59" s="701"/>
      <c r="AM59" s="353" t="s">
        <v>356</v>
      </c>
      <c r="AN59" s="393" t="s">
        <v>357</v>
      </c>
      <c r="AO59" s="393"/>
      <c r="AP59" s="393"/>
    </row>
    <row r="60" spans="1:124" s="1" customFormat="1" ht="75.75" customHeight="1">
      <c r="A60" s="510"/>
      <c r="B60" s="461"/>
      <c r="C60" s="461"/>
      <c r="D60" s="511"/>
      <c r="E60" s="461"/>
      <c r="F60" s="461"/>
      <c r="G60" s="461"/>
      <c r="H60" s="461"/>
      <c r="I60" s="461"/>
      <c r="J60" s="462"/>
      <c r="K60" s="462"/>
      <c r="L60" s="462"/>
      <c r="M60" s="462"/>
      <c r="N60" s="462"/>
      <c r="O60" s="462"/>
      <c r="P60" s="642"/>
      <c r="Q60" s="642"/>
      <c r="R60" s="642"/>
      <c r="S60" s="643"/>
      <c r="T60" s="644"/>
      <c r="U60" s="645"/>
      <c r="V60" s="343" t="s">
        <v>490</v>
      </c>
      <c r="W60" s="356">
        <v>2500</v>
      </c>
      <c r="X60" s="351">
        <v>0.57999999999999996</v>
      </c>
      <c r="Y60" s="352">
        <v>0</v>
      </c>
      <c r="Z60" s="352">
        <v>0.82</v>
      </c>
      <c r="AA60" s="687"/>
      <c r="AB60" s="687"/>
      <c r="AC60" s="689"/>
      <c r="AD60" s="691"/>
      <c r="AE60" s="693"/>
      <c r="AF60" s="695"/>
      <c r="AG60" s="697"/>
      <c r="AH60" s="695"/>
      <c r="AI60" s="699"/>
      <c r="AJ60" s="348"/>
      <c r="AK60" s="701"/>
      <c r="AL60" s="701"/>
      <c r="AM60" s="353" t="s">
        <v>356</v>
      </c>
      <c r="AN60" s="394" t="s">
        <v>358</v>
      </c>
      <c r="AO60" s="394"/>
      <c r="AP60" s="394"/>
    </row>
    <row r="61" spans="1:124" s="1" customFormat="1" ht="130.5" customHeight="1">
      <c r="A61" s="510"/>
      <c r="B61" s="461"/>
      <c r="C61" s="461"/>
      <c r="D61" s="511"/>
      <c r="E61" s="461"/>
      <c r="F61" s="461"/>
      <c r="G61" s="461"/>
      <c r="H61" s="461"/>
      <c r="I61" s="461"/>
      <c r="J61" s="462"/>
      <c r="K61" s="462"/>
      <c r="L61" s="462"/>
      <c r="M61" s="462"/>
      <c r="N61" s="462"/>
      <c r="O61" s="462"/>
      <c r="P61" s="642"/>
      <c r="Q61" s="642"/>
      <c r="R61" s="642"/>
      <c r="S61" s="643"/>
      <c r="T61" s="644"/>
      <c r="U61" s="645"/>
      <c r="V61" s="343" t="s">
        <v>491</v>
      </c>
      <c r="W61" s="356">
        <v>400</v>
      </c>
      <c r="X61" s="351">
        <v>0.3</v>
      </c>
      <c r="Y61" s="352">
        <v>0.4</v>
      </c>
      <c r="Z61" s="352">
        <v>0.5</v>
      </c>
      <c r="AA61" s="688"/>
      <c r="AB61" s="688"/>
      <c r="AC61" s="690"/>
      <c r="AD61" s="692"/>
      <c r="AE61" s="694"/>
      <c r="AF61" s="696"/>
      <c r="AG61" s="698"/>
      <c r="AH61" s="696"/>
      <c r="AI61" s="700"/>
      <c r="AJ61" s="348"/>
      <c r="AK61" s="703"/>
      <c r="AL61" s="702"/>
      <c r="AM61" s="353" t="s">
        <v>359</v>
      </c>
      <c r="AN61" s="394" t="s">
        <v>360</v>
      </c>
      <c r="AO61" s="394"/>
      <c r="AP61" s="394"/>
    </row>
    <row r="62" spans="1:124" s="1" customFormat="1" ht="130.5" customHeight="1">
      <c r="A62" s="510"/>
      <c r="B62" s="461"/>
      <c r="C62" s="461"/>
      <c r="D62" s="511"/>
      <c r="E62" s="461"/>
      <c r="F62" s="461"/>
      <c r="G62" s="461"/>
      <c r="H62" s="461"/>
      <c r="I62" s="461"/>
      <c r="J62" s="462"/>
      <c r="K62" s="462"/>
      <c r="L62" s="462"/>
      <c r="M62" s="462"/>
      <c r="N62" s="462"/>
      <c r="O62" s="462"/>
      <c r="P62" s="642"/>
      <c r="Q62" s="642"/>
      <c r="R62" s="642"/>
      <c r="S62" s="643"/>
      <c r="T62" s="644"/>
      <c r="U62" s="645"/>
      <c r="V62" s="343" t="s">
        <v>492</v>
      </c>
      <c r="W62" s="356">
        <v>320</v>
      </c>
      <c r="X62" s="357"/>
      <c r="Y62" s="358"/>
      <c r="Z62" s="358"/>
      <c r="AA62" s="359"/>
      <c r="AB62" s="359"/>
      <c r="AC62" s="360"/>
      <c r="AD62" s="361"/>
      <c r="AE62" s="362"/>
      <c r="AF62" s="363"/>
      <c r="AG62" s="364"/>
      <c r="AH62" s="363"/>
      <c r="AI62" s="365"/>
      <c r="AJ62" s="365"/>
      <c r="AK62" s="366"/>
      <c r="AL62" s="367"/>
      <c r="AM62" s="368"/>
      <c r="AN62" s="394"/>
      <c r="AO62" s="394"/>
      <c r="AP62" s="394"/>
    </row>
    <row r="63" spans="1:124" s="1" customFormat="1" ht="130.5" customHeight="1">
      <c r="A63" s="510"/>
      <c r="B63" s="461"/>
      <c r="C63" s="461"/>
      <c r="D63" s="511"/>
      <c r="E63" s="461"/>
      <c r="F63" s="461"/>
      <c r="G63" s="461"/>
      <c r="H63" s="461"/>
      <c r="I63" s="461"/>
      <c r="J63" s="462"/>
      <c r="K63" s="462"/>
      <c r="L63" s="462"/>
      <c r="M63" s="462"/>
      <c r="N63" s="462"/>
      <c r="O63" s="462"/>
      <c r="P63" s="642"/>
      <c r="Q63" s="642"/>
      <c r="R63" s="642"/>
      <c r="S63" s="643"/>
      <c r="T63" s="644"/>
      <c r="U63" s="645"/>
      <c r="V63" s="343" t="s">
        <v>493</v>
      </c>
      <c r="W63" s="369">
        <v>8</v>
      </c>
      <c r="X63" s="357"/>
      <c r="Y63" s="358"/>
      <c r="Z63" s="358"/>
      <c r="AA63" s="359"/>
      <c r="AB63" s="359"/>
      <c r="AC63" s="385"/>
      <c r="AD63" s="405"/>
      <c r="AE63" s="406"/>
      <c r="AF63" s="386"/>
      <c r="AG63" s="407"/>
      <c r="AH63" s="386"/>
      <c r="AI63" s="408"/>
      <c r="AJ63" s="408"/>
      <c r="AK63" s="366"/>
      <c r="AL63" s="367"/>
      <c r="AM63" s="368"/>
      <c r="AN63" s="394"/>
      <c r="AO63" s="394"/>
      <c r="AP63" s="394"/>
    </row>
    <row r="64" spans="1:124" s="1" customFormat="1" ht="130.5" customHeight="1">
      <c r="A64" s="510"/>
      <c r="B64" s="461"/>
      <c r="C64" s="461"/>
      <c r="D64" s="511"/>
      <c r="E64" s="461"/>
      <c r="F64" s="461"/>
      <c r="G64" s="461"/>
      <c r="H64" s="461"/>
      <c r="I64" s="461"/>
      <c r="J64" s="462"/>
      <c r="K64" s="462"/>
      <c r="L64" s="462"/>
      <c r="M64" s="462"/>
      <c r="N64" s="462"/>
      <c r="O64" s="462"/>
      <c r="P64" s="642"/>
      <c r="Q64" s="642"/>
      <c r="R64" s="642"/>
      <c r="S64" s="643"/>
      <c r="T64" s="644"/>
      <c r="U64" s="645"/>
      <c r="V64" s="343" t="s">
        <v>494</v>
      </c>
      <c r="W64" s="356">
        <v>9</v>
      </c>
      <c r="X64" s="357"/>
      <c r="Y64" s="358"/>
      <c r="Z64" s="358"/>
      <c r="AA64" s="359"/>
      <c r="AB64" s="359"/>
      <c r="AC64" s="385"/>
      <c r="AD64" s="405"/>
      <c r="AE64" s="406"/>
      <c r="AF64" s="386"/>
      <c r="AG64" s="407"/>
      <c r="AH64" s="386"/>
      <c r="AI64" s="408"/>
      <c r="AJ64" s="408"/>
      <c r="AK64" s="366"/>
      <c r="AL64" s="367"/>
      <c r="AM64" s="368"/>
      <c r="AN64" s="394"/>
      <c r="AO64" s="394"/>
      <c r="AP64" s="394"/>
    </row>
    <row r="65" spans="1:42" s="1" customFormat="1" ht="130.5" customHeight="1">
      <c r="A65" s="510"/>
      <c r="B65" s="461"/>
      <c r="C65" s="461"/>
      <c r="D65" s="511"/>
      <c r="E65" s="461"/>
      <c r="F65" s="461"/>
      <c r="G65" s="461"/>
      <c r="H65" s="461"/>
      <c r="I65" s="461"/>
      <c r="J65" s="462"/>
      <c r="K65" s="462"/>
      <c r="L65" s="462"/>
      <c r="M65" s="462"/>
      <c r="N65" s="462"/>
      <c r="O65" s="462"/>
      <c r="P65" s="642"/>
      <c r="Q65" s="642"/>
      <c r="R65" s="642"/>
      <c r="S65" s="643"/>
      <c r="T65" s="644"/>
      <c r="U65" s="645"/>
      <c r="V65" s="343" t="s">
        <v>495</v>
      </c>
      <c r="W65" s="370" t="s">
        <v>497</v>
      </c>
      <c r="X65" s="357"/>
      <c r="Y65" s="358"/>
      <c r="Z65" s="358"/>
      <c r="AA65" s="359"/>
      <c r="AB65" s="359"/>
      <c r="AC65" s="385"/>
      <c r="AD65" s="405"/>
      <c r="AE65" s="406"/>
      <c r="AF65" s="386"/>
      <c r="AG65" s="407"/>
      <c r="AH65" s="386"/>
      <c r="AI65" s="408"/>
      <c r="AJ65" s="408"/>
      <c r="AK65" s="366"/>
      <c r="AL65" s="367"/>
      <c r="AM65" s="368"/>
      <c r="AN65" s="394"/>
      <c r="AO65" s="394"/>
      <c r="AP65" s="394"/>
    </row>
    <row r="66" spans="1:42" s="1" customFormat="1" ht="130.5" customHeight="1">
      <c r="A66" s="510"/>
      <c r="B66" s="461"/>
      <c r="C66" s="461"/>
      <c r="D66" s="511"/>
      <c r="E66" s="461"/>
      <c r="F66" s="461"/>
      <c r="G66" s="461"/>
      <c r="H66" s="461"/>
      <c r="I66" s="461"/>
      <c r="J66" s="462"/>
      <c r="K66" s="462"/>
      <c r="L66" s="462"/>
      <c r="M66" s="462"/>
      <c r="N66" s="462"/>
      <c r="O66" s="462"/>
      <c r="P66" s="642"/>
      <c r="Q66" s="642"/>
      <c r="R66" s="642"/>
      <c r="S66" s="643"/>
      <c r="T66" s="644"/>
      <c r="U66" s="645"/>
      <c r="V66" s="343" t="s">
        <v>496</v>
      </c>
      <c r="W66" s="370" t="s">
        <v>498</v>
      </c>
      <c r="X66" s="357"/>
      <c r="Y66" s="358"/>
      <c r="Z66" s="358"/>
      <c r="AA66" s="359"/>
      <c r="AB66" s="359"/>
      <c r="AC66" s="385"/>
      <c r="AD66" s="405"/>
      <c r="AE66" s="406"/>
      <c r="AF66" s="386"/>
      <c r="AG66" s="407"/>
      <c r="AH66" s="386"/>
      <c r="AI66" s="408"/>
      <c r="AJ66" s="408"/>
      <c r="AK66" s="366"/>
      <c r="AL66" s="367"/>
      <c r="AM66" s="368"/>
      <c r="AN66" s="394"/>
      <c r="AO66" s="394"/>
      <c r="AP66" s="394"/>
    </row>
    <row r="67" spans="1:42" s="1" customFormat="1" ht="132" customHeight="1">
      <c r="A67" s="498" t="s">
        <v>30</v>
      </c>
      <c r="B67" s="498" t="s">
        <v>69</v>
      </c>
      <c r="C67" s="265" t="s">
        <v>110</v>
      </c>
      <c r="D67" s="258" t="s">
        <v>111</v>
      </c>
      <c r="E67" s="259" t="s">
        <v>112</v>
      </c>
      <c r="F67" s="259" t="s">
        <v>113</v>
      </c>
      <c r="G67" s="259" t="s">
        <v>114</v>
      </c>
      <c r="H67" s="259" t="s">
        <v>111</v>
      </c>
      <c r="I67" s="260" t="s">
        <v>115</v>
      </c>
      <c r="J67" s="258">
        <v>8</v>
      </c>
      <c r="K67" s="267">
        <v>2</v>
      </c>
      <c r="L67" s="339">
        <v>2</v>
      </c>
      <c r="M67" s="271" t="s">
        <v>154</v>
      </c>
      <c r="N67" s="271" t="s">
        <v>154</v>
      </c>
      <c r="O67" s="271"/>
      <c r="P67" s="271">
        <v>0</v>
      </c>
      <c r="Q67" s="271">
        <v>0</v>
      </c>
      <c r="R67" s="271">
        <v>1</v>
      </c>
      <c r="S67" s="664" t="s">
        <v>286</v>
      </c>
      <c r="T67" s="666" t="s">
        <v>287</v>
      </c>
      <c r="U67" s="666" t="s">
        <v>287</v>
      </c>
      <c r="V67" s="448" t="s">
        <v>115</v>
      </c>
      <c r="W67" s="456">
        <v>8</v>
      </c>
      <c r="X67" s="674">
        <v>0</v>
      </c>
      <c r="Y67" s="458">
        <v>0</v>
      </c>
      <c r="Z67" s="458">
        <v>1</v>
      </c>
      <c r="AA67" s="237">
        <v>44197</v>
      </c>
      <c r="AB67" s="238">
        <v>44561</v>
      </c>
      <c r="AC67" s="460">
        <v>0.3</v>
      </c>
      <c r="AD67" s="449" t="s">
        <v>116</v>
      </c>
      <c r="AE67" s="449" t="s">
        <v>176</v>
      </c>
      <c r="AF67" s="457" t="s">
        <v>36</v>
      </c>
      <c r="AG67" s="457">
        <v>46073654</v>
      </c>
      <c r="AH67" s="457" t="s">
        <v>469</v>
      </c>
      <c r="AI67" s="457" t="s">
        <v>470</v>
      </c>
      <c r="AJ67" s="261"/>
      <c r="AK67" s="706" t="s">
        <v>117</v>
      </c>
      <c r="AL67" s="705" t="s">
        <v>288</v>
      </c>
      <c r="AM67" s="704" t="s">
        <v>337</v>
      </c>
      <c r="AN67" s="686" t="s">
        <v>350</v>
      </c>
      <c r="AO67" s="395"/>
      <c r="AP67" s="395"/>
    </row>
    <row r="68" spans="1:42" s="2" customFormat="1" ht="75.75" thickBot="1">
      <c r="A68" s="499"/>
      <c r="B68" s="499"/>
      <c r="C68" s="266" t="s">
        <v>110</v>
      </c>
      <c r="D68" s="263" t="s">
        <v>39</v>
      </c>
      <c r="E68" s="264" t="s">
        <v>118</v>
      </c>
      <c r="F68" s="264" t="s">
        <v>113</v>
      </c>
      <c r="G68" s="264" t="s">
        <v>119</v>
      </c>
      <c r="H68" s="262" t="s">
        <v>39</v>
      </c>
      <c r="I68" s="264" t="s">
        <v>277</v>
      </c>
      <c r="J68" s="262">
        <v>1</v>
      </c>
      <c r="K68" s="268">
        <v>1</v>
      </c>
      <c r="L68" s="318">
        <v>1</v>
      </c>
      <c r="M68" s="271" t="s">
        <v>154</v>
      </c>
      <c r="N68" s="271" t="s">
        <v>154</v>
      </c>
      <c r="O68" s="271"/>
      <c r="P68" s="271">
        <v>0</v>
      </c>
      <c r="Q68" s="271">
        <v>0</v>
      </c>
      <c r="R68" s="271">
        <v>0</v>
      </c>
      <c r="S68" s="665"/>
      <c r="T68" s="667"/>
      <c r="U68" s="667"/>
      <c r="V68" s="449"/>
      <c r="W68" s="457"/>
      <c r="X68" s="675"/>
      <c r="Y68" s="459"/>
      <c r="Z68" s="459"/>
      <c r="AA68" s="237">
        <v>44197</v>
      </c>
      <c r="AB68" s="238">
        <v>44561</v>
      </c>
      <c r="AC68" s="460"/>
      <c r="AD68" s="449"/>
      <c r="AE68" s="449"/>
      <c r="AF68" s="457"/>
      <c r="AG68" s="457"/>
      <c r="AH68" s="457"/>
      <c r="AI68" s="457"/>
      <c r="AJ68" s="261"/>
      <c r="AK68" s="707"/>
      <c r="AL68" s="708"/>
      <c r="AM68" s="705"/>
      <c r="AN68" s="686"/>
      <c r="AO68" s="395"/>
      <c r="AP68" s="395"/>
    </row>
    <row r="69" spans="1:42" s="13" customFormat="1" ht="99" customHeight="1" thickBot="1">
      <c r="A69" s="521" t="s">
        <v>30</v>
      </c>
      <c r="B69" s="523" t="s">
        <v>37</v>
      </c>
      <c r="C69" s="525" t="s">
        <v>38</v>
      </c>
      <c r="D69" s="528" t="s">
        <v>39</v>
      </c>
      <c r="E69" s="529" t="s">
        <v>40</v>
      </c>
      <c r="F69" s="528" t="s">
        <v>41</v>
      </c>
      <c r="G69" s="144" t="s">
        <v>42</v>
      </c>
      <c r="H69" s="144">
        <v>0</v>
      </c>
      <c r="I69" s="144" t="s">
        <v>43</v>
      </c>
      <c r="J69" s="144">
        <v>1</v>
      </c>
      <c r="K69" s="144">
        <v>0</v>
      </c>
      <c r="L69" s="319">
        <v>1</v>
      </c>
      <c r="M69" s="421" t="s">
        <v>506</v>
      </c>
      <c r="N69" s="421" t="s">
        <v>509</v>
      </c>
      <c r="O69" s="421" t="s">
        <v>510</v>
      </c>
      <c r="P69" s="269">
        <v>0</v>
      </c>
      <c r="Q69" s="269">
        <v>0</v>
      </c>
      <c r="R69" s="270">
        <v>0</v>
      </c>
      <c r="S69" s="146" t="s">
        <v>42</v>
      </c>
      <c r="T69" s="410">
        <v>2020130010314</v>
      </c>
      <c r="U69" s="146" t="s">
        <v>44</v>
      </c>
      <c r="V69" s="146" t="s">
        <v>43</v>
      </c>
      <c r="W69" s="147">
        <v>1</v>
      </c>
      <c r="X69" s="146">
        <v>0</v>
      </c>
      <c r="Y69" s="145">
        <v>0</v>
      </c>
      <c r="Z69" s="145">
        <v>0</v>
      </c>
      <c r="AA69" s="148">
        <v>44197</v>
      </c>
      <c r="AB69" s="149">
        <v>44561</v>
      </c>
      <c r="AC69" s="150">
        <v>0</v>
      </c>
      <c r="AD69" s="146" t="s">
        <v>45</v>
      </c>
      <c r="AE69" s="146" t="s">
        <v>526</v>
      </c>
      <c r="AF69" s="445" t="s">
        <v>72</v>
      </c>
      <c r="AG69" s="442">
        <v>400000000</v>
      </c>
      <c r="AH69" s="466" t="s">
        <v>246</v>
      </c>
      <c r="AI69" s="445" t="s">
        <v>74</v>
      </c>
      <c r="AJ69" s="463"/>
      <c r="AK69" s="278"/>
      <c r="AL69" s="151" t="s">
        <v>273</v>
      </c>
      <c r="AM69" s="151" t="s">
        <v>273</v>
      </c>
      <c r="AN69" s="70" t="s">
        <v>273</v>
      </c>
      <c r="AO69" s="70"/>
      <c r="AP69" s="70"/>
    </row>
    <row r="70" spans="1:42" s="13" customFormat="1" ht="105.75" thickBot="1">
      <c r="A70" s="521"/>
      <c r="B70" s="523"/>
      <c r="C70" s="526"/>
      <c r="D70" s="523"/>
      <c r="E70" s="530"/>
      <c r="F70" s="523"/>
      <c r="G70" s="69" t="s">
        <v>46</v>
      </c>
      <c r="H70" s="69">
        <v>0</v>
      </c>
      <c r="I70" s="69" t="s">
        <v>47</v>
      </c>
      <c r="J70" s="69">
        <v>1</v>
      </c>
      <c r="K70" s="69">
        <v>0</v>
      </c>
      <c r="L70" s="319">
        <v>1</v>
      </c>
      <c r="M70" s="421"/>
      <c r="N70" s="421"/>
      <c r="O70" s="421"/>
      <c r="P70" s="152">
        <v>0</v>
      </c>
      <c r="Q70" s="152">
        <v>0</v>
      </c>
      <c r="R70" s="153">
        <v>0</v>
      </c>
      <c r="S70" s="69" t="s">
        <v>48</v>
      </c>
      <c r="T70" s="409">
        <v>2020130010310</v>
      </c>
      <c r="U70" s="69" t="s">
        <v>49</v>
      </c>
      <c r="V70" s="69" t="s">
        <v>47</v>
      </c>
      <c r="W70" s="71">
        <v>1</v>
      </c>
      <c r="X70" s="69">
        <v>0</v>
      </c>
      <c r="Y70" s="153">
        <v>0</v>
      </c>
      <c r="Z70" s="153">
        <v>0</v>
      </c>
      <c r="AA70" s="148">
        <v>44197</v>
      </c>
      <c r="AB70" s="149">
        <v>44561</v>
      </c>
      <c r="AC70" s="155">
        <v>0</v>
      </c>
      <c r="AD70" s="69" t="s">
        <v>45</v>
      </c>
      <c r="AE70" s="146" t="s">
        <v>526</v>
      </c>
      <c r="AF70" s="446"/>
      <c r="AG70" s="443"/>
      <c r="AH70" s="467"/>
      <c r="AI70" s="446"/>
      <c r="AJ70" s="464"/>
      <c r="AK70" s="279"/>
      <c r="AL70" s="73" t="s">
        <v>274</v>
      </c>
      <c r="AM70" s="73" t="s">
        <v>274</v>
      </c>
      <c r="AN70" s="70" t="s">
        <v>274</v>
      </c>
      <c r="AO70" s="70"/>
      <c r="AP70" s="70"/>
    </row>
    <row r="71" spans="1:42" s="13" customFormat="1" ht="75.75" thickBot="1">
      <c r="A71" s="521"/>
      <c r="B71" s="523"/>
      <c r="C71" s="526"/>
      <c r="D71" s="523"/>
      <c r="E71" s="530"/>
      <c r="F71" s="523"/>
      <c r="G71" s="69" t="s">
        <v>50</v>
      </c>
      <c r="H71" s="69">
        <v>0</v>
      </c>
      <c r="I71" s="69" t="s">
        <v>51</v>
      </c>
      <c r="J71" s="69">
        <v>1</v>
      </c>
      <c r="K71" s="69">
        <v>0</v>
      </c>
      <c r="L71" s="319">
        <v>1</v>
      </c>
      <c r="M71" s="422"/>
      <c r="N71" s="422"/>
      <c r="O71" s="422"/>
      <c r="P71" s="84">
        <v>0</v>
      </c>
      <c r="Q71" s="84">
        <v>0</v>
      </c>
      <c r="R71" s="85">
        <v>0</v>
      </c>
      <c r="S71" s="84" t="s">
        <v>247</v>
      </c>
      <c r="T71" s="409">
        <v>2020130010310</v>
      </c>
      <c r="U71" s="69" t="s">
        <v>52</v>
      </c>
      <c r="V71" s="69" t="s">
        <v>51</v>
      </c>
      <c r="W71" s="71">
        <v>1</v>
      </c>
      <c r="X71" s="69">
        <v>0</v>
      </c>
      <c r="Y71" s="85">
        <v>0</v>
      </c>
      <c r="Z71" s="85">
        <v>0</v>
      </c>
      <c r="AA71" s="148">
        <v>44197</v>
      </c>
      <c r="AB71" s="149">
        <v>44561</v>
      </c>
      <c r="AC71" s="155">
        <v>0</v>
      </c>
      <c r="AD71" s="69" t="s">
        <v>45</v>
      </c>
      <c r="AE71" s="146" t="s">
        <v>526</v>
      </c>
      <c r="AF71" s="446"/>
      <c r="AG71" s="443"/>
      <c r="AH71" s="467"/>
      <c r="AI71" s="446"/>
      <c r="AJ71" s="464"/>
      <c r="AK71" s="279"/>
      <c r="AL71" s="73" t="s">
        <v>273</v>
      </c>
      <c r="AM71" s="73" t="s">
        <v>273</v>
      </c>
      <c r="AN71" s="70" t="s">
        <v>273</v>
      </c>
      <c r="AO71" s="70"/>
      <c r="AP71" s="70"/>
    </row>
    <row r="72" spans="1:42" s="13" customFormat="1" ht="46.5" customHeight="1" thickBot="1">
      <c r="A72" s="521"/>
      <c r="B72" s="523"/>
      <c r="C72" s="526"/>
      <c r="D72" s="523"/>
      <c r="E72" s="530"/>
      <c r="F72" s="523"/>
      <c r="G72" s="69" t="s">
        <v>53</v>
      </c>
      <c r="H72" s="69">
        <v>0</v>
      </c>
      <c r="I72" s="69" t="s">
        <v>54</v>
      </c>
      <c r="J72" s="69">
        <v>1</v>
      </c>
      <c r="K72" s="69">
        <v>0</v>
      </c>
      <c r="L72" s="319">
        <v>0</v>
      </c>
      <c r="M72" s="423" t="s">
        <v>507</v>
      </c>
      <c r="N72" s="423" t="s">
        <v>509</v>
      </c>
      <c r="O72" s="423" t="s">
        <v>510</v>
      </c>
      <c r="P72" s="69">
        <v>0</v>
      </c>
      <c r="Q72" s="152">
        <v>0</v>
      </c>
      <c r="R72" s="153">
        <v>0</v>
      </c>
      <c r="S72" s="69" t="s">
        <v>53</v>
      </c>
      <c r="T72" s="409"/>
      <c r="U72" s="69" t="s">
        <v>55</v>
      </c>
      <c r="V72" s="69" t="s">
        <v>54</v>
      </c>
      <c r="W72" s="71">
        <v>1</v>
      </c>
      <c r="X72" s="71">
        <v>0</v>
      </c>
      <c r="Y72" s="153">
        <v>0</v>
      </c>
      <c r="Z72" s="153">
        <v>0</v>
      </c>
      <c r="AA72" s="148">
        <v>44197</v>
      </c>
      <c r="AB72" s="149">
        <v>44561</v>
      </c>
      <c r="AC72" s="155">
        <v>0</v>
      </c>
      <c r="AD72" s="69" t="s">
        <v>45</v>
      </c>
      <c r="AE72" s="146" t="s">
        <v>526</v>
      </c>
      <c r="AF72" s="446"/>
      <c r="AG72" s="443"/>
      <c r="AH72" s="467"/>
      <c r="AI72" s="446"/>
      <c r="AJ72" s="464"/>
      <c r="AK72" s="279"/>
      <c r="AL72" s="73" t="s">
        <v>273</v>
      </c>
      <c r="AM72" s="73" t="s">
        <v>273</v>
      </c>
      <c r="AN72" s="70" t="s">
        <v>273</v>
      </c>
      <c r="AO72" s="70"/>
      <c r="AP72" s="70"/>
    </row>
    <row r="73" spans="1:42" s="13" customFormat="1" ht="75.75" thickBot="1">
      <c r="A73" s="521"/>
      <c r="B73" s="523"/>
      <c r="C73" s="526"/>
      <c r="D73" s="523"/>
      <c r="E73" s="530"/>
      <c r="F73" s="523"/>
      <c r="G73" s="69" t="s">
        <v>56</v>
      </c>
      <c r="H73" s="69">
        <v>1</v>
      </c>
      <c r="I73" s="69" t="s">
        <v>57</v>
      </c>
      <c r="J73" s="156">
        <v>0.5</v>
      </c>
      <c r="K73" s="69">
        <v>0</v>
      </c>
      <c r="L73" s="320">
        <v>0.5</v>
      </c>
      <c r="M73" s="421"/>
      <c r="N73" s="421"/>
      <c r="O73" s="421"/>
      <c r="P73" s="69">
        <v>0</v>
      </c>
      <c r="Q73" s="69">
        <v>0</v>
      </c>
      <c r="R73" s="70">
        <v>0</v>
      </c>
      <c r="S73" s="69" t="s">
        <v>247</v>
      </c>
      <c r="T73" s="409"/>
      <c r="U73" s="69" t="s">
        <v>58</v>
      </c>
      <c r="V73" s="69" t="s">
        <v>57</v>
      </c>
      <c r="W73" s="321">
        <v>0.5</v>
      </c>
      <c r="X73" s="69">
        <v>0</v>
      </c>
      <c r="Y73" s="70">
        <v>0</v>
      </c>
      <c r="Z73" s="70">
        <v>0</v>
      </c>
      <c r="AA73" s="148">
        <v>44197</v>
      </c>
      <c r="AB73" s="149">
        <v>44561</v>
      </c>
      <c r="AC73" s="155">
        <v>0</v>
      </c>
      <c r="AD73" s="69" t="s">
        <v>45</v>
      </c>
      <c r="AE73" s="146" t="s">
        <v>526</v>
      </c>
      <c r="AF73" s="446"/>
      <c r="AG73" s="443"/>
      <c r="AH73" s="467"/>
      <c r="AI73" s="446"/>
      <c r="AJ73" s="464"/>
      <c r="AK73" s="279"/>
      <c r="AL73" s="73" t="s">
        <v>273</v>
      </c>
      <c r="AM73" s="73" t="s">
        <v>273</v>
      </c>
      <c r="AN73" s="70" t="s">
        <v>273</v>
      </c>
      <c r="AO73" s="70"/>
      <c r="AP73" s="70"/>
    </row>
    <row r="74" spans="1:42" s="13" customFormat="1" ht="150.75" thickBot="1">
      <c r="A74" s="521"/>
      <c r="B74" s="523"/>
      <c r="C74" s="526"/>
      <c r="D74" s="523"/>
      <c r="E74" s="530"/>
      <c r="F74" s="523"/>
      <c r="G74" s="69" t="s">
        <v>59</v>
      </c>
      <c r="H74" s="69">
        <v>0</v>
      </c>
      <c r="I74" s="69" t="s">
        <v>60</v>
      </c>
      <c r="J74" s="69">
        <v>4</v>
      </c>
      <c r="K74" s="69">
        <v>1</v>
      </c>
      <c r="L74" s="319">
        <v>2</v>
      </c>
      <c r="M74" s="421"/>
      <c r="N74" s="421"/>
      <c r="O74" s="421"/>
      <c r="P74" s="69">
        <v>0</v>
      </c>
      <c r="Q74" s="69">
        <v>0</v>
      </c>
      <c r="R74" s="70">
        <v>1</v>
      </c>
      <c r="S74" s="69" t="s">
        <v>247</v>
      </c>
      <c r="T74" s="409">
        <v>2020130010310</v>
      </c>
      <c r="U74" s="69" t="s">
        <v>61</v>
      </c>
      <c r="V74" s="69" t="s">
        <v>60</v>
      </c>
      <c r="W74" s="71">
        <v>4</v>
      </c>
      <c r="X74" s="69">
        <v>0</v>
      </c>
      <c r="Y74" s="70">
        <v>0</v>
      </c>
      <c r="Z74" s="70">
        <v>1</v>
      </c>
      <c r="AA74" s="72">
        <v>44501</v>
      </c>
      <c r="AB74" s="154">
        <v>44561</v>
      </c>
      <c r="AC74" s="155">
        <v>0.25</v>
      </c>
      <c r="AD74" s="69" t="s">
        <v>45</v>
      </c>
      <c r="AE74" s="146" t="s">
        <v>526</v>
      </c>
      <c r="AF74" s="446"/>
      <c r="AG74" s="443"/>
      <c r="AH74" s="467"/>
      <c r="AI74" s="446"/>
      <c r="AJ74" s="464"/>
      <c r="AK74" s="279"/>
      <c r="AL74" s="73" t="s">
        <v>274</v>
      </c>
      <c r="AM74" s="73" t="s">
        <v>273</v>
      </c>
      <c r="AN74" s="70" t="s">
        <v>273</v>
      </c>
      <c r="AO74" s="70"/>
      <c r="AP74" s="70"/>
    </row>
    <row r="75" spans="1:42" s="13" customFormat="1" ht="90.75" thickBot="1">
      <c r="A75" s="521"/>
      <c r="B75" s="523"/>
      <c r="C75" s="526"/>
      <c r="D75" s="523"/>
      <c r="E75" s="530"/>
      <c r="F75" s="523"/>
      <c r="G75" s="69" t="s">
        <v>62</v>
      </c>
      <c r="H75" s="69">
        <v>0</v>
      </c>
      <c r="I75" s="69" t="s">
        <v>63</v>
      </c>
      <c r="J75" s="69">
        <v>1</v>
      </c>
      <c r="K75" s="69">
        <v>0</v>
      </c>
      <c r="L75" s="319">
        <v>1</v>
      </c>
      <c r="M75" s="422"/>
      <c r="N75" s="421"/>
      <c r="O75" s="421"/>
      <c r="P75" s="69">
        <v>0</v>
      </c>
      <c r="Q75" s="69">
        <v>0</v>
      </c>
      <c r="R75" s="70">
        <v>0</v>
      </c>
      <c r="S75" s="69" t="s">
        <v>64</v>
      </c>
      <c r="T75" s="69"/>
      <c r="U75" s="69" t="s">
        <v>73</v>
      </c>
      <c r="V75" s="69" t="s">
        <v>63</v>
      </c>
      <c r="W75" s="71">
        <v>1</v>
      </c>
      <c r="X75" s="69">
        <v>0</v>
      </c>
      <c r="Y75" s="70">
        <v>0</v>
      </c>
      <c r="Z75" s="70">
        <v>0</v>
      </c>
      <c r="AA75" s="148">
        <v>44197</v>
      </c>
      <c r="AB75" s="149">
        <v>44561</v>
      </c>
      <c r="AC75" s="155">
        <v>0</v>
      </c>
      <c r="AD75" s="69" t="s">
        <v>45</v>
      </c>
      <c r="AE75" s="146" t="s">
        <v>526</v>
      </c>
      <c r="AF75" s="446"/>
      <c r="AG75" s="444"/>
      <c r="AH75" s="467"/>
      <c r="AI75" s="446"/>
      <c r="AJ75" s="464"/>
      <c r="AK75" s="157"/>
      <c r="AL75" s="73" t="s">
        <v>273</v>
      </c>
      <c r="AM75" s="73" t="s">
        <v>273</v>
      </c>
      <c r="AN75" s="70" t="s">
        <v>273</v>
      </c>
      <c r="AO75" s="70"/>
      <c r="AP75" s="70"/>
    </row>
    <row r="76" spans="1:42" s="13" customFormat="1" ht="75.75" thickBot="1">
      <c r="A76" s="521"/>
      <c r="B76" s="523"/>
      <c r="C76" s="526"/>
      <c r="D76" s="523"/>
      <c r="E76" s="530"/>
      <c r="F76" s="523"/>
      <c r="G76" s="69" t="s">
        <v>65</v>
      </c>
      <c r="H76" s="69">
        <v>0</v>
      </c>
      <c r="I76" s="69" t="s">
        <v>66</v>
      </c>
      <c r="J76" s="69">
        <v>8</v>
      </c>
      <c r="K76" s="69">
        <v>3</v>
      </c>
      <c r="L76" s="319">
        <v>3</v>
      </c>
      <c r="M76" s="423" t="s">
        <v>508</v>
      </c>
      <c r="N76" s="423" t="s">
        <v>509</v>
      </c>
      <c r="O76" s="423" t="s">
        <v>511</v>
      </c>
      <c r="P76" s="69">
        <v>0</v>
      </c>
      <c r="Q76" s="69">
        <v>3</v>
      </c>
      <c r="R76" s="70">
        <v>0</v>
      </c>
      <c r="S76" s="69" t="s">
        <v>64</v>
      </c>
      <c r="T76" s="158" t="s">
        <v>248</v>
      </c>
      <c r="U76" s="159" t="s">
        <v>67</v>
      </c>
      <c r="V76" s="69" t="s">
        <v>66</v>
      </c>
      <c r="W76" s="71">
        <v>3</v>
      </c>
      <c r="X76" s="69">
        <v>0</v>
      </c>
      <c r="Y76" s="70">
        <v>3</v>
      </c>
      <c r="Z76" s="70">
        <v>0</v>
      </c>
      <c r="AA76" s="72">
        <v>44440</v>
      </c>
      <c r="AB76" s="154">
        <v>44561</v>
      </c>
      <c r="AC76" s="155">
        <v>0.38</v>
      </c>
      <c r="AD76" s="69" t="s">
        <v>45</v>
      </c>
      <c r="AE76" s="146" t="s">
        <v>526</v>
      </c>
      <c r="AF76" s="446"/>
      <c r="AG76" s="494">
        <v>103611304</v>
      </c>
      <c r="AH76" s="467"/>
      <c r="AI76" s="446"/>
      <c r="AJ76" s="464"/>
      <c r="AK76" s="280" t="s">
        <v>249</v>
      </c>
      <c r="AL76" s="73" t="s">
        <v>250</v>
      </c>
      <c r="AM76" s="73" t="s">
        <v>324</v>
      </c>
      <c r="AN76" s="69" t="s">
        <v>392</v>
      </c>
      <c r="AO76" s="69"/>
      <c r="AP76" s="69"/>
    </row>
    <row r="77" spans="1:42" s="13" customFormat="1" ht="97.5" customHeight="1" thickBot="1">
      <c r="A77" s="522"/>
      <c r="B77" s="524"/>
      <c r="C77" s="527"/>
      <c r="D77" s="524"/>
      <c r="E77" s="531"/>
      <c r="F77" s="524"/>
      <c r="G77" s="160" t="s">
        <v>68</v>
      </c>
      <c r="H77" s="160">
        <v>0</v>
      </c>
      <c r="I77" s="160" t="s">
        <v>66</v>
      </c>
      <c r="J77" s="160">
        <v>8</v>
      </c>
      <c r="K77" s="160">
        <v>0</v>
      </c>
      <c r="L77" s="319">
        <v>2</v>
      </c>
      <c r="M77" s="422"/>
      <c r="N77" s="422"/>
      <c r="O77" s="422"/>
      <c r="P77" s="160">
        <v>0</v>
      </c>
      <c r="Q77" s="160">
        <v>0</v>
      </c>
      <c r="R77" s="161">
        <v>0</v>
      </c>
      <c r="S77" s="160" t="s">
        <v>64</v>
      </c>
      <c r="T77" s="162" t="s">
        <v>248</v>
      </c>
      <c r="U77" s="160" t="s">
        <v>75</v>
      </c>
      <c r="V77" s="160" t="s">
        <v>66</v>
      </c>
      <c r="W77" s="163">
        <v>3</v>
      </c>
      <c r="X77" s="330">
        <f>K77/8</f>
        <v>0</v>
      </c>
      <c r="Y77" s="331">
        <v>0</v>
      </c>
      <c r="Z77" s="331">
        <v>0</v>
      </c>
      <c r="AA77" s="335">
        <v>44197</v>
      </c>
      <c r="AB77" s="336">
        <v>44342</v>
      </c>
      <c r="AC77" s="164">
        <v>0</v>
      </c>
      <c r="AD77" s="160" t="s">
        <v>45</v>
      </c>
      <c r="AE77" s="146" t="s">
        <v>526</v>
      </c>
      <c r="AF77" s="447"/>
      <c r="AG77" s="494"/>
      <c r="AH77" s="468"/>
      <c r="AI77" s="447"/>
      <c r="AJ77" s="465"/>
      <c r="AK77" s="281" t="s">
        <v>249</v>
      </c>
      <c r="AL77" s="165" t="s">
        <v>250</v>
      </c>
      <c r="AM77" s="165" t="s">
        <v>273</v>
      </c>
      <c r="AN77" s="69" t="s">
        <v>393</v>
      </c>
      <c r="AO77" s="69"/>
      <c r="AP77" s="69"/>
    </row>
    <row r="78" spans="1:42" ht="225.75" customHeight="1">
      <c r="A78" s="495" t="s">
        <v>30</v>
      </c>
      <c r="B78" s="436" t="s">
        <v>37</v>
      </c>
      <c r="C78" s="453" t="s">
        <v>86</v>
      </c>
      <c r="D78" s="505">
        <v>0</v>
      </c>
      <c r="E78" s="453" t="s">
        <v>87</v>
      </c>
      <c r="F78" s="453" t="s">
        <v>88</v>
      </c>
      <c r="G78" s="469" t="s">
        <v>89</v>
      </c>
      <c r="H78" s="471" t="s">
        <v>90</v>
      </c>
      <c r="I78" s="471" t="s">
        <v>91</v>
      </c>
      <c r="J78" s="473">
        <v>5</v>
      </c>
      <c r="K78" s="475">
        <v>2</v>
      </c>
      <c r="L78" s="477">
        <v>2</v>
      </c>
      <c r="M78" s="337" t="s">
        <v>499</v>
      </c>
      <c r="N78" s="337" t="s">
        <v>504</v>
      </c>
      <c r="O78" s="337" t="s">
        <v>505</v>
      </c>
      <c r="P78" s="479">
        <v>1</v>
      </c>
      <c r="Q78" s="479">
        <v>1</v>
      </c>
      <c r="R78" s="479">
        <v>1</v>
      </c>
      <c r="S78" s="471" t="s">
        <v>92</v>
      </c>
      <c r="T78" s="484">
        <v>2020130010095</v>
      </c>
      <c r="U78" s="487" t="s">
        <v>91</v>
      </c>
      <c r="V78" s="327" t="s">
        <v>479</v>
      </c>
      <c r="W78" s="490">
        <v>2</v>
      </c>
      <c r="X78" s="329">
        <v>1</v>
      </c>
      <c r="Y78" s="332">
        <v>0</v>
      </c>
      <c r="Z78" s="333">
        <v>0</v>
      </c>
      <c r="AA78" s="322">
        <v>44197</v>
      </c>
      <c r="AB78" s="323">
        <v>44408</v>
      </c>
      <c r="AC78" s="481">
        <v>0.2</v>
      </c>
      <c r="AD78" s="453" t="s">
        <v>395</v>
      </c>
      <c r="AE78" s="453" t="s">
        <v>480</v>
      </c>
      <c r="AF78" s="471" t="s">
        <v>72</v>
      </c>
      <c r="AG78" s="492">
        <v>611444542</v>
      </c>
      <c r="AH78" s="471" t="s">
        <v>88</v>
      </c>
      <c r="AI78" s="471" t="s">
        <v>94</v>
      </c>
      <c r="AJ78" s="282"/>
      <c r="AK78" s="252"/>
      <c r="AL78" s="86" t="s">
        <v>244</v>
      </c>
      <c r="AM78" s="86" t="s">
        <v>329</v>
      </c>
      <c r="AN78" s="333" t="s">
        <v>471</v>
      </c>
      <c r="AO78" s="333"/>
      <c r="AP78" s="333"/>
    </row>
    <row r="79" spans="1:42" s="1" customFormat="1" ht="225.75" customHeight="1">
      <c r="A79" s="496"/>
      <c r="B79" s="437"/>
      <c r="C79" s="454"/>
      <c r="D79" s="506"/>
      <c r="E79" s="454"/>
      <c r="F79" s="454"/>
      <c r="G79" s="470"/>
      <c r="H79" s="472"/>
      <c r="I79" s="472"/>
      <c r="J79" s="474"/>
      <c r="K79" s="476"/>
      <c r="L79" s="478"/>
      <c r="M79" s="434" t="s">
        <v>500</v>
      </c>
      <c r="N79" s="434" t="s">
        <v>504</v>
      </c>
      <c r="O79" s="434" t="s">
        <v>505</v>
      </c>
      <c r="P79" s="480"/>
      <c r="Q79" s="480"/>
      <c r="R79" s="480"/>
      <c r="S79" s="472"/>
      <c r="T79" s="485"/>
      <c r="U79" s="488"/>
      <c r="V79" s="327" t="s">
        <v>473</v>
      </c>
      <c r="W79" s="478"/>
      <c r="X79" s="329"/>
      <c r="Y79" s="332"/>
      <c r="Z79" s="333"/>
      <c r="AA79" s="322">
        <v>44287</v>
      </c>
      <c r="AB79" s="323">
        <v>44439</v>
      </c>
      <c r="AC79" s="482"/>
      <c r="AD79" s="454"/>
      <c r="AE79" s="454"/>
      <c r="AF79" s="472"/>
      <c r="AG79" s="476"/>
      <c r="AH79" s="472"/>
      <c r="AI79" s="472"/>
      <c r="AJ79" s="282"/>
      <c r="AK79" s="324"/>
      <c r="AL79" s="325"/>
      <c r="AM79" s="325"/>
      <c r="AN79" s="333"/>
      <c r="AO79" s="333"/>
      <c r="AP79" s="333"/>
    </row>
    <row r="80" spans="1:42" s="1" customFormat="1" ht="225.75" customHeight="1">
      <c r="A80" s="496"/>
      <c r="B80" s="437"/>
      <c r="C80" s="454"/>
      <c r="D80" s="506"/>
      <c r="E80" s="454"/>
      <c r="F80" s="454"/>
      <c r="G80" s="470"/>
      <c r="H80" s="472"/>
      <c r="I80" s="472"/>
      <c r="J80" s="474"/>
      <c r="K80" s="476"/>
      <c r="L80" s="478"/>
      <c r="M80" s="435"/>
      <c r="N80" s="435"/>
      <c r="O80" s="435"/>
      <c r="P80" s="480"/>
      <c r="Q80" s="480"/>
      <c r="R80" s="480"/>
      <c r="S80" s="472"/>
      <c r="T80" s="485"/>
      <c r="U80" s="488"/>
      <c r="V80" s="327" t="s">
        <v>474</v>
      </c>
      <c r="W80" s="478"/>
      <c r="X80" s="329"/>
      <c r="Y80" s="332"/>
      <c r="Z80" s="333"/>
      <c r="AA80" s="322">
        <v>44228</v>
      </c>
      <c r="AB80" s="323">
        <v>44316</v>
      </c>
      <c r="AC80" s="482"/>
      <c r="AD80" s="454"/>
      <c r="AE80" s="454"/>
      <c r="AF80" s="472"/>
      <c r="AG80" s="476"/>
      <c r="AH80" s="472"/>
      <c r="AI80" s="472"/>
      <c r="AJ80" s="282"/>
      <c r="AK80" s="324"/>
      <c r="AL80" s="325"/>
      <c r="AM80" s="325"/>
      <c r="AN80" s="333"/>
      <c r="AO80" s="333"/>
      <c r="AP80" s="333"/>
    </row>
    <row r="81" spans="1:42" s="1" customFormat="1" ht="139.5" customHeight="1">
      <c r="A81" s="496"/>
      <c r="B81" s="437"/>
      <c r="C81" s="454"/>
      <c r="D81" s="506"/>
      <c r="E81" s="454"/>
      <c r="F81" s="454"/>
      <c r="G81" s="470"/>
      <c r="H81" s="472"/>
      <c r="I81" s="472"/>
      <c r="J81" s="474"/>
      <c r="K81" s="476"/>
      <c r="L81" s="478"/>
      <c r="M81" s="441" t="s">
        <v>501</v>
      </c>
      <c r="N81" s="434" t="s">
        <v>504</v>
      </c>
      <c r="O81" s="434" t="s">
        <v>505</v>
      </c>
      <c r="P81" s="480"/>
      <c r="Q81" s="480"/>
      <c r="R81" s="480"/>
      <c r="S81" s="472"/>
      <c r="T81" s="485"/>
      <c r="U81" s="488"/>
      <c r="V81" s="327" t="s">
        <v>475</v>
      </c>
      <c r="W81" s="478"/>
      <c r="X81" s="329"/>
      <c r="Y81" s="332"/>
      <c r="Z81" s="333"/>
      <c r="AA81" s="322">
        <v>44470</v>
      </c>
      <c r="AB81" s="323">
        <v>44561</v>
      </c>
      <c r="AC81" s="482"/>
      <c r="AD81" s="454"/>
      <c r="AE81" s="454"/>
      <c r="AF81" s="472"/>
      <c r="AG81" s="476"/>
      <c r="AH81" s="472"/>
      <c r="AI81" s="472"/>
      <c r="AJ81" s="282"/>
      <c r="AK81" s="324"/>
      <c r="AL81" s="325"/>
      <c r="AM81" s="325"/>
      <c r="AN81" s="333"/>
      <c r="AO81" s="333"/>
      <c r="AP81" s="333"/>
    </row>
    <row r="82" spans="1:42" s="1" customFormat="1" ht="75.75" customHeight="1" thickBot="1">
      <c r="A82" s="496"/>
      <c r="B82" s="437"/>
      <c r="C82" s="454"/>
      <c r="D82" s="506"/>
      <c r="E82" s="454"/>
      <c r="F82" s="454"/>
      <c r="G82" s="470"/>
      <c r="H82" s="472"/>
      <c r="I82" s="472"/>
      <c r="J82" s="474"/>
      <c r="K82" s="476"/>
      <c r="L82" s="478"/>
      <c r="M82" s="441"/>
      <c r="N82" s="435"/>
      <c r="O82" s="435"/>
      <c r="P82" s="480"/>
      <c r="Q82" s="480"/>
      <c r="R82" s="480"/>
      <c r="S82" s="472"/>
      <c r="T82" s="485"/>
      <c r="U82" s="488"/>
      <c r="V82" s="327" t="s">
        <v>476</v>
      </c>
      <c r="W82" s="478"/>
      <c r="X82" s="329"/>
      <c r="Y82" s="332"/>
      <c r="Z82" s="333"/>
      <c r="AA82" s="322">
        <v>44197</v>
      </c>
      <c r="AB82" s="323">
        <v>44561</v>
      </c>
      <c r="AC82" s="482"/>
      <c r="AD82" s="454"/>
      <c r="AE82" s="454"/>
      <c r="AF82" s="472"/>
      <c r="AG82" s="476"/>
      <c r="AH82" s="472"/>
      <c r="AI82" s="472"/>
      <c r="AJ82" s="282"/>
      <c r="AK82" s="324"/>
      <c r="AL82" s="325"/>
      <c r="AM82" s="325"/>
      <c r="AN82" s="333"/>
      <c r="AO82" s="333"/>
      <c r="AP82" s="333"/>
    </row>
    <row r="83" spans="1:42" s="1" customFormat="1" ht="147" customHeight="1">
      <c r="A83" s="496"/>
      <c r="B83" s="437"/>
      <c r="C83" s="454"/>
      <c r="D83" s="506"/>
      <c r="E83" s="454"/>
      <c r="F83" s="454"/>
      <c r="G83" s="470"/>
      <c r="H83" s="472"/>
      <c r="I83" s="472"/>
      <c r="J83" s="474"/>
      <c r="K83" s="476"/>
      <c r="L83" s="478"/>
      <c r="M83" s="441" t="s">
        <v>502</v>
      </c>
      <c r="N83" s="434" t="s">
        <v>504</v>
      </c>
      <c r="O83" s="434" t="s">
        <v>505</v>
      </c>
      <c r="P83" s="480"/>
      <c r="Q83" s="480"/>
      <c r="R83" s="480"/>
      <c r="S83" s="472"/>
      <c r="T83" s="485"/>
      <c r="U83" s="488"/>
      <c r="V83" s="326" t="s">
        <v>477</v>
      </c>
      <c r="W83" s="478"/>
      <c r="X83" s="329"/>
      <c r="Y83" s="332"/>
      <c r="Z83" s="333"/>
      <c r="AA83" s="322">
        <v>44317</v>
      </c>
      <c r="AB83" s="323">
        <v>44561</v>
      </c>
      <c r="AC83" s="482"/>
      <c r="AD83" s="454"/>
      <c r="AE83" s="454"/>
      <c r="AF83" s="472"/>
      <c r="AG83" s="476"/>
      <c r="AH83" s="472"/>
      <c r="AI83" s="472"/>
      <c r="AJ83" s="282"/>
      <c r="AK83" s="324"/>
      <c r="AL83" s="325"/>
      <c r="AM83" s="325"/>
      <c r="AN83" s="333"/>
      <c r="AO83" s="333"/>
      <c r="AP83" s="333"/>
    </row>
    <row r="84" spans="1:42" s="1" customFormat="1" ht="147" customHeight="1">
      <c r="A84" s="496"/>
      <c r="B84" s="437"/>
      <c r="C84" s="454"/>
      <c r="D84" s="506"/>
      <c r="E84" s="454"/>
      <c r="F84" s="454"/>
      <c r="G84" s="470"/>
      <c r="H84" s="472"/>
      <c r="I84" s="472"/>
      <c r="J84" s="474"/>
      <c r="K84" s="476"/>
      <c r="L84" s="478"/>
      <c r="M84" s="441"/>
      <c r="N84" s="435"/>
      <c r="O84" s="435"/>
      <c r="P84" s="480"/>
      <c r="Q84" s="480"/>
      <c r="R84" s="480"/>
      <c r="S84" s="472"/>
      <c r="T84" s="485"/>
      <c r="U84" s="488"/>
      <c r="V84" s="327"/>
      <c r="W84" s="478"/>
      <c r="X84" s="329"/>
      <c r="Y84" s="332"/>
      <c r="Z84" s="333"/>
      <c r="AA84" s="322"/>
      <c r="AB84" s="323"/>
      <c r="AC84" s="482"/>
      <c r="AD84" s="454"/>
      <c r="AE84" s="454"/>
      <c r="AF84" s="472"/>
      <c r="AG84" s="476"/>
      <c r="AH84" s="472"/>
      <c r="AI84" s="472"/>
      <c r="AJ84" s="282"/>
      <c r="AK84" s="324"/>
      <c r="AL84" s="325"/>
      <c r="AM84" s="325"/>
      <c r="AN84" s="333"/>
      <c r="AO84" s="333"/>
      <c r="AP84" s="333"/>
    </row>
    <row r="85" spans="1:42" s="1" customFormat="1" ht="150.75" customHeight="1">
      <c r="A85" s="496"/>
      <c r="B85" s="437"/>
      <c r="C85" s="454"/>
      <c r="D85" s="506"/>
      <c r="E85" s="454"/>
      <c r="F85" s="454"/>
      <c r="G85" s="470"/>
      <c r="H85" s="472"/>
      <c r="I85" s="472"/>
      <c r="J85" s="474"/>
      <c r="K85" s="476"/>
      <c r="L85" s="478"/>
      <c r="M85" s="441"/>
      <c r="N85" s="434" t="s">
        <v>504</v>
      </c>
      <c r="O85" s="434" t="s">
        <v>505</v>
      </c>
      <c r="P85" s="480"/>
      <c r="Q85" s="480"/>
      <c r="R85" s="480"/>
      <c r="S85" s="454"/>
      <c r="T85" s="486"/>
      <c r="U85" s="489"/>
      <c r="V85" s="327" t="s">
        <v>478</v>
      </c>
      <c r="W85" s="491"/>
      <c r="X85" s="329"/>
      <c r="Y85" s="332"/>
      <c r="Z85" s="333"/>
      <c r="AA85" s="322">
        <v>44317</v>
      </c>
      <c r="AB85" s="323">
        <v>44561</v>
      </c>
      <c r="AC85" s="482"/>
      <c r="AD85" s="454"/>
      <c r="AE85" s="454"/>
      <c r="AF85" s="472"/>
      <c r="AG85" s="476"/>
      <c r="AH85" s="472"/>
      <c r="AI85" s="472"/>
      <c r="AJ85" s="282"/>
      <c r="AK85" s="324"/>
      <c r="AL85" s="325"/>
      <c r="AM85" s="325"/>
      <c r="AN85" s="333"/>
      <c r="AO85" s="333"/>
      <c r="AP85" s="333"/>
    </row>
    <row r="86" spans="1:42" ht="84" customHeight="1">
      <c r="A86" s="496"/>
      <c r="B86" s="437"/>
      <c r="C86" s="455"/>
      <c r="D86" s="507"/>
      <c r="E86" s="455"/>
      <c r="F86" s="455"/>
      <c r="G86" s="37" t="s">
        <v>95</v>
      </c>
      <c r="H86" s="12">
        <v>0</v>
      </c>
      <c r="I86" s="36" t="s">
        <v>96</v>
      </c>
      <c r="J86" s="12">
        <v>1</v>
      </c>
      <c r="K86" s="12">
        <v>0</v>
      </c>
      <c r="L86" s="272">
        <v>0</v>
      </c>
      <c r="M86" s="441"/>
      <c r="N86" s="435"/>
      <c r="O86" s="435"/>
      <c r="P86" s="27">
        <v>0</v>
      </c>
      <c r="Q86" s="27">
        <v>0</v>
      </c>
      <c r="R86" s="27">
        <v>0</v>
      </c>
      <c r="S86" s="328" t="s">
        <v>92</v>
      </c>
      <c r="T86" s="334">
        <v>2020130010095</v>
      </c>
      <c r="U86" s="328" t="s">
        <v>91</v>
      </c>
      <c r="V86" s="328" t="s">
        <v>96</v>
      </c>
      <c r="W86" s="329"/>
      <c r="X86" s="329">
        <v>0</v>
      </c>
      <c r="Y86" s="332"/>
      <c r="Z86" s="333"/>
      <c r="AA86" s="322"/>
      <c r="AB86" s="323"/>
      <c r="AC86" s="483"/>
      <c r="AD86" s="455"/>
      <c r="AE86" s="455"/>
      <c r="AF86" s="454"/>
      <c r="AG86" s="493"/>
      <c r="AH86" s="454"/>
      <c r="AI86" s="454"/>
      <c r="AJ86" s="224"/>
      <c r="AK86" s="6"/>
      <c r="AL86" s="32" t="s">
        <v>245</v>
      </c>
      <c r="AM86" s="33" t="s">
        <v>330</v>
      </c>
      <c r="AN86" s="33" t="s">
        <v>330</v>
      </c>
      <c r="AO86" s="33"/>
      <c r="AP86" s="33"/>
    </row>
    <row r="87" spans="1:42" ht="284.25" customHeight="1">
      <c r="A87" s="496"/>
      <c r="B87" s="438"/>
      <c r="C87" s="36" t="s">
        <v>154</v>
      </c>
      <c r="D87" s="36" t="s">
        <v>154</v>
      </c>
      <c r="E87" s="36" t="s">
        <v>154</v>
      </c>
      <c r="F87" s="36" t="s">
        <v>155</v>
      </c>
      <c r="G87" s="37" t="s">
        <v>156</v>
      </c>
      <c r="H87" s="36" t="s">
        <v>157</v>
      </c>
      <c r="I87" s="37" t="s">
        <v>158</v>
      </c>
      <c r="J87" s="37">
        <v>1</v>
      </c>
      <c r="K87" s="37">
        <v>0.25</v>
      </c>
      <c r="L87" s="37">
        <v>0.5</v>
      </c>
      <c r="M87" s="439" t="s">
        <v>503</v>
      </c>
      <c r="N87" s="434" t="s">
        <v>504</v>
      </c>
      <c r="O87" s="434" t="s">
        <v>505</v>
      </c>
      <c r="P87" s="37">
        <v>0</v>
      </c>
      <c r="Q87" s="31">
        <v>0</v>
      </c>
      <c r="R87" s="31">
        <v>0</v>
      </c>
      <c r="S87" s="34" t="s">
        <v>159</v>
      </c>
      <c r="T87" s="34" t="s">
        <v>262</v>
      </c>
      <c r="U87" s="34" t="s">
        <v>160</v>
      </c>
      <c r="V87" s="34" t="s">
        <v>295</v>
      </c>
      <c r="W87" s="38">
        <v>1</v>
      </c>
      <c r="X87" s="38">
        <v>0</v>
      </c>
      <c r="Y87" s="33">
        <v>0</v>
      </c>
      <c r="Z87" s="33">
        <v>0</v>
      </c>
      <c r="AA87" s="39">
        <v>44228</v>
      </c>
      <c r="AB87" s="3">
        <v>44561</v>
      </c>
      <c r="AC87" s="40">
        <v>0</v>
      </c>
      <c r="AD87" s="36" t="s">
        <v>482</v>
      </c>
      <c r="AE87" s="36" t="s">
        <v>161</v>
      </c>
      <c r="AF87" s="36" t="s">
        <v>72</v>
      </c>
      <c r="AG87" s="36">
        <v>353950000</v>
      </c>
      <c r="AH87" s="36" t="s">
        <v>162</v>
      </c>
      <c r="AI87" s="36" t="s">
        <v>163</v>
      </c>
      <c r="AJ87" s="224"/>
      <c r="AK87" s="5" t="s">
        <v>164</v>
      </c>
      <c r="AL87" s="32" t="s">
        <v>272</v>
      </c>
      <c r="AM87" s="32" t="s">
        <v>335</v>
      </c>
      <c r="AN87" s="33" t="s">
        <v>472</v>
      </c>
      <c r="AO87" s="33"/>
      <c r="AP87" s="33"/>
    </row>
    <row r="88" spans="1:42" ht="211.5" customHeight="1" thickBot="1">
      <c r="A88" s="497"/>
      <c r="B88" s="253" t="s">
        <v>97</v>
      </c>
      <c r="C88" s="253" t="s">
        <v>98</v>
      </c>
      <c r="D88" s="253">
        <v>0</v>
      </c>
      <c r="E88" s="253" t="s">
        <v>99</v>
      </c>
      <c r="F88" s="253" t="s">
        <v>100</v>
      </c>
      <c r="G88" s="124" t="s">
        <v>101</v>
      </c>
      <c r="H88" s="253">
        <v>0</v>
      </c>
      <c r="I88" s="253" t="s">
        <v>263</v>
      </c>
      <c r="J88" s="124">
        <v>65</v>
      </c>
      <c r="K88" s="124">
        <v>0</v>
      </c>
      <c r="L88" s="124"/>
      <c r="M88" s="440"/>
      <c r="N88" s="435"/>
      <c r="O88" s="435"/>
      <c r="P88" s="124">
        <v>0</v>
      </c>
      <c r="Q88" s="124">
        <v>0</v>
      </c>
      <c r="R88" s="124">
        <v>0</v>
      </c>
      <c r="S88" s="124" t="s">
        <v>264</v>
      </c>
      <c r="T88" s="124"/>
      <c r="U88" s="124" t="s">
        <v>263</v>
      </c>
      <c r="V88" s="124" t="s">
        <v>263</v>
      </c>
      <c r="W88" s="124">
        <v>65</v>
      </c>
      <c r="X88" s="236">
        <v>0</v>
      </c>
      <c r="Y88" s="236">
        <v>0</v>
      </c>
      <c r="Z88" s="236">
        <v>0</v>
      </c>
      <c r="AA88" s="273">
        <v>44228</v>
      </c>
      <c r="AB88" s="3">
        <v>44561</v>
      </c>
      <c r="AC88" s="254" t="s">
        <v>39</v>
      </c>
      <c r="AD88" s="255" t="s">
        <v>481</v>
      </c>
      <c r="AE88" s="255" t="s">
        <v>480</v>
      </c>
      <c r="AF88" s="253"/>
      <c r="AG88" s="256"/>
      <c r="AH88" s="256"/>
      <c r="AI88" s="256"/>
      <c r="AJ88" s="236"/>
      <c r="AK88" s="257" t="s">
        <v>285</v>
      </c>
      <c r="AL88" s="87" t="s">
        <v>275</v>
      </c>
      <c r="AM88" s="87" t="s">
        <v>275</v>
      </c>
      <c r="AN88" s="33" t="s">
        <v>391</v>
      </c>
      <c r="AO88" s="33"/>
      <c r="AP88" s="33"/>
    </row>
    <row r="89" spans="1:42" s="8" customFormat="1" ht="79.5" customHeight="1">
      <c r="A89" s="11"/>
      <c r="G89" s="9"/>
      <c r="W89" s="16"/>
      <c r="AL89" s="19"/>
    </row>
    <row r="90" spans="1:42" s="8" customFormat="1" ht="79.5" customHeight="1">
      <c r="A90" s="11"/>
      <c r="G90" s="9"/>
      <c r="W90" s="16"/>
      <c r="AL90" s="19"/>
    </row>
    <row r="91" spans="1:42" s="8" customFormat="1" ht="79.5" customHeight="1">
      <c r="A91" s="11"/>
      <c r="G91" s="9"/>
      <c r="W91" s="16"/>
      <c r="AL91" s="19"/>
    </row>
    <row r="92" spans="1:42" s="8" customFormat="1" ht="79.5" customHeight="1">
      <c r="A92" s="11"/>
      <c r="G92" s="9"/>
      <c r="W92" s="16"/>
      <c r="AL92" s="19"/>
    </row>
    <row r="93" spans="1:42" s="8" customFormat="1" ht="79.5" customHeight="1">
      <c r="A93" s="11"/>
      <c r="G93" s="9"/>
      <c r="W93" s="16"/>
      <c r="AL93" s="19"/>
    </row>
    <row r="94" spans="1:42" s="8" customFormat="1" ht="123" customHeight="1">
      <c r="A94" s="11"/>
      <c r="G94" s="9"/>
      <c r="W94" s="16"/>
      <c r="AL94" s="19"/>
    </row>
    <row r="95" spans="1:42" s="8" customFormat="1">
      <c r="A95" s="11"/>
      <c r="G95" s="9"/>
      <c r="W95" s="16"/>
      <c r="AL95" s="19"/>
    </row>
    <row r="96" spans="1:42" s="8" customFormat="1">
      <c r="A96" s="11"/>
      <c r="G96" s="9"/>
      <c r="W96" s="16"/>
      <c r="AL96" s="19"/>
    </row>
    <row r="97" spans="1:38" s="8" customFormat="1">
      <c r="A97" s="11"/>
      <c r="G97" s="9"/>
      <c r="W97" s="16"/>
      <c r="AL97" s="19"/>
    </row>
    <row r="98" spans="1:38" s="8" customFormat="1">
      <c r="A98" s="11"/>
      <c r="G98" s="9"/>
      <c r="W98" s="16"/>
      <c r="AL98" s="19"/>
    </row>
    <row r="99" spans="1:38" s="8" customFormat="1">
      <c r="A99" s="11"/>
      <c r="G99" s="9"/>
      <c r="W99" s="16"/>
      <c r="AL99" s="19"/>
    </row>
    <row r="100" spans="1:38" s="8" customFormat="1">
      <c r="A100" s="11"/>
      <c r="G100" s="9"/>
      <c r="W100" s="16"/>
      <c r="AL100" s="19"/>
    </row>
    <row r="101" spans="1:38" s="8" customFormat="1">
      <c r="A101" s="11"/>
      <c r="G101" s="9"/>
      <c r="W101" s="16"/>
      <c r="AL101" s="19"/>
    </row>
    <row r="102" spans="1:38" s="8" customFormat="1">
      <c r="A102" s="11"/>
      <c r="G102" s="9"/>
      <c r="W102" s="16"/>
      <c r="AL102" s="19"/>
    </row>
    <row r="103" spans="1:38" s="8" customFormat="1">
      <c r="A103" s="11"/>
      <c r="G103" s="9"/>
      <c r="W103" s="16"/>
      <c r="AL103" s="19"/>
    </row>
    <row r="104" spans="1:38" s="8" customFormat="1">
      <c r="A104" s="11"/>
      <c r="G104" s="9"/>
      <c r="W104" s="16"/>
      <c r="AL104" s="19"/>
    </row>
    <row r="105" spans="1:38" s="8" customFormat="1">
      <c r="A105" s="11"/>
      <c r="G105" s="9"/>
      <c r="W105" s="16"/>
      <c r="AL105" s="19"/>
    </row>
    <row r="106" spans="1:38" s="8" customFormat="1">
      <c r="A106" s="11"/>
      <c r="G106" s="9"/>
      <c r="W106" s="16"/>
      <c r="AL106" s="19"/>
    </row>
    <row r="107" spans="1:38" s="8" customFormat="1">
      <c r="A107" s="11"/>
      <c r="G107" s="9"/>
      <c r="W107" s="16"/>
      <c r="AL107" s="19"/>
    </row>
    <row r="108" spans="1:38" s="8" customFormat="1">
      <c r="A108" s="11"/>
      <c r="G108" s="9"/>
      <c r="W108" s="16"/>
      <c r="AL108" s="19"/>
    </row>
    <row r="109" spans="1:38" s="8" customFormat="1">
      <c r="A109" s="11"/>
      <c r="G109" s="9"/>
      <c r="W109" s="16"/>
      <c r="AL109" s="19"/>
    </row>
    <row r="110" spans="1:38" s="8" customFormat="1">
      <c r="A110" s="11"/>
      <c r="G110" s="9"/>
      <c r="W110" s="16"/>
      <c r="AL110" s="19"/>
    </row>
    <row r="111" spans="1:38" s="8" customFormat="1">
      <c r="A111" s="11"/>
      <c r="G111" s="9"/>
      <c r="W111" s="16"/>
      <c r="AL111" s="19"/>
    </row>
    <row r="112" spans="1:38" s="8" customFormat="1">
      <c r="A112" s="11"/>
      <c r="G112" s="9"/>
      <c r="W112" s="16"/>
      <c r="AL112" s="19"/>
    </row>
    <row r="113" spans="1:38" s="8" customFormat="1">
      <c r="A113" s="11"/>
      <c r="G113" s="9"/>
      <c r="W113" s="16"/>
      <c r="AL113" s="19"/>
    </row>
    <row r="114" spans="1:38" s="8" customFormat="1">
      <c r="A114" s="11"/>
      <c r="G114" s="9"/>
      <c r="W114" s="16"/>
      <c r="AL114" s="19"/>
    </row>
    <row r="115" spans="1:38" s="8" customFormat="1">
      <c r="A115" s="11"/>
      <c r="G115" s="9"/>
      <c r="W115" s="16"/>
      <c r="AL115" s="19"/>
    </row>
    <row r="116" spans="1:38" s="8" customFormat="1">
      <c r="A116" s="11"/>
      <c r="G116" s="9"/>
      <c r="W116" s="16"/>
      <c r="AL116" s="19"/>
    </row>
    <row r="117" spans="1:38" s="8" customFormat="1">
      <c r="A117" s="11"/>
      <c r="G117" s="9"/>
      <c r="W117" s="16"/>
      <c r="AL117" s="19"/>
    </row>
    <row r="118" spans="1:38" s="8" customFormat="1">
      <c r="A118" s="11"/>
      <c r="G118" s="9"/>
      <c r="W118" s="16"/>
      <c r="AL118" s="19"/>
    </row>
    <row r="119" spans="1:38" s="8" customFormat="1">
      <c r="A119" s="11"/>
      <c r="G119" s="9"/>
      <c r="W119" s="16"/>
      <c r="AL119" s="19"/>
    </row>
    <row r="120" spans="1:38" s="8" customFormat="1">
      <c r="A120" s="11"/>
      <c r="G120" s="9"/>
      <c r="W120" s="16"/>
      <c r="AL120" s="19"/>
    </row>
    <row r="121" spans="1:38" s="8" customFormat="1">
      <c r="A121" s="11"/>
      <c r="G121" s="9"/>
      <c r="W121" s="16"/>
      <c r="AL121" s="19"/>
    </row>
    <row r="122" spans="1:38" s="8" customFormat="1">
      <c r="A122" s="11"/>
      <c r="G122" s="9"/>
      <c r="W122" s="16"/>
      <c r="AL122" s="19"/>
    </row>
    <row r="123" spans="1:38" s="8" customFormat="1">
      <c r="A123" s="11"/>
      <c r="G123" s="9"/>
      <c r="W123" s="16"/>
      <c r="AL123" s="19"/>
    </row>
    <row r="124" spans="1:38" s="8" customFormat="1">
      <c r="A124" s="11"/>
      <c r="G124" s="9"/>
      <c r="W124" s="16"/>
      <c r="AL124" s="19"/>
    </row>
    <row r="125" spans="1:38" s="8" customFormat="1">
      <c r="A125" s="11"/>
      <c r="G125" s="9"/>
      <c r="W125" s="16"/>
      <c r="AL125" s="19"/>
    </row>
    <row r="126" spans="1:38" s="8" customFormat="1">
      <c r="A126" s="11"/>
      <c r="G126" s="9"/>
      <c r="W126" s="16"/>
      <c r="AL126" s="19"/>
    </row>
    <row r="127" spans="1:38" s="8" customFormat="1">
      <c r="A127" s="11"/>
      <c r="G127" s="9"/>
      <c r="W127" s="16"/>
      <c r="AL127" s="19"/>
    </row>
    <row r="128" spans="1:38" s="8" customFormat="1">
      <c r="A128" s="11"/>
      <c r="G128" s="9"/>
      <c r="W128" s="16"/>
      <c r="AL128" s="19"/>
    </row>
    <row r="129" spans="1:38" s="8" customFormat="1">
      <c r="A129" s="11"/>
      <c r="G129" s="9"/>
      <c r="W129" s="16"/>
      <c r="AL129" s="19"/>
    </row>
    <row r="130" spans="1:38" s="8" customFormat="1">
      <c r="A130" s="11"/>
      <c r="G130" s="9"/>
      <c r="W130" s="16"/>
      <c r="AL130" s="19"/>
    </row>
    <row r="131" spans="1:38" s="8" customFormat="1">
      <c r="A131" s="11"/>
      <c r="G131" s="9"/>
      <c r="W131" s="16"/>
      <c r="AL131" s="19"/>
    </row>
    <row r="132" spans="1:38" s="8" customFormat="1">
      <c r="A132" s="11"/>
      <c r="G132" s="9"/>
      <c r="W132" s="16"/>
      <c r="AL132" s="19"/>
    </row>
    <row r="133" spans="1:38" s="8" customFormat="1">
      <c r="A133" s="11"/>
      <c r="G133" s="9"/>
      <c r="W133" s="16"/>
      <c r="AL133" s="19"/>
    </row>
    <row r="134" spans="1:38" s="8" customFormat="1">
      <c r="A134" s="11"/>
      <c r="G134" s="9"/>
      <c r="W134" s="16"/>
      <c r="AL134" s="19"/>
    </row>
    <row r="135" spans="1:38" s="8" customFormat="1">
      <c r="A135" s="11"/>
      <c r="G135" s="9"/>
      <c r="W135" s="16"/>
      <c r="AL135" s="19"/>
    </row>
    <row r="136" spans="1:38" s="8" customFormat="1">
      <c r="A136" s="11"/>
      <c r="G136" s="9"/>
      <c r="W136" s="16"/>
      <c r="AL136" s="19"/>
    </row>
    <row r="137" spans="1:38" s="8" customFormat="1">
      <c r="A137" s="11"/>
      <c r="G137" s="9"/>
      <c r="W137" s="16"/>
      <c r="AL137" s="19"/>
    </row>
    <row r="138" spans="1:38" s="8" customFormat="1">
      <c r="A138" s="11"/>
      <c r="G138" s="9"/>
      <c r="W138" s="16"/>
      <c r="AL138" s="19"/>
    </row>
    <row r="139" spans="1:38" s="8" customFormat="1">
      <c r="A139" s="11"/>
      <c r="G139" s="9"/>
      <c r="W139" s="16"/>
      <c r="AL139" s="19"/>
    </row>
    <row r="140" spans="1:38" s="8" customFormat="1">
      <c r="A140" s="11"/>
      <c r="G140" s="9"/>
      <c r="W140" s="16"/>
      <c r="AL140" s="19"/>
    </row>
    <row r="141" spans="1:38" s="8" customFormat="1">
      <c r="A141" s="11"/>
      <c r="G141" s="9"/>
      <c r="W141" s="16"/>
      <c r="AL141" s="19"/>
    </row>
    <row r="142" spans="1:38" s="8" customFormat="1">
      <c r="A142" s="11"/>
      <c r="G142" s="9"/>
      <c r="W142" s="16"/>
      <c r="AL142" s="19"/>
    </row>
    <row r="143" spans="1:38" s="8" customFormat="1">
      <c r="A143" s="11"/>
      <c r="G143" s="9"/>
      <c r="W143" s="16"/>
      <c r="AL143" s="19"/>
    </row>
    <row r="144" spans="1:38" s="8" customFormat="1">
      <c r="A144" s="11"/>
      <c r="G144" s="9"/>
      <c r="W144" s="16"/>
      <c r="AL144" s="19"/>
    </row>
    <row r="145" spans="1:38" s="8" customFormat="1">
      <c r="A145" s="11"/>
      <c r="G145" s="9"/>
      <c r="W145" s="16"/>
      <c r="AL145" s="19"/>
    </row>
    <row r="146" spans="1:38" s="8" customFormat="1">
      <c r="A146" s="11"/>
      <c r="G146" s="9"/>
      <c r="W146" s="16"/>
      <c r="AL146" s="19"/>
    </row>
    <row r="147" spans="1:38" s="8" customFormat="1">
      <c r="A147" s="11"/>
      <c r="G147" s="9"/>
      <c r="W147" s="16"/>
      <c r="AL147" s="19"/>
    </row>
    <row r="148" spans="1:38" s="8" customFormat="1">
      <c r="A148" s="11"/>
      <c r="G148" s="9"/>
      <c r="W148" s="16"/>
      <c r="AL148" s="19"/>
    </row>
    <row r="149" spans="1:38" s="8" customFormat="1">
      <c r="A149" s="11"/>
      <c r="G149" s="9"/>
      <c r="W149" s="16"/>
      <c r="AL149" s="19"/>
    </row>
    <row r="150" spans="1:38" s="8" customFormat="1">
      <c r="A150" s="11"/>
      <c r="G150" s="9"/>
      <c r="W150" s="16"/>
      <c r="AL150" s="19"/>
    </row>
    <row r="151" spans="1:38" s="8" customFormat="1">
      <c r="A151" s="11"/>
      <c r="G151" s="9"/>
      <c r="W151" s="16"/>
      <c r="AL151" s="19"/>
    </row>
    <row r="152" spans="1:38" s="8" customFormat="1">
      <c r="A152" s="11"/>
      <c r="G152" s="9"/>
      <c r="W152" s="16"/>
      <c r="AL152" s="19"/>
    </row>
    <row r="153" spans="1:38" s="8" customFormat="1">
      <c r="A153" s="11"/>
      <c r="G153" s="9"/>
      <c r="W153" s="16"/>
      <c r="AL153" s="19"/>
    </row>
    <row r="154" spans="1:38" s="8" customFormat="1">
      <c r="A154" s="11"/>
      <c r="G154" s="9"/>
      <c r="W154" s="16"/>
      <c r="AL154" s="19"/>
    </row>
    <row r="155" spans="1:38" s="8" customFormat="1">
      <c r="A155" s="11"/>
      <c r="G155" s="9"/>
      <c r="W155" s="16"/>
      <c r="AL155" s="19"/>
    </row>
    <row r="156" spans="1:38" s="8" customFormat="1">
      <c r="A156" s="11"/>
      <c r="G156" s="9"/>
      <c r="W156" s="16"/>
      <c r="AL156" s="19"/>
    </row>
    <row r="157" spans="1:38" s="8" customFormat="1">
      <c r="A157" s="11"/>
      <c r="G157" s="9"/>
      <c r="W157" s="16"/>
      <c r="AL157" s="19"/>
    </row>
    <row r="158" spans="1:38" s="8" customFormat="1">
      <c r="A158" s="11"/>
      <c r="G158" s="9"/>
      <c r="W158" s="16"/>
      <c r="AL158" s="19"/>
    </row>
    <row r="159" spans="1:38" s="8" customFormat="1">
      <c r="A159" s="11"/>
      <c r="G159" s="9"/>
      <c r="W159" s="16"/>
      <c r="AL159" s="19"/>
    </row>
    <row r="160" spans="1:38" s="8" customFormat="1">
      <c r="A160" s="11"/>
      <c r="G160" s="9"/>
      <c r="W160" s="16"/>
      <c r="AL160" s="19"/>
    </row>
    <row r="161" spans="1:38" s="8" customFormat="1">
      <c r="A161" s="11"/>
      <c r="G161" s="9"/>
      <c r="W161" s="16"/>
      <c r="AL161" s="19"/>
    </row>
    <row r="162" spans="1:38" s="8" customFormat="1">
      <c r="A162" s="11"/>
      <c r="G162" s="9"/>
      <c r="W162" s="16"/>
      <c r="AL162" s="19"/>
    </row>
    <row r="163" spans="1:38" s="8" customFormat="1">
      <c r="A163" s="11"/>
      <c r="G163" s="9"/>
      <c r="W163" s="16"/>
      <c r="AL163" s="19"/>
    </row>
    <row r="164" spans="1:38" s="8" customFormat="1">
      <c r="A164" s="11"/>
      <c r="G164" s="9"/>
      <c r="W164" s="16"/>
      <c r="AL164" s="19"/>
    </row>
    <row r="165" spans="1:38" s="8" customFormat="1">
      <c r="A165" s="11"/>
      <c r="G165" s="9"/>
      <c r="W165" s="16"/>
      <c r="AL165" s="19"/>
    </row>
    <row r="166" spans="1:38" s="8" customFormat="1">
      <c r="A166" s="11"/>
      <c r="G166" s="9"/>
      <c r="W166" s="16"/>
      <c r="AL166" s="19"/>
    </row>
    <row r="167" spans="1:38" s="8" customFormat="1">
      <c r="A167" s="11"/>
      <c r="G167" s="9"/>
      <c r="W167" s="16"/>
      <c r="AL167" s="19"/>
    </row>
    <row r="168" spans="1:38" s="8" customFormat="1">
      <c r="A168" s="11"/>
      <c r="G168" s="9"/>
      <c r="W168" s="16"/>
      <c r="AL168" s="19"/>
    </row>
    <row r="169" spans="1:38" s="8" customFormat="1">
      <c r="A169" s="11"/>
      <c r="G169" s="9"/>
      <c r="W169" s="16"/>
      <c r="AL169" s="19"/>
    </row>
    <row r="170" spans="1:38" s="8" customFormat="1">
      <c r="A170" s="11"/>
      <c r="G170" s="9"/>
      <c r="W170" s="16"/>
      <c r="AL170" s="19"/>
    </row>
    <row r="171" spans="1:38" s="8" customFormat="1">
      <c r="A171" s="11"/>
      <c r="G171" s="9"/>
      <c r="W171" s="16"/>
      <c r="AL171" s="19"/>
    </row>
    <row r="172" spans="1:38" s="8" customFormat="1">
      <c r="A172" s="11"/>
      <c r="G172" s="9"/>
      <c r="W172" s="16"/>
      <c r="AL172" s="19"/>
    </row>
    <row r="173" spans="1:38" s="8" customFormat="1">
      <c r="A173" s="11"/>
      <c r="G173" s="9"/>
      <c r="W173" s="16"/>
      <c r="AL173" s="19"/>
    </row>
    <row r="174" spans="1:38" s="8" customFormat="1">
      <c r="A174" s="11"/>
      <c r="G174" s="9"/>
      <c r="W174" s="16"/>
      <c r="AL174" s="19"/>
    </row>
    <row r="175" spans="1:38" s="8" customFormat="1">
      <c r="A175" s="11"/>
      <c r="G175" s="9"/>
      <c r="W175" s="16"/>
      <c r="AL175" s="19"/>
    </row>
    <row r="176" spans="1:38" s="8" customFormat="1">
      <c r="A176" s="11"/>
      <c r="G176" s="9"/>
      <c r="W176" s="16"/>
      <c r="AL176" s="19"/>
    </row>
    <row r="177" spans="1:38" s="8" customFormat="1">
      <c r="A177" s="11"/>
      <c r="G177" s="9"/>
      <c r="W177" s="16"/>
      <c r="AL177" s="19"/>
    </row>
    <row r="178" spans="1:38" s="8" customFormat="1">
      <c r="A178" s="11"/>
      <c r="G178" s="9"/>
      <c r="W178" s="16"/>
      <c r="AL178" s="19"/>
    </row>
    <row r="179" spans="1:38" s="8" customFormat="1">
      <c r="A179" s="11"/>
      <c r="G179" s="9"/>
      <c r="W179" s="16"/>
      <c r="AL179" s="19"/>
    </row>
    <row r="180" spans="1:38" s="8" customFormat="1">
      <c r="A180" s="11"/>
      <c r="G180" s="9"/>
      <c r="W180" s="16"/>
      <c r="AL180" s="19"/>
    </row>
    <row r="181" spans="1:38" s="8" customFormat="1">
      <c r="A181" s="11"/>
      <c r="G181" s="9"/>
      <c r="W181" s="16"/>
      <c r="AL181" s="19"/>
    </row>
    <row r="182" spans="1:38" s="8" customFormat="1">
      <c r="A182" s="11"/>
      <c r="G182" s="9"/>
      <c r="W182" s="16"/>
      <c r="AL182" s="19"/>
    </row>
    <row r="183" spans="1:38" s="8" customFormat="1">
      <c r="A183" s="11"/>
      <c r="G183" s="9"/>
      <c r="W183" s="16"/>
      <c r="AL183" s="19"/>
    </row>
    <row r="184" spans="1:38" s="8" customFormat="1">
      <c r="A184" s="11"/>
      <c r="G184" s="9"/>
      <c r="W184" s="16"/>
      <c r="AL184" s="19"/>
    </row>
    <row r="185" spans="1:38" s="8" customFormat="1">
      <c r="A185" s="11"/>
      <c r="G185" s="9"/>
      <c r="W185" s="16"/>
      <c r="AL185" s="19"/>
    </row>
    <row r="186" spans="1:38" s="8" customFormat="1">
      <c r="A186" s="11"/>
      <c r="G186" s="9"/>
      <c r="W186" s="16"/>
      <c r="AL186" s="19"/>
    </row>
    <row r="187" spans="1:38" s="8" customFormat="1">
      <c r="A187" s="11"/>
      <c r="G187" s="9"/>
      <c r="W187" s="16"/>
      <c r="AL187" s="19"/>
    </row>
    <row r="188" spans="1:38" s="8" customFormat="1">
      <c r="A188" s="11"/>
      <c r="G188" s="9"/>
      <c r="W188" s="16"/>
      <c r="AL188" s="19"/>
    </row>
    <row r="189" spans="1:38" s="8" customFormat="1">
      <c r="A189" s="11"/>
      <c r="G189" s="9"/>
      <c r="W189" s="16"/>
      <c r="AL189" s="19"/>
    </row>
    <row r="190" spans="1:38" s="8" customFormat="1">
      <c r="A190" s="11"/>
      <c r="G190" s="9"/>
      <c r="W190" s="16"/>
      <c r="AL190" s="19"/>
    </row>
    <row r="191" spans="1:38" s="8" customFormat="1">
      <c r="A191" s="11"/>
      <c r="G191" s="9"/>
      <c r="W191" s="16"/>
      <c r="AL191" s="19"/>
    </row>
    <row r="192" spans="1:38" s="8" customFormat="1">
      <c r="A192" s="11"/>
      <c r="G192" s="9"/>
      <c r="W192" s="16"/>
      <c r="AL192" s="19"/>
    </row>
    <row r="193" spans="1:38" s="8" customFormat="1">
      <c r="A193" s="11"/>
      <c r="G193" s="9"/>
      <c r="W193" s="16"/>
      <c r="AL193" s="19"/>
    </row>
    <row r="194" spans="1:38" s="8" customFormat="1">
      <c r="A194" s="11"/>
      <c r="G194" s="9"/>
      <c r="W194" s="16"/>
      <c r="AL194" s="19"/>
    </row>
    <row r="195" spans="1:38" s="8" customFormat="1">
      <c r="A195" s="11"/>
      <c r="G195" s="9"/>
      <c r="W195" s="16"/>
      <c r="AL195" s="19"/>
    </row>
    <row r="196" spans="1:38" s="8" customFormat="1">
      <c r="A196" s="11"/>
      <c r="G196" s="9"/>
      <c r="W196" s="16"/>
      <c r="AL196" s="19"/>
    </row>
    <row r="197" spans="1:38" s="8" customFormat="1">
      <c r="A197" s="11"/>
      <c r="G197" s="9"/>
      <c r="W197" s="16"/>
      <c r="AL197" s="19"/>
    </row>
    <row r="198" spans="1:38" s="8" customFormat="1">
      <c r="A198" s="11"/>
      <c r="G198" s="9"/>
      <c r="W198" s="16"/>
      <c r="AL198" s="19"/>
    </row>
    <row r="199" spans="1:38" s="8" customFormat="1">
      <c r="A199" s="11"/>
      <c r="G199" s="9"/>
      <c r="W199" s="16"/>
      <c r="AL199" s="19"/>
    </row>
    <row r="200" spans="1:38" s="8" customFormat="1">
      <c r="A200" s="11"/>
      <c r="G200" s="9"/>
      <c r="W200" s="16"/>
      <c r="AL200" s="19"/>
    </row>
    <row r="201" spans="1:38" s="8" customFormat="1">
      <c r="A201" s="11"/>
      <c r="G201" s="9"/>
      <c r="W201" s="16"/>
      <c r="AL201" s="19"/>
    </row>
    <row r="202" spans="1:38" s="8" customFormat="1">
      <c r="A202" s="11"/>
      <c r="G202" s="9"/>
      <c r="W202" s="16"/>
      <c r="AL202" s="19"/>
    </row>
    <row r="203" spans="1:38" s="8" customFormat="1">
      <c r="A203" s="11"/>
      <c r="G203" s="9"/>
      <c r="W203" s="16"/>
      <c r="AL203" s="19"/>
    </row>
    <row r="204" spans="1:38" s="8" customFormat="1">
      <c r="A204" s="11"/>
      <c r="G204" s="9"/>
      <c r="W204" s="16"/>
      <c r="AL204" s="19"/>
    </row>
    <row r="205" spans="1:38" s="8" customFormat="1">
      <c r="A205" s="11"/>
      <c r="G205" s="9"/>
      <c r="W205" s="16"/>
      <c r="AL205" s="19"/>
    </row>
    <row r="206" spans="1:38" s="8" customFormat="1">
      <c r="A206" s="11"/>
      <c r="G206" s="9"/>
      <c r="W206" s="16"/>
      <c r="AL206" s="19"/>
    </row>
    <row r="207" spans="1:38" s="8" customFormat="1">
      <c r="A207" s="11"/>
      <c r="G207" s="9"/>
      <c r="W207" s="16"/>
      <c r="AL207" s="19"/>
    </row>
    <row r="208" spans="1:38" s="8" customFormat="1">
      <c r="A208" s="11"/>
      <c r="G208" s="9"/>
      <c r="W208" s="16"/>
      <c r="AL208" s="19"/>
    </row>
    <row r="209" spans="1:38" s="8" customFormat="1">
      <c r="A209" s="11"/>
      <c r="G209" s="9"/>
      <c r="W209" s="16"/>
      <c r="AL209" s="19"/>
    </row>
    <row r="210" spans="1:38" s="8" customFormat="1">
      <c r="A210" s="11"/>
      <c r="G210" s="9"/>
      <c r="W210" s="16"/>
      <c r="AL210" s="19"/>
    </row>
    <row r="211" spans="1:38" s="8" customFormat="1">
      <c r="A211" s="11"/>
      <c r="G211" s="9"/>
      <c r="W211" s="16"/>
      <c r="AL211" s="19"/>
    </row>
    <row r="212" spans="1:38" s="8" customFormat="1">
      <c r="A212" s="11"/>
      <c r="G212" s="9"/>
      <c r="W212" s="16"/>
      <c r="AL212" s="19"/>
    </row>
    <row r="213" spans="1:38" s="8" customFormat="1">
      <c r="A213" s="11"/>
      <c r="G213" s="9"/>
      <c r="W213" s="16"/>
      <c r="AL213" s="19"/>
    </row>
    <row r="214" spans="1:38" s="8" customFormat="1">
      <c r="A214" s="11"/>
      <c r="G214" s="9"/>
      <c r="W214" s="16"/>
      <c r="AL214" s="19"/>
    </row>
    <row r="215" spans="1:38" s="8" customFormat="1">
      <c r="A215" s="11"/>
      <c r="G215" s="9"/>
      <c r="W215" s="16"/>
      <c r="AL215" s="19"/>
    </row>
    <row r="216" spans="1:38" s="8" customFormat="1">
      <c r="A216" s="11"/>
      <c r="G216" s="9"/>
      <c r="W216" s="16"/>
      <c r="AL216" s="19"/>
    </row>
    <row r="217" spans="1:38" s="8" customFormat="1">
      <c r="A217" s="11"/>
      <c r="G217" s="9"/>
      <c r="W217" s="16"/>
      <c r="AL217" s="19"/>
    </row>
    <row r="218" spans="1:38" s="8" customFormat="1">
      <c r="A218" s="11"/>
      <c r="G218" s="9"/>
      <c r="W218" s="16"/>
      <c r="AL218" s="19"/>
    </row>
    <row r="219" spans="1:38" s="8" customFormat="1">
      <c r="A219" s="11"/>
      <c r="G219" s="9"/>
      <c r="W219" s="16"/>
      <c r="AL219" s="19"/>
    </row>
    <row r="220" spans="1:38" s="8" customFormat="1">
      <c r="A220" s="11"/>
      <c r="G220" s="9"/>
      <c r="W220" s="16"/>
      <c r="AL220" s="19"/>
    </row>
    <row r="221" spans="1:38" s="8" customFormat="1">
      <c r="A221" s="11"/>
      <c r="G221" s="9"/>
      <c r="W221" s="16"/>
      <c r="AL221" s="19"/>
    </row>
    <row r="222" spans="1:38" s="8" customFormat="1">
      <c r="A222" s="11"/>
      <c r="G222" s="9"/>
      <c r="W222" s="16"/>
      <c r="AL222" s="19"/>
    </row>
    <row r="223" spans="1:38" s="8" customFormat="1">
      <c r="A223" s="11"/>
      <c r="G223" s="9"/>
      <c r="W223" s="16"/>
      <c r="AL223" s="19"/>
    </row>
    <row r="224" spans="1:38" s="8" customFormat="1">
      <c r="A224" s="11"/>
      <c r="G224" s="9"/>
      <c r="W224" s="16"/>
      <c r="AL224" s="19"/>
    </row>
    <row r="225" spans="1:42" s="8" customFormat="1">
      <c r="A225" s="11"/>
      <c r="G225" s="9"/>
      <c r="W225" s="16"/>
      <c r="AL225" s="19"/>
    </row>
    <row r="226" spans="1:42" s="8" customFormat="1">
      <c r="A226" s="11"/>
      <c r="G226" s="9"/>
      <c r="W226" s="16"/>
      <c r="AL226" s="19"/>
    </row>
    <row r="227" spans="1:42" s="8" customFormat="1">
      <c r="A227" s="11"/>
      <c r="G227" s="9"/>
      <c r="W227" s="16"/>
      <c r="AL227" s="19"/>
    </row>
    <row r="228" spans="1:42" s="8" customFormat="1">
      <c r="A228" s="11"/>
      <c r="G228" s="9"/>
      <c r="W228" s="16"/>
      <c r="AL228" s="19"/>
    </row>
    <row r="229" spans="1:42" s="8" customFormat="1">
      <c r="A229" s="11"/>
      <c r="G229" s="9"/>
      <c r="W229" s="16"/>
      <c r="AL229" s="19"/>
    </row>
    <row r="230" spans="1:42" s="8" customFormat="1">
      <c r="A230" s="11"/>
      <c r="G230" s="9"/>
      <c r="R230" s="23"/>
      <c r="W230" s="16"/>
      <c r="Z230" s="23"/>
      <c r="AL230" s="19"/>
      <c r="AN230" s="26"/>
      <c r="AO230" s="23"/>
      <c r="AP230" s="23"/>
    </row>
    <row r="231" spans="1:42" s="8" customFormat="1">
      <c r="A231" s="11"/>
      <c r="G231" s="9"/>
      <c r="R231" s="23"/>
      <c r="W231" s="16"/>
      <c r="Z231" s="23"/>
      <c r="AL231" s="19"/>
      <c r="AN231" s="22"/>
      <c r="AO231" s="23"/>
      <c r="AP231" s="23"/>
    </row>
    <row r="232" spans="1:42" s="8" customFormat="1">
      <c r="A232" s="11"/>
      <c r="G232" s="9"/>
      <c r="R232" s="23"/>
      <c r="W232" s="16"/>
      <c r="Z232" s="23"/>
      <c r="AL232" s="19"/>
      <c r="AN232" s="22"/>
      <c r="AO232" s="23"/>
      <c r="AP232" s="23"/>
    </row>
    <row r="233" spans="1:42" s="8" customFormat="1">
      <c r="A233" s="11"/>
      <c r="G233" s="9"/>
      <c r="R233" s="23"/>
      <c r="W233" s="16"/>
      <c r="Z233" s="23"/>
      <c r="AL233" s="19"/>
      <c r="AN233" s="22"/>
      <c r="AO233" s="23"/>
      <c r="AP233" s="23"/>
    </row>
    <row r="234" spans="1:42" s="8" customFormat="1">
      <c r="A234" s="11"/>
      <c r="G234" s="9"/>
      <c r="R234" s="23"/>
      <c r="W234" s="16"/>
      <c r="Z234" s="23"/>
      <c r="AL234" s="19"/>
      <c r="AN234" s="22"/>
      <c r="AO234" s="23"/>
      <c r="AP234" s="23"/>
    </row>
    <row r="235" spans="1:42" s="8" customFormat="1">
      <c r="A235" s="11"/>
      <c r="G235" s="9"/>
      <c r="R235" s="23"/>
      <c r="W235" s="16"/>
      <c r="Z235" s="23"/>
      <c r="AL235" s="19"/>
      <c r="AN235" s="22"/>
      <c r="AO235" s="23"/>
      <c r="AP235" s="23"/>
    </row>
    <row r="236" spans="1:42" s="8" customFormat="1">
      <c r="A236" s="11"/>
      <c r="G236" s="9"/>
      <c r="R236" s="23"/>
      <c r="W236" s="16"/>
      <c r="Z236" s="23"/>
      <c r="AL236" s="19"/>
      <c r="AN236" s="22"/>
      <c r="AO236" s="23"/>
      <c r="AP236" s="23"/>
    </row>
    <row r="237" spans="1:42" s="8" customFormat="1">
      <c r="A237" s="11"/>
      <c r="G237" s="9"/>
      <c r="R237" s="23"/>
      <c r="W237" s="16"/>
      <c r="Z237" s="23"/>
      <c r="AL237" s="19"/>
      <c r="AN237" s="22"/>
      <c r="AO237" s="23"/>
      <c r="AP237" s="23"/>
    </row>
    <row r="238" spans="1:42" s="8" customFormat="1">
      <c r="A238" s="11"/>
      <c r="G238" s="9"/>
      <c r="R238" s="23"/>
      <c r="W238" s="16"/>
      <c r="Z238" s="23"/>
      <c r="AL238" s="19"/>
      <c r="AN238" s="22"/>
      <c r="AO238" s="23"/>
      <c r="AP238" s="23"/>
    </row>
    <row r="239" spans="1:42" s="8" customFormat="1">
      <c r="A239" s="11"/>
      <c r="G239" s="9"/>
      <c r="R239" s="23"/>
      <c r="W239" s="16"/>
      <c r="Z239" s="23"/>
      <c r="AL239" s="19"/>
      <c r="AN239" s="22"/>
      <c r="AO239" s="23"/>
      <c r="AP239" s="23"/>
    </row>
    <row r="240" spans="1:42" s="8" customFormat="1">
      <c r="A240" s="11"/>
      <c r="G240" s="9"/>
      <c r="R240" s="23"/>
      <c r="W240" s="16"/>
      <c r="Z240" s="23"/>
      <c r="AL240" s="19"/>
      <c r="AN240" s="22"/>
      <c r="AO240" s="23"/>
      <c r="AP240" s="23"/>
    </row>
    <row r="241" spans="1:42" s="8" customFormat="1">
      <c r="A241" s="11"/>
      <c r="G241" s="9"/>
      <c r="R241" s="23"/>
      <c r="W241" s="16"/>
      <c r="Z241" s="23"/>
      <c r="AL241" s="19"/>
      <c r="AN241" s="22"/>
      <c r="AO241" s="23"/>
      <c r="AP241" s="23"/>
    </row>
    <row r="242" spans="1:42" s="8" customFormat="1">
      <c r="A242" s="11"/>
      <c r="G242" s="9"/>
      <c r="R242" s="23"/>
      <c r="W242" s="16"/>
      <c r="Z242" s="23"/>
      <c r="AL242" s="19"/>
      <c r="AN242" s="22"/>
      <c r="AO242" s="23"/>
      <c r="AP242" s="23"/>
    </row>
    <row r="243" spans="1:42" s="8" customFormat="1">
      <c r="A243" s="11"/>
      <c r="G243" s="9"/>
      <c r="R243" s="23"/>
      <c r="W243" s="16"/>
      <c r="Z243" s="23"/>
      <c r="AL243" s="19"/>
      <c r="AN243" s="22"/>
      <c r="AO243" s="23"/>
      <c r="AP243" s="23"/>
    </row>
    <row r="244" spans="1:42" s="8" customFormat="1">
      <c r="A244" s="11"/>
      <c r="G244" s="9"/>
      <c r="R244" s="23"/>
      <c r="W244" s="16"/>
      <c r="Z244" s="23"/>
      <c r="AL244" s="19"/>
      <c r="AN244" s="22"/>
      <c r="AO244" s="23"/>
      <c r="AP244" s="23"/>
    </row>
    <row r="245" spans="1:42" s="8" customFormat="1">
      <c r="A245" s="11"/>
      <c r="G245" s="9"/>
      <c r="R245" s="23"/>
      <c r="W245" s="16"/>
      <c r="Z245" s="23"/>
      <c r="AL245" s="19"/>
      <c r="AN245" s="22"/>
      <c r="AO245" s="23"/>
      <c r="AP245" s="23"/>
    </row>
    <row r="246" spans="1:42" s="8" customFormat="1">
      <c r="A246" s="11"/>
      <c r="G246" s="9"/>
      <c r="R246" s="23"/>
      <c r="W246" s="16"/>
      <c r="Z246" s="23"/>
      <c r="AL246" s="19"/>
      <c r="AN246" s="22"/>
      <c r="AO246" s="23"/>
      <c r="AP246" s="23"/>
    </row>
    <row r="247" spans="1:42" s="8" customFormat="1">
      <c r="A247" s="11"/>
      <c r="G247" s="9"/>
      <c r="R247" s="23"/>
      <c r="W247" s="16"/>
      <c r="Z247" s="23"/>
      <c r="AL247" s="19"/>
      <c r="AN247" s="22"/>
      <c r="AO247" s="23"/>
      <c r="AP247" s="23"/>
    </row>
    <row r="248" spans="1:42" s="8" customFormat="1">
      <c r="A248" s="11"/>
      <c r="G248" s="9"/>
      <c r="R248" s="23"/>
      <c r="W248" s="16"/>
      <c r="Z248" s="23"/>
      <c r="AL248" s="19"/>
      <c r="AN248" s="22"/>
      <c r="AO248" s="23"/>
      <c r="AP248" s="23"/>
    </row>
    <row r="249" spans="1:42" s="8" customFormat="1">
      <c r="A249" s="11"/>
      <c r="G249" s="9"/>
      <c r="R249" s="23"/>
      <c r="W249" s="16"/>
      <c r="Z249" s="23"/>
      <c r="AL249" s="19"/>
      <c r="AN249" s="22"/>
      <c r="AO249" s="23"/>
      <c r="AP249" s="23"/>
    </row>
    <row r="250" spans="1:42" s="8" customFormat="1">
      <c r="A250" s="11"/>
      <c r="G250" s="9"/>
      <c r="R250" s="23"/>
      <c r="W250" s="16"/>
      <c r="Z250" s="23"/>
      <c r="AL250" s="19"/>
      <c r="AN250" s="22"/>
      <c r="AO250" s="23"/>
      <c r="AP250" s="23"/>
    </row>
    <row r="251" spans="1:42" s="8" customFormat="1">
      <c r="A251" s="11"/>
      <c r="G251" s="9"/>
      <c r="R251" s="23"/>
      <c r="W251" s="16"/>
      <c r="Z251" s="23"/>
      <c r="AL251" s="19"/>
      <c r="AN251" s="22"/>
      <c r="AO251" s="23"/>
      <c r="AP251" s="23"/>
    </row>
    <row r="252" spans="1:42" s="8" customFormat="1">
      <c r="A252" s="11"/>
      <c r="G252" s="9"/>
      <c r="R252" s="23"/>
      <c r="W252" s="16"/>
      <c r="Z252" s="23"/>
      <c r="AL252" s="19"/>
      <c r="AN252" s="22"/>
      <c r="AO252" s="23"/>
      <c r="AP252" s="23"/>
    </row>
    <row r="253" spans="1:42" s="8" customFormat="1">
      <c r="A253" s="11"/>
      <c r="G253" s="9"/>
      <c r="R253" s="23"/>
      <c r="W253" s="16"/>
      <c r="Z253" s="23"/>
      <c r="AL253" s="19"/>
      <c r="AN253" s="22"/>
      <c r="AO253" s="23"/>
      <c r="AP253" s="23"/>
    </row>
    <row r="254" spans="1:42" s="8" customFormat="1">
      <c r="A254" s="11"/>
      <c r="G254" s="9"/>
      <c r="R254" s="23"/>
      <c r="W254" s="16"/>
      <c r="Z254" s="23"/>
      <c r="AL254" s="19"/>
      <c r="AN254" s="22"/>
      <c r="AO254" s="23"/>
      <c r="AP254" s="23"/>
    </row>
    <row r="255" spans="1:42" s="8" customFormat="1">
      <c r="A255" s="11"/>
      <c r="G255" s="9"/>
      <c r="R255" s="23"/>
      <c r="W255" s="16"/>
      <c r="Z255" s="23"/>
      <c r="AL255" s="19"/>
      <c r="AN255" s="22"/>
      <c r="AO255" s="23"/>
      <c r="AP255" s="23"/>
    </row>
    <row r="256" spans="1:42" s="8" customFormat="1">
      <c r="A256" s="11"/>
      <c r="G256" s="9"/>
      <c r="R256" s="23"/>
      <c r="W256" s="16"/>
      <c r="Z256" s="23"/>
      <c r="AL256" s="19"/>
      <c r="AN256" s="22"/>
      <c r="AO256" s="23"/>
      <c r="AP256" s="23"/>
    </row>
    <row r="257" spans="1:42" s="8" customFormat="1">
      <c r="A257" s="11"/>
      <c r="G257" s="9"/>
      <c r="R257" s="23"/>
      <c r="W257" s="16"/>
      <c r="Z257" s="23"/>
      <c r="AL257" s="19"/>
      <c r="AN257" s="22"/>
      <c r="AO257" s="23"/>
      <c r="AP257" s="23"/>
    </row>
    <row r="258" spans="1:42" s="8" customFormat="1">
      <c r="A258" s="11"/>
      <c r="G258" s="9"/>
      <c r="R258" s="23"/>
      <c r="W258" s="16"/>
      <c r="Z258" s="23"/>
      <c r="AL258" s="19"/>
      <c r="AN258" s="22"/>
      <c r="AO258" s="23"/>
      <c r="AP258" s="23"/>
    </row>
    <row r="259" spans="1:42" s="8" customFormat="1">
      <c r="A259" s="11"/>
      <c r="G259" s="9"/>
      <c r="R259" s="23"/>
      <c r="W259" s="16"/>
      <c r="Z259" s="23"/>
      <c r="AL259" s="19"/>
      <c r="AN259" s="22"/>
      <c r="AO259" s="23"/>
      <c r="AP259" s="23"/>
    </row>
    <row r="260" spans="1:42" s="8" customFormat="1">
      <c r="A260" s="11"/>
      <c r="G260" s="9"/>
      <c r="R260" s="23"/>
      <c r="W260" s="16"/>
      <c r="Z260" s="23"/>
      <c r="AL260" s="19"/>
      <c r="AN260" s="22"/>
      <c r="AO260" s="23"/>
      <c r="AP260" s="23"/>
    </row>
    <row r="261" spans="1:42" s="8" customFormat="1">
      <c r="A261" s="11"/>
      <c r="G261" s="9"/>
      <c r="R261" s="23"/>
      <c r="W261" s="16"/>
      <c r="Z261" s="23"/>
      <c r="AL261" s="19"/>
      <c r="AN261" s="22"/>
      <c r="AO261" s="23"/>
      <c r="AP261" s="23"/>
    </row>
    <row r="262" spans="1:42" s="8" customFormat="1">
      <c r="A262" s="11"/>
      <c r="G262" s="9"/>
      <c r="R262" s="23"/>
      <c r="W262" s="16"/>
      <c r="Z262" s="23"/>
      <c r="AL262" s="19"/>
      <c r="AN262" s="22"/>
      <c r="AO262" s="23"/>
      <c r="AP262" s="23"/>
    </row>
    <row r="263" spans="1:42" s="8" customFormat="1">
      <c r="A263" s="11"/>
      <c r="G263" s="9"/>
      <c r="R263" s="23"/>
      <c r="W263" s="16"/>
      <c r="Z263" s="23"/>
      <c r="AL263" s="19"/>
      <c r="AN263" s="22"/>
      <c r="AO263" s="23"/>
      <c r="AP263" s="23"/>
    </row>
    <row r="264" spans="1:42" s="8" customFormat="1">
      <c r="A264" s="11"/>
      <c r="G264" s="9"/>
      <c r="R264" s="23"/>
      <c r="W264" s="16"/>
      <c r="Z264" s="23"/>
      <c r="AL264" s="19"/>
      <c r="AN264" s="22"/>
      <c r="AO264" s="23"/>
      <c r="AP264" s="23"/>
    </row>
    <row r="265" spans="1:42" s="8" customFormat="1">
      <c r="A265" s="11"/>
      <c r="G265" s="9"/>
      <c r="R265" s="23"/>
      <c r="W265" s="16"/>
      <c r="Z265" s="23"/>
      <c r="AL265" s="19"/>
      <c r="AN265" s="22"/>
      <c r="AO265" s="23"/>
      <c r="AP265" s="23"/>
    </row>
    <row r="266" spans="1:42" s="8" customFormat="1">
      <c r="A266" s="11"/>
      <c r="G266" s="9"/>
      <c r="R266" s="23"/>
      <c r="W266" s="16"/>
      <c r="Z266" s="23"/>
      <c r="AL266" s="19"/>
      <c r="AN266" s="22"/>
      <c r="AO266" s="23"/>
      <c r="AP266" s="23"/>
    </row>
    <row r="267" spans="1:42" s="8" customFormat="1">
      <c r="A267" s="11"/>
      <c r="G267" s="9"/>
      <c r="R267" s="23"/>
      <c r="W267" s="16"/>
      <c r="Z267" s="23"/>
      <c r="AL267" s="19"/>
      <c r="AN267" s="22"/>
      <c r="AO267" s="23"/>
      <c r="AP267" s="23"/>
    </row>
    <row r="268" spans="1:42" s="8" customFormat="1">
      <c r="A268" s="11"/>
      <c r="G268" s="9"/>
      <c r="R268" s="23"/>
      <c r="W268" s="16"/>
      <c r="Z268" s="23"/>
      <c r="AL268" s="19"/>
      <c r="AN268" s="22"/>
      <c r="AO268" s="23"/>
      <c r="AP268" s="23"/>
    </row>
    <row r="269" spans="1:42" s="8" customFormat="1">
      <c r="A269" s="11"/>
      <c r="G269" s="9"/>
      <c r="R269" s="23"/>
      <c r="W269" s="16"/>
      <c r="Z269" s="23"/>
      <c r="AL269" s="19"/>
      <c r="AN269" s="22"/>
      <c r="AO269" s="23"/>
      <c r="AP269" s="23"/>
    </row>
    <row r="270" spans="1:42" s="8" customFormat="1">
      <c r="A270" s="11"/>
      <c r="G270" s="9"/>
      <c r="R270" s="23"/>
      <c r="W270" s="16"/>
      <c r="Z270" s="23"/>
      <c r="AL270" s="19"/>
      <c r="AN270" s="22"/>
      <c r="AO270" s="23"/>
      <c r="AP270" s="23"/>
    </row>
    <row r="271" spans="1:42" s="8" customFormat="1">
      <c r="A271" s="11"/>
      <c r="G271" s="9"/>
      <c r="R271" s="23"/>
      <c r="W271" s="16"/>
      <c r="Z271" s="23"/>
      <c r="AL271" s="19"/>
      <c r="AN271" s="22"/>
      <c r="AO271" s="23"/>
      <c r="AP271" s="23"/>
    </row>
    <row r="272" spans="1:42" s="8" customFormat="1">
      <c r="A272" s="11"/>
      <c r="G272" s="9"/>
      <c r="R272" s="23"/>
      <c r="W272" s="16"/>
      <c r="Z272" s="23"/>
      <c r="AL272" s="19"/>
      <c r="AN272" s="22"/>
      <c r="AO272" s="23"/>
      <c r="AP272" s="23"/>
    </row>
    <row r="273" spans="1:42" s="8" customFormat="1">
      <c r="A273" s="11"/>
      <c r="G273" s="9"/>
      <c r="R273" s="23"/>
      <c r="W273" s="16"/>
      <c r="Z273" s="23"/>
      <c r="AL273" s="19"/>
      <c r="AN273" s="22"/>
      <c r="AO273" s="23"/>
      <c r="AP273" s="23"/>
    </row>
    <row r="274" spans="1:42" s="8" customFormat="1">
      <c r="A274" s="11"/>
      <c r="G274" s="9"/>
      <c r="R274" s="23"/>
      <c r="W274" s="16"/>
      <c r="Z274" s="23"/>
      <c r="AL274" s="19"/>
      <c r="AN274" s="22"/>
      <c r="AO274" s="23"/>
      <c r="AP274" s="23"/>
    </row>
    <row r="275" spans="1:42" s="8" customFormat="1">
      <c r="A275" s="11"/>
      <c r="G275" s="9"/>
      <c r="R275" s="23"/>
      <c r="W275" s="16"/>
      <c r="Z275" s="23"/>
      <c r="AL275" s="19"/>
      <c r="AN275" s="22"/>
      <c r="AO275" s="23"/>
      <c r="AP275" s="23"/>
    </row>
    <row r="276" spans="1:42" s="8" customFormat="1">
      <c r="A276" s="11"/>
      <c r="G276" s="9"/>
      <c r="R276" s="23"/>
      <c r="W276" s="16"/>
      <c r="Z276" s="23"/>
      <c r="AL276" s="19"/>
      <c r="AN276" s="22"/>
      <c r="AO276" s="23"/>
      <c r="AP276" s="23"/>
    </row>
    <row r="277" spans="1:42" s="8" customFormat="1">
      <c r="A277" s="11"/>
      <c r="G277" s="9"/>
      <c r="R277" s="23"/>
      <c r="W277" s="16"/>
      <c r="Z277" s="23"/>
      <c r="AL277" s="19"/>
      <c r="AN277" s="22"/>
      <c r="AO277" s="23"/>
      <c r="AP277" s="23"/>
    </row>
    <row r="278" spans="1:42" s="8" customFormat="1">
      <c r="A278" s="11"/>
      <c r="G278" s="9"/>
      <c r="R278" s="23"/>
      <c r="W278" s="16"/>
      <c r="Z278" s="23"/>
      <c r="AL278" s="19"/>
      <c r="AN278" s="22"/>
      <c r="AO278" s="23"/>
      <c r="AP278" s="23"/>
    </row>
    <row r="279" spans="1:42" s="8" customFormat="1">
      <c r="A279" s="11"/>
      <c r="G279" s="9"/>
      <c r="R279" s="23"/>
      <c r="W279" s="16"/>
      <c r="Z279" s="23"/>
      <c r="AL279" s="19"/>
      <c r="AN279" s="22"/>
      <c r="AO279" s="23"/>
      <c r="AP279" s="23"/>
    </row>
    <row r="280" spans="1:42" s="8" customFormat="1">
      <c r="A280" s="11"/>
      <c r="G280" s="9"/>
      <c r="R280" s="23"/>
      <c r="W280" s="16"/>
      <c r="Z280" s="23"/>
      <c r="AL280" s="19"/>
      <c r="AN280" s="22"/>
      <c r="AO280" s="23"/>
      <c r="AP280" s="23"/>
    </row>
    <row r="281" spans="1:42" s="8" customFormat="1">
      <c r="A281" s="11"/>
      <c r="G281" s="9"/>
      <c r="R281" s="23"/>
      <c r="W281" s="16"/>
      <c r="Z281" s="23"/>
      <c r="AL281" s="19"/>
      <c r="AN281" s="22"/>
      <c r="AO281" s="23"/>
      <c r="AP281" s="23"/>
    </row>
    <row r="282" spans="1:42" s="8" customFormat="1">
      <c r="A282" s="11"/>
      <c r="G282" s="9"/>
      <c r="R282" s="23"/>
      <c r="W282" s="16"/>
      <c r="Z282" s="23"/>
      <c r="AL282" s="19"/>
      <c r="AN282" s="22"/>
      <c r="AO282" s="23"/>
      <c r="AP282" s="23"/>
    </row>
    <row r="283" spans="1:42" s="8" customFormat="1">
      <c r="A283" s="11"/>
      <c r="G283" s="9"/>
      <c r="R283" s="23"/>
      <c r="W283" s="16"/>
      <c r="Z283" s="23"/>
      <c r="AL283" s="19"/>
      <c r="AN283" s="22"/>
      <c r="AO283" s="23"/>
      <c r="AP283" s="23"/>
    </row>
    <row r="284" spans="1:42" s="8" customFormat="1">
      <c r="A284" s="11"/>
      <c r="G284" s="9"/>
      <c r="R284" s="23"/>
      <c r="W284" s="16"/>
      <c r="Z284" s="23"/>
      <c r="AL284" s="19"/>
      <c r="AN284" s="22"/>
      <c r="AO284" s="23"/>
      <c r="AP284" s="23"/>
    </row>
    <row r="285" spans="1:42" s="8" customFormat="1">
      <c r="A285" s="11"/>
      <c r="G285" s="9"/>
      <c r="R285" s="23"/>
      <c r="W285" s="16"/>
      <c r="Z285" s="23"/>
      <c r="AL285" s="19"/>
      <c r="AN285" s="22"/>
      <c r="AO285" s="23"/>
      <c r="AP285" s="23"/>
    </row>
    <row r="286" spans="1:42" s="8" customFormat="1">
      <c r="A286" s="11"/>
      <c r="G286" s="9"/>
      <c r="R286" s="23"/>
      <c r="W286" s="16"/>
      <c r="Z286" s="23"/>
      <c r="AL286" s="19"/>
      <c r="AN286" s="22"/>
      <c r="AO286" s="23"/>
      <c r="AP286" s="23"/>
    </row>
    <row r="287" spans="1:42" s="8" customFormat="1">
      <c r="A287" s="11"/>
      <c r="G287" s="9"/>
      <c r="R287" s="23"/>
      <c r="W287" s="16"/>
      <c r="Z287" s="23"/>
      <c r="AL287" s="19"/>
      <c r="AN287" s="22"/>
      <c r="AO287" s="23"/>
      <c r="AP287" s="23"/>
    </row>
    <row r="288" spans="1:42" s="8" customFormat="1">
      <c r="A288" s="11"/>
      <c r="G288" s="9"/>
      <c r="R288" s="23"/>
      <c r="W288" s="16"/>
      <c r="Z288" s="23"/>
      <c r="AL288" s="19"/>
      <c r="AN288" s="22"/>
      <c r="AO288" s="23"/>
      <c r="AP288" s="23"/>
    </row>
    <row r="289" spans="1:42" s="8" customFormat="1">
      <c r="A289" s="11"/>
      <c r="G289" s="9"/>
      <c r="R289" s="23"/>
      <c r="W289" s="16"/>
      <c r="Z289" s="23"/>
      <c r="AL289" s="19"/>
      <c r="AN289" s="22"/>
      <c r="AO289" s="23"/>
      <c r="AP289" s="23"/>
    </row>
    <row r="290" spans="1:42" s="8" customFormat="1">
      <c r="A290" s="11"/>
      <c r="G290" s="9"/>
      <c r="R290" s="23"/>
      <c r="W290" s="16"/>
      <c r="Z290" s="23"/>
      <c r="AL290" s="19"/>
      <c r="AN290" s="22"/>
      <c r="AO290" s="23"/>
      <c r="AP290" s="23"/>
    </row>
    <row r="291" spans="1:42" s="8" customFormat="1">
      <c r="A291" s="11"/>
      <c r="G291" s="9"/>
      <c r="R291" s="23"/>
      <c r="W291" s="16"/>
      <c r="Z291" s="23"/>
      <c r="AL291" s="19"/>
      <c r="AN291" s="22"/>
      <c r="AO291" s="23"/>
      <c r="AP291" s="23"/>
    </row>
    <row r="292" spans="1:42" s="8" customFormat="1">
      <c r="A292" s="11"/>
      <c r="G292" s="9"/>
      <c r="R292" s="23"/>
      <c r="W292" s="16"/>
      <c r="Z292" s="23"/>
      <c r="AL292" s="19"/>
      <c r="AN292" s="22"/>
      <c r="AO292" s="23"/>
      <c r="AP292" s="23"/>
    </row>
    <row r="293" spans="1:42" s="8" customFormat="1">
      <c r="A293" s="11"/>
      <c r="G293" s="9"/>
      <c r="R293" s="23"/>
      <c r="W293" s="16"/>
      <c r="Z293" s="23"/>
      <c r="AL293" s="19"/>
      <c r="AN293" s="22"/>
      <c r="AO293" s="23"/>
      <c r="AP293" s="23"/>
    </row>
    <row r="294" spans="1:42" s="8" customFormat="1">
      <c r="A294" s="11"/>
      <c r="G294" s="9"/>
      <c r="R294" s="23"/>
      <c r="W294" s="16"/>
      <c r="Z294" s="23"/>
      <c r="AL294" s="19"/>
      <c r="AN294" s="22"/>
      <c r="AO294" s="23"/>
      <c r="AP294" s="23"/>
    </row>
    <row r="295" spans="1:42" s="8" customFormat="1">
      <c r="A295" s="11"/>
      <c r="G295" s="9"/>
      <c r="R295" s="23"/>
      <c r="W295" s="16"/>
      <c r="Z295" s="23"/>
      <c r="AL295" s="19"/>
      <c r="AN295" s="22"/>
      <c r="AO295" s="23"/>
      <c r="AP295" s="23"/>
    </row>
    <row r="296" spans="1:42" s="8" customFormat="1">
      <c r="A296" s="11"/>
      <c r="G296" s="9"/>
      <c r="R296" s="23"/>
      <c r="W296" s="16"/>
      <c r="Z296" s="23"/>
      <c r="AL296" s="19"/>
      <c r="AN296" s="22"/>
      <c r="AO296" s="23"/>
      <c r="AP296" s="23"/>
    </row>
    <row r="297" spans="1:42" s="8" customFormat="1">
      <c r="A297" s="11"/>
      <c r="G297" s="9"/>
      <c r="R297" s="23"/>
      <c r="W297" s="16"/>
      <c r="Z297" s="23"/>
      <c r="AL297" s="19"/>
      <c r="AN297" s="22"/>
      <c r="AO297" s="23"/>
      <c r="AP297" s="23"/>
    </row>
    <row r="298" spans="1:42" s="8" customFormat="1">
      <c r="A298" s="11"/>
      <c r="G298" s="9"/>
      <c r="R298" s="23"/>
      <c r="W298" s="16"/>
      <c r="Z298" s="23"/>
      <c r="AL298" s="19"/>
      <c r="AN298" s="22"/>
      <c r="AO298" s="23"/>
      <c r="AP298" s="23"/>
    </row>
    <row r="299" spans="1:42" s="8" customFormat="1">
      <c r="A299" s="11"/>
      <c r="G299" s="9"/>
      <c r="R299" s="23"/>
      <c r="W299" s="16"/>
      <c r="Z299" s="23"/>
      <c r="AL299" s="19"/>
      <c r="AN299" s="22"/>
      <c r="AO299" s="23"/>
      <c r="AP299" s="23"/>
    </row>
    <row r="300" spans="1:42" s="8" customFormat="1">
      <c r="A300" s="11"/>
      <c r="G300" s="9"/>
      <c r="R300" s="23"/>
      <c r="W300" s="16"/>
      <c r="Z300" s="23"/>
      <c r="AL300" s="19"/>
      <c r="AN300" s="22"/>
      <c r="AO300" s="23"/>
      <c r="AP300" s="23"/>
    </row>
    <row r="301" spans="1:42" s="8" customFormat="1">
      <c r="A301" s="11"/>
      <c r="G301" s="9"/>
      <c r="R301" s="23"/>
      <c r="W301" s="16"/>
      <c r="Z301" s="23"/>
      <c r="AL301" s="19"/>
      <c r="AN301" s="22"/>
      <c r="AO301" s="23"/>
      <c r="AP301" s="23"/>
    </row>
    <row r="302" spans="1:42" s="8" customFormat="1">
      <c r="A302" s="11"/>
      <c r="G302" s="9"/>
      <c r="R302" s="23"/>
      <c r="W302" s="16"/>
      <c r="Z302" s="23"/>
      <c r="AL302" s="19"/>
      <c r="AN302" s="22"/>
      <c r="AO302" s="23"/>
      <c r="AP302" s="23"/>
    </row>
    <row r="303" spans="1:42" s="8" customFormat="1">
      <c r="A303" s="11"/>
      <c r="G303" s="9"/>
      <c r="R303" s="23"/>
      <c r="W303" s="16"/>
      <c r="Z303" s="23"/>
      <c r="AL303" s="19"/>
      <c r="AN303" s="22"/>
      <c r="AO303" s="23"/>
      <c r="AP303" s="23"/>
    </row>
    <row r="304" spans="1:42" s="8" customFormat="1">
      <c r="A304" s="11"/>
      <c r="G304" s="9"/>
      <c r="R304" s="23"/>
      <c r="W304" s="16"/>
      <c r="Z304" s="23"/>
      <c r="AL304" s="19"/>
      <c r="AN304" s="22"/>
      <c r="AO304" s="23"/>
      <c r="AP304" s="23"/>
    </row>
    <row r="305" spans="1:42" s="8" customFormat="1">
      <c r="A305" s="11"/>
      <c r="G305" s="9"/>
      <c r="R305" s="23"/>
      <c r="W305" s="16"/>
      <c r="Z305" s="23"/>
      <c r="AL305" s="19"/>
      <c r="AN305" s="22"/>
      <c r="AO305" s="23"/>
      <c r="AP305" s="23"/>
    </row>
    <row r="306" spans="1:42" s="8" customFormat="1">
      <c r="A306" s="11"/>
      <c r="G306" s="9"/>
      <c r="R306" s="23"/>
      <c r="W306" s="16"/>
      <c r="Z306" s="23"/>
      <c r="AL306" s="19"/>
      <c r="AN306" s="22"/>
      <c r="AO306" s="23"/>
      <c r="AP306" s="23"/>
    </row>
    <row r="307" spans="1:42" s="8" customFormat="1">
      <c r="A307" s="11"/>
      <c r="G307" s="9"/>
      <c r="R307" s="23"/>
      <c r="W307" s="16"/>
      <c r="Z307" s="23"/>
      <c r="AL307" s="19"/>
      <c r="AN307" s="22"/>
      <c r="AO307" s="23"/>
      <c r="AP307" s="23"/>
    </row>
    <row r="308" spans="1:42" s="8" customFormat="1">
      <c r="A308" s="11"/>
      <c r="G308" s="9"/>
      <c r="R308" s="23"/>
      <c r="W308" s="16"/>
      <c r="Z308" s="23"/>
      <c r="AL308" s="19"/>
      <c r="AN308" s="22"/>
      <c r="AO308" s="23"/>
      <c r="AP308" s="23"/>
    </row>
    <row r="309" spans="1:42" s="8" customFormat="1">
      <c r="A309" s="11"/>
      <c r="G309" s="9"/>
      <c r="R309" s="23"/>
      <c r="W309" s="16"/>
      <c r="Z309" s="23"/>
      <c r="AL309" s="19"/>
      <c r="AN309" s="22"/>
      <c r="AO309" s="23"/>
      <c r="AP309" s="23"/>
    </row>
    <row r="310" spans="1:42" s="8" customFormat="1">
      <c r="A310" s="11"/>
      <c r="G310" s="9"/>
      <c r="R310" s="23"/>
      <c r="W310" s="16"/>
      <c r="Z310" s="23"/>
      <c r="AL310" s="19"/>
      <c r="AN310" s="22"/>
      <c r="AO310" s="23"/>
      <c r="AP310" s="23"/>
    </row>
    <row r="311" spans="1:42" s="8" customFormat="1">
      <c r="A311" s="11"/>
      <c r="G311" s="9"/>
      <c r="R311" s="23"/>
      <c r="W311" s="16"/>
      <c r="Z311" s="23"/>
      <c r="AL311" s="19"/>
      <c r="AN311" s="22"/>
      <c r="AO311" s="23"/>
      <c r="AP311" s="23"/>
    </row>
    <row r="312" spans="1:42" s="8" customFormat="1">
      <c r="A312" s="11"/>
      <c r="G312" s="9"/>
      <c r="R312" s="23"/>
      <c r="W312" s="16"/>
      <c r="Z312" s="23"/>
      <c r="AL312" s="19"/>
      <c r="AN312" s="22"/>
      <c r="AO312" s="23"/>
      <c r="AP312" s="23"/>
    </row>
    <row r="313" spans="1:42" s="8" customFormat="1">
      <c r="A313" s="11"/>
      <c r="G313" s="9"/>
      <c r="R313" s="23"/>
      <c r="W313" s="16"/>
      <c r="Z313" s="23"/>
      <c r="AL313" s="19"/>
      <c r="AN313" s="22"/>
      <c r="AO313" s="23"/>
      <c r="AP313" s="23"/>
    </row>
    <row r="314" spans="1:42" s="8" customFormat="1">
      <c r="A314" s="11"/>
      <c r="G314" s="9"/>
      <c r="R314" s="23"/>
      <c r="W314" s="16"/>
      <c r="Z314" s="23"/>
      <c r="AL314" s="19"/>
      <c r="AN314" s="22"/>
      <c r="AO314" s="23"/>
      <c r="AP314" s="23"/>
    </row>
    <row r="315" spans="1:42" s="8" customFormat="1">
      <c r="A315" s="11"/>
      <c r="G315" s="9"/>
      <c r="R315" s="23"/>
      <c r="W315" s="16"/>
      <c r="Z315" s="23"/>
      <c r="AL315" s="19"/>
      <c r="AN315" s="22"/>
      <c r="AO315" s="23"/>
      <c r="AP315" s="23"/>
    </row>
    <row r="316" spans="1:42" s="8" customFormat="1">
      <c r="A316" s="11"/>
      <c r="G316" s="9"/>
      <c r="R316" s="23"/>
      <c r="W316" s="16"/>
      <c r="Z316" s="23"/>
      <c r="AL316" s="19"/>
      <c r="AN316" s="22"/>
      <c r="AO316" s="23"/>
      <c r="AP316" s="23"/>
    </row>
    <row r="317" spans="1:42" s="8" customFormat="1">
      <c r="A317" s="11"/>
      <c r="G317" s="9"/>
      <c r="R317" s="23"/>
      <c r="W317" s="16"/>
      <c r="Z317" s="23"/>
      <c r="AL317" s="19"/>
      <c r="AN317" s="22"/>
      <c r="AO317" s="23"/>
      <c r="AP317" s="23"/>
    </row>
    <row r="318" spans="1:42" s="8" customFormat="1">
      <c r="A318" s="11"/>
      <c r="G318" s="9"/>
      <c r="R318" s="23"/>
      <c r="W318" s="16"/>
      <c r="Z318" s="23"/>
      <c r="AL318" s="19"/>
      <c r="AN318" s="22"/>
      <c r="AO318" s="23"/>
      <c r="AP318" s="23"/>
    </row>
    <row r="319" spans="1:42" s="8" customFormat="1">
      <c r="A319" s="11"/>
      <c r="G319" s="9"/>
      <c r="R319" s="23"/>
      <c r="W319" s="16"/>
      <c r="Z319" s="23"/>
      <c r="AL319" s="19"/>
      <c r="AN319" s="22"/>
      <c r="AO319" s="23"/>
      <c r="AP319" s="23"/>
    </row>
    <row r="320" spans="1:42" s="8" customFormat="1">
      <c r="A320" s="11"/>
      <c r="G320" s="9"/>
      <c r="R320" s="23"/>
      <c r="W320" s="16"/>
      <c r="Z320" s="23"/>
      <c r="AL320" s="19"/>
      <c r="AN320" s="22"/>
      <c r="AO320" s="23"/>
      <c r="AP320" s="23"/>
    </row>
    <row r="321" spans="1:42" s="8" customFormat="1">
      <c r="A321" s="11"/>
      <c r="G321" s="9"/>
      <c r="R321" s="23"/>
      <c r="W321" s="16"/>
      <c r="Z321" s="23"/>
      <c r="AL321" s="19"/>
      <c r="AN321" s="22"/>
      <c r="AO321" s="23"/>
      <c r="AP321" s="23"/>
    </row>
    <row r="322" spans="1:42" s="8" customFormat="1">
      <c r="A322" s="11"/>
      <c r="G322" s="9"/>
      <c r="R322" s="23"/>
      <c r="W322" s="16"/>
      <c r="Z322" s="23"/>
      <c r="AL322" s="19"/>
      <c r="AN322" s="22"/>
      <c r="AO322" s="23"/>
      <c r="AP322" s="23"/>
    </row>
    <row r="323" spans="1:42" s="8" customFormat="1">
      <c r="A323" s="11"/>
      <c r="G323" s="9"/>
      <c r="R323" s="23"/>
      <c r="W323" s="16"/>
      <c r="Z323" s="23"/>
      <c r="AL323" s="19"/>
      <c r="AN323" s="22"/>
      <c r="AO323" s="23"/>
      <c r="AP323" s="23"/>
    </row>
    <row r="324" spans="1:42" s="8" customFormat="1">
      <c r="A324" s="11"/>
      <c r="G324" s="9"/>
      <c r="R324" s="23"/>
      <c r="W324" s="16"/>
      <c r="Z324" s="23"/>
      <c r="AL324" s="19"/>
      <c r="AN324" s="22"/>
      <c r="AO324" s="23"/>
      <c r="AP324" s="23"/>
    </row>
    <row r="325" spans="1:42" s="8" customFormat="1">
      <c r="A325" s="11"/>
      <c r="G325" s="9"/>
      <c r="R325" s="23"/>
      <c r="W325" s="16"/>
      <c r="Z325" s="23"/>
      <c r="AL325" s="19"/>
      <c r="AN325" s="22"/>
      <c r="AO325" s="23"/>
      <c r="AP325" s="23"/>
    </row>
    <row r="326" spans="1:42" s="8" customFormat="1">
      <c r="A326" s="11"/>
      <c r="G326" s="9"/>
      <c r="R326" s="23"/>
      <c r="W326" s="16"/>
      <c r="Z326" s="23"/>
      <c r="AL326" s="19"/>
      <c r="AN326" s="22"/>
      <c r="AO326" s="23"/>
      <c r="AP326" s="23"/>
    </row>
    <row r="327" spans="1:42" s="8" customFormat="1">
      <c r="A327" s="11"/>
      <c r="G327" s="9"/>
      <c r="R327" s="23"/>
      <c r="W327" s="16"/>
      <c r="Z327" s="23"/>
      <c r="AL327" s="19"/>
      <c r="AN327" s="22"/>
      <c r="AO327" s="23"/>
      <c r="AP327" s="23"/>
    </row>
    <row r="328" spans="1:42" s="8" customFormat="1">
      <c r="A328" s="11"/>
      <c r="G328" s="9"/>
      <c r="R328" s="23"/>
      <c r="W328" s="16"/>
      <c r="Z328" s="23"/>
      <c r="AL328" s="19"/>
      <c r="AN328" s="22"/>
      <c r="AO328" s="23"/>
      <c r="AP328" s="23"/>
    </row>
    <row r="329" spans="1:42" s="8" customFormat="1">
      <c r="A329" s="11"/>
      <c r="G329" s="9"/>
      <c r="R329" s="23"/>
      <c r="W329" s="16"/>
      <c r="Z329" s="23"/>
      <c r="AL329" s="19"/>
      <c r="AN329" s="22"/>
      <c r="AO329" s="23"/>
      <c r="AP329" s="23"/>
    </row>
    <row r="330" spans="1:42" s="8" customFormat="1">
      <c r="A330" s="11"/>
      <c r="G330" s="9"/>
      <c r="R330" s="23"/>
      <c r="W330" s="16"/>
      <c r="Z330" s="23"/>
      <c r="AL330" s="19"/>
      <c r="AN330" s="22"/>
      <c r="AO330" s="23"/>
      <c r="AP330" s="23"/>
    </row>
    <row r="331" spans="1:42" s="8" customFormat="1">
      <c r="A331" s="11"/>
      <c r="G331" s="9"/>
      <c r="R331" s="23"/>
      <c r="W331" s="16"/>
      <c r="Z331" s="23"/>
      <c r="AL331" s="19"/>
      <c r="AN331" s="22"/>
      <c r="AO331" s="23"/>
      <c r="AP331" s="23"/>
    </row>
    <row r="332" spans="1:42" s="8" customFormat="1">
      <c r="A332" s="11"/>
      <c r="G332" s="9"/>
      <c r="R332" s="23"/>
      <c r="W332" s="16"/>
      <c r="Z332" s="23"/>
      <c r="AL332" s="19"/>
      <c r="AN332" s="22"/>
      <c r="AO332" s="23"/>
      <c r="AP332" s="23"/>
    </row>
    <row r="333" spans="1:42" s="8" customFormat="1">
      <c r="A333" s="11"/>
      <c r="G333" s="9"/>
      <c r="R333" s="23"/>
      <c r="W333" s="16"/>
      <c r="Z333" s="23"/>
      <c r="AL333" s="19"/>
      <c r="AN333" s="22"/>
      <c r="AO333" s="23"/>
      <c r="AP333" s="23"/>
    </row>
    <row r="334" spans="1:42" s="8" customFormat="1">
      <c r="A334" s="11"/>
      <c r="G334" s="9"/>
      <c r="R334" s="23"/>
      <c r="W334" s="16"/>
      <c r="Z334" s="23"/>
      <c r="AL334" s="19"/>
      <c r="AN334" s="22"/>
      <c r="AO334" s="23"/>
      <c r="AP334" s="23"/>
    </row>
    <row r="335" spans="1:42" s="8" customFormat="1">
      <c r="A335" s="11"/>
      <c r="G335" s="9"/>
      <c r="R335" s="23"/>
      <c r="W335" s="16"/>
      <c r="Z335" s="23"/>
      <c r="AL335" s="19"/>
      <c r="AN335" s="22"/>
      <c r="AO335" s="23"/>
      <c r="AP335" s="23"/>
    </row>
    <row r="336" spans="1:42" s="8" customFormat="1">
      <c r="A336" s="11"/>
      <c r="G336" s="9"/>
      <c r="R336" s="23"/>
      <c r="W336" s="16"/>
      <c r="Z336" s="23"/>
      <c r="AL336" s="19"/>
      <c r="AN336" s="22"/>
      <c r="AO336" s="23"/>
      <c r="AP336" s="23"/>
    </row>
    <row r="337" spans="1:42" s="8" customFormat="1">
      <c r="A337" s="11"/>
      <c r="G337" s="9"/>
      <c r="R337" s="23"/>
      <c r="W337" s="16"/>
      <c r="Z337" s="23"/>
      <c r="AL337" s="19"/>
      <c r="AN337" s="22"/>
      <c r="AO337" s="23"/>
      <c r="AP337" s="23"/>
    </row>
    <row r="338" spans="1:42" s="8" customFormat="1">
      <c r="A338" s="11"/>
      <c r="G338" s="9"/>
      <c r="R338" s="23"/>
      <c r="W338" s="16"/>
      <c r="Z338" s="23"/>
      <c r="AL338" s="19"/>
      <c r="AN338" s="22"/>
      <c r="AO338" s="23"/>
      <c r="AP338" s="23"/>
    </row>
    <row r="339" spans="1:42" s="8" customFormat="1">
      <c r="A339" s="11"/>
      <c r="G339" s="9"/>
      <c r="R339" s="23"/>
      <c r="W339" s="16"/>
      <c r="Z339" s="23"/>
      <c r="AL339" s="19"/>
      <c r="AN339" s="22"/>
      <c r="AO339" s="23"/>
      <c r="AP339" s="23"/>
    </row>
    <row r="340" spans="1:42" s="8" customFormat="1">
      <c r="A340" s="11"/>
      <c r="G340" s="9"/>
      <c r="R340" s="23"/>
      <c r="W340" s="16"/>
      <c r="Z340" s="23"/>
      <c r="AL340" s="19"/>
      <c r="AN340" s="22"/>
      <c r="AO340" s="23"/>
      <c r="AP340" s="23"/>
    </row>
    <row r="341" spans="1:42" s="8" customFormat="1">
      <c r="A341" s="11"/>
      <c r="G341" s="9"/>
      <c r="R341" s="23"/>
      <c r="W341" s="16"/>
      <c r="Z341" s="23"/>
      <c r="AL341" s="19"/>
      <c r="AN341" s="22"/>
      <c r="AO341" s="23"/>
      <c r="AP341" s="23"/>
    </row>
    <row r="342" spans="1:42" s="8" customFormat="1">
      <c r="A342" s="11"/>
      <c r="G342" s="9"/>
      <c r="R342" s="23"/>
      <c r="W342" s="16"/>
      <c r="Z342" s="23"/>
      <c r="AL342" s="19"/>
      <c r="AN342" s="22"/>
      <c r="AO342" s="23"/>
      <c r="AP342" s="23"/>
    </row>
    <row r="343" spans="1:42" s="8" customFormat="1">
      <c r="A343" s="11"/>
      <c r="G343" s="9"/>
      <c r="R343" s="23"/>
      <c r="W343" s="16"/>
      <c r="Z343" s="23"/>
      <c r="AL343" s="19"/>
      <c r="AN343" s="22"/>
      <c r="AO343" s="23"/>
      <c r="AP343" s="23"/>
    </row>
    <row r="344" spans="1:42" s="8" customFormat="1">
      <c r="A344" s="11"/>
      <c r="G344" s="9"/>
      <c r="R344" s="23"/>
      <c r="W344" s="16"/>
      <c r="Z344" s="23"/>
      <c r="AL344" s="19"/>
      <c r="AN344" s="22"/>
      <c r="AO344" s="23"/>
      <c r="AP344" s="23"/>
    </row>
    <row r="345" spans="1:42" s="8" customFormat="1">
      <c r="A345" s="11"/>
      <c r="G345" s="9"/>
      <c r="R345" s="23"/>
      <c r="W345" s="16"/>
      <c r="Z345" s="23"/>
      <c r="AL345" s="19"/>
      <c r="AN345" s="22"/>
      <c r="AO345" s="23"/>
      <c r="AP345" s="23"/>
    </row>
    <row r="346" spans="1:42" s="8" customFormat="1">
      <c r="A346" s="11"/>
      <c r="G346" s="9"/>
      <c r="R346" s="23"/>
      <c r="W346" s="16"/>
      <c r="Z346" s="23"/>
      <c r="AL346" s="19"/>
      <c r="AN346" s="22"/>
      <c r="AO346" s="23"/>
      <c r="AP346" s="23"/>
    </row>
    <row r="347" spans="1:42" s="8" customFormat="1">
      <c r="A347" s="11"/>
      <c r="G347" s="9"/>
      <c r="R347" s="23"/>
      <c r="W347" s="16"/>
      <c r="Z347" s="23"/>
      <c r="AL347" s="19"/>
      <c r="AN347" s="22"/>
      <c r="AO347" s="23"/>
      <c r="AP347" s="23"/>
    </row>
    <row r="348" spans="1:42" s="8" customFormat="1">
      <c r="A348" s="11"/>
      <c r="G348" s="9"/>
      <c r="R348" s="23"/>
      <c r="W348" s="16"/>
      <c r="Z348" s="23"/>
      <c r="AL348" s="19"/>
      <c r="AN348" s="22"/>
      <c r="AO348" s="23"/>
      <c r="AP348" s="23"/>
    </row>
    <row r="349" spans="1:42" s="8" customFormat="1">
      <c r="A349" s="11"/>
      <c r="G349" s="9"/>
      <c r="R349" s="23"/>
      <c r="W349" s="16"/>
      <c r="Z349" s="23"/>
      <c r="AL349" s="19"/>
      <c r="AN349" s="22"/>
      <c r="AO349" s="23"/>
      <c r="AP349" s="23"/>
    </row>
    <row r="350" spans="1:42" s="8" customFormat="1">
      <c r="A350" s="11"/>
      <c r="G350" s="9"/>
      <c r="R350" s="23"/>
      <c r="W350" s="16"/>
      <c r="Z350" s="23"/>
      <c r="AL350" s="19"/>
      <c r="AN350" s="22"/>
      <c r="AO350" s="23"/>
      <c r="AP350" s="23"/>
    </row>
    <row r="351" spans="1:42" s="8" customFormat="1">
      <c r="A351" s="11"/>
      <c r="G351" s="9"/>
      <c r="R351" s="23"/>
      <c r="W351" s="16"/>
      <c r="Z351" s="23"/>
      <c r="AL351" s="19"/>
      <c r="AN351" s="22"/>
      <c r="AO351" s="23"/>
      <c r="AP351" s="23"/>
    </row>
    <row r="352" spans="1:42" s="8" customFormat="1">
      <c r="A352" s="11"/>
      <c r="G352" s="9"/>
      <c r="R352" s="23"/>
      <c r="W352" s="16"/>
      <c r="Z352" s="23"/>
      <c r="AL352" s="19"/>
      <c r="AN352" s="22"/>
      <c r="AO352" s="23"/>
      <c r="AP352" s="23"/>
    </row>
    <row r="353" spans="1:42" s="8" customFormat="1">
      <c r="A353" s="11"/>
      <c r="G353" s="9"/>
      <c r="R353" s="23"/>
      <c r="W353" s="16"/>
      <c r="Z353" s="23"/>
      <c r="AL353" s="19"/>
      <c r="AN353" s="22"/>
      <c r="AO353" s="23"/>
      <c r="AP353" s="23"/>
    </row>
    <row r="354" spans="1:42" s="8" customFormat="1">
      <c r="A354" s="11"/>
      <c r="G354" s="9"/>
      <c r="R354" s="23"/>
      <c r="W354" s="16"/>
      <c r="Z354" s="23"/>
      <c r="AL354" s="19"/>
      <c r="AN354" s="22"/>
      <c r="AO354" s="23"/>
      <c r="AP354" s="23"/>
    </row>
    <row r="355" spans="1:42" s="8" customFormat="1">
      <c r="A355" s="11"/>
      <c r="G355" s="9"/>
      <c r="R355" s="23"/>
      <c r="W355" s="16"/>
      <c r="Z355" s="23"/>
      <c r="AL355" s="19"/>
      <c r="AN355" s="22"/>
      <c r="AO355" s="23"/>
      <c r="AP355" s="23"/>
    </row>
    <row r="356" spans="1:42" s="8" customFormat="1">
      <c r="A356" s="11"/>
      <c r="G356" s="9"/>
      <c r="R356" s="23"/>
      <c r="W356" s="16"/>
      <c r="Z356" s="23"/>
      <c r="AL356" s="19"/>
      <c r="AN356" s="22"/>
      <c r="AO356" s="23"/>
      <c r="AP356" s="23"/>
    </row>
    <row r="357" spans="1:42" s="8" customFormat="1">
      <c r="A357" s="11"/>
      <c r="G357" s="9"/>
      <c r="R357" s="23"/>
      <c r="W357" s="16"/>
      <c r="Z357" s="23"/>
      <c r="AL357" s="19"/>
      <c r="AN357" s="22"/>
      <c r="AO357" s="23"/>
      <c r="AP357" s="23"/>
    </row>
    <row r="358" spans="1:42" s="8" customFormat="1">
      <c r="A358" s="11"/>
      <c r="G358" s="9"/>
      <c r="R358" s="23"/>
      <c r="W358" s="16"/>
      <c r="Z358" s="23"/>
      <c r="AL358" s="19"/>
      <c r="AN358" s="22"/>
      <c r="AO358" s="23"/>
      <c r="AP358" s="23"/>
    </row>
    <row r="359" spans="1:42" s="8" customFormat="1">
      <c r="A359" s="11"/>
      <c r="G359" s="9"/>
      <c r="R359" s="23"/>
      <c r="W359" s="16"/>
      <c r="Z359" s="23"/>
      <c r="AL359" s="19"/>
      <c r="AN359" s="22"/>
      <c r="AO359" s="23"/>
      <c r="AP359" s="23"/>
    </row>
    <row r="360" spans="1:42" s="8" customFormat="1">
      <c r="A360" s="11"/>
      <c r="G360" s="9"/>
      <c r="R360" s="23"/>
      <c r="W360" s="16"/>
      <c r="Z360" s="23"/>
      <c r="AL360" s="19"/>
      <c r="AN360" s="22"/>
      <c r="AO360" s="23"/>
      <c r="AP360" s="23"/>
    </row>
    <row r="361" spans="1:42" s="8" customFormat="1">
      <c r="A361" s="11"/>
      <c r="G361" s="9"/>
      <c r="R361" s="23"/>
      <c r="W361" s="16"/>
      <c r="Z361" s="23"/>
      <c r="AL361" s="19"/>
      <c r="AN361" s="22"/>
      <c r="AO361" s="23"/>
      <c r="AP361" s="23"/>
    </row>
    <row r="362" spans="1:42" s="8" customFormat="1">
      <c r="A362" s="11"/>
      <c r="G362" s="9"/>
      <c r="R362" s="23"/>
      <c r="W362" s="16"/>
      <c r="Z362" s="23"/>
      <c r="AL362" s="19"/>
      <c r="AN362" s="22"/>
      <c r="AO362" s="23"/>
      <c r="AP362" s="23"/>
    </row>
    <row r="363" spans="1:42" s="8" customFormat="1">
      <c r="A363" s="11"/>
      <c r="G363" s="9"/>
      <c r="R363" s="23"/>
      <c r="W363" s="16"/>
      <c r="Z363" s="23"/>
      <c r="AL363" s="19"/>
      <c r="AN363" s="22"/>
      <c r="AO363" s="23"/>
      <c r="AP363" s="23"/>
    </row>
    <row r="364" spans="1:42" s="8" customFormat="1">
      <c r="A364" s="11"/>
      <c r="G364" s="9"/>
      <c r="R364" s="23"/>
      <c r="W364" s="16"/>
      <c r="Z364" s="23"/>
      <c r="AL364" s="19"/>
      <c r="AN364" s="22"/>
      <c r="AO364" s="23"/>
      <c r="AP364" s="23"/>
    </row>
    <row r="365" spans="1:42" s="8" customFormat="1">
      <c r="A365" s="11"/>
      <c r="G365" s="9"/>
      <c r="R365" s="23"/>
      <c r="W365" s="16"/>
      <c r="Z365" s="23"/>
      <c r="AL365" s="19"/>
      <c r="AN365" s="22"/>
      <c r="AO365" s="23"/>
      <c r="AP365" s="23"/>
    </row>
    <row r="366" spans="1:42" s="8" customFormat="1">
      <c r="A366" s="11"/>
      <c r="G366" s="9"/>
      <c r="R366" s="23"/>
      <c r="W366" s="16"/>
      <c r="Z366" s="23"/>
      <c r="AL366" s="19"/>
      <c r="AN366" s="22"/>
      <c r="AO366" s="23"/>
      <c r="AP366" s="23"/>
    </row>
    <row r="367" spans="1:42" s="8" customFormat="1">
      <c r="A367" s="11"/>
      <c r="G367" s="9"/>
      <c r="R367" s="23"/>
      <c r="W367" s="16"/>
      <c r="Z367" s="23"/>
      <c r="AL367" s="19"/>
      <c r="AN367" s="22"/>
      <c r="AO367" s="23"/>
      <c r="AP367" s="23"/>
    </row>
    <row r="368" spans="1:42" s="8" customFormat="1">
      <c r="A368" s="11"/>
      <c r="G368" s="9"/>
      <c r="R368" s="23"/>
      <c r="W368" s="16"/>
      <c r="Z368" s="23"/>
      <c r="AL368" s="19"/>
      <c r="AN368" s="22"/>
      <c r="AO368" s="23"/>
      <c r="AP368" s="23"/>
    </row>
    <row r="369" spans="1:42" s="8" customFormat="1">
      <c r="A369" s="11"/>
      <c r="G369" s="9"/>
      <c r="R369" s="23"/>
      <c r="W369" s="16"/>
      <c r="Z369" s="23"/>
      <c r="AL369" s="19"/>
      <c r="AN369" s="22"/>
      <c r="AO369" s="23"/>
      <c r="AP369" s="23"/>
    </row>
    <row r="370" spans="1:42" s="8" customFormat="1">
      <c r="A370" s="11"/>
      <c r="G370" s="9"/>
      <c r="R370" s="23"/>
      <c r="W370" s="16"/>
      <c r="Z370" s="23"/>
      <c r="AL370" s="19"/>
      <c r="AN370" s="22"/>
      <c r="AO370" s="23"/>
      <c r="AP370" s="23"/>
    </row>
    <row r="371" spans="1:42" s="8" customFormat="1">
      <c r="A371" s="11"/>
      <c r="G371" s="9"/>
      <c r="R371" s="23"/>
      <c r="W371" s="16"/>
      <c r="Z371" s="23"/>
      <c r="AL371" s="19"/>
      <c r="AN371" s="22"/>
      <c r="AO371" s="23"/>
      <c r="AP371" s="23"/>
    </row>
    <row r="372" spans="1:42" s="8" customFormat="1">
      <c r="A372" s="11"/>
      <c r="G372" s="9"/>
      <c r="R372" s="23"/>
      <c r="W372" s="16"/>
      <c r="Z372" s="23"/>
      <c r="AL372" s="19"/>
      <c r="AN372" s="22"/>
      <c r="AO372" s="23"/>
      <c r="AP372" s="23"/>
    </row>
    <row r="373" spans="1:42" s="8" customFormat="1">
      <c r="A373" s="11"/>
      <c r="G373" s="9"/>
      <c r="R373" s="23"/>
      <c r="W373" s="16"/>
      <c r="Z373" s="23"/>
      <c r="AL373" s="19"/>
      <c r="AN373" s="22"/>
      <c r="AO373" s="23"/>
      <c r="AP373" s="23"/>
    </row>
    <row r="374" spans="1:42" s="8" customFormat="1">
      <c r="A374" s="11"/>
      <c r="G374" s="9"/>
      <c r="R374" s="23"/>
      <c r="W374" s="16"/>
      <c r="Z374" s="23"/>
      <c r="AL374" s="19"/>
      <c r="AN374" s="22"/>
      <c r="AO374" s="23"/>
      <c r="AP374" s="23"/>
    </row>
    <row r="375" spans="1:42" s="8" customFormat="1">
      <c r="A375" s="11"/>
      <c r="G375" s="9"/>
      <c r="R375" s="23"/>
      <c r="W375" s="16"/>
      <c r="Z375" s="23"/>
      <c r="AL375" s="19"/>
      <c r="AN375" s="22"/>
      <c r="AO375" s="23"/>
      <c r="AP375" s="23"/>
    </row>
    <row r="376" spans="1:42" s="8" customFormat="1">
      <c r="A376" s="11"/>
      <c r="G376" s="9"/>
      <c r="R376" s="23"/>
      <c r="W376" s="16"/>
      <c r="Z376" s="23"/>
      <c r="AL376" s="19"/>
      <c r="AN376" s="22"/>
      <c r="AO376" s="23"/>
      <c r="AP376" s="23"/>
    </row>
    <row r="377" spans="1:42" s="8" customFormat="1">
      <c r="A377" s="11"/>
      <c r="G377" s="9"/>
      <c r="R377" s="23"/>
      <c r="W377" s="16"/>
      <c r="Z377" s="23"/>
      <c r="AL377" s="19"/>
      <c r="AN377" s="22"/>
      <c r="AO377" s="23"/>
      <c r="AP377" s="23"/>
    </row>
    <row r="378" spans="1:42" s="8" customFormat="1">
      <c r="A378" s="11"/>
      <c r="G378" s="9"/>
      <c r="R378" s="23"/>
      <c r="W378" s="16"/>
      <c r="Z378" s="23"/>
      <c r="AL378" s="19"/>
      <c r="AN378" s="22"/>
      <c r="AO378" s="23"/>
      <c r="AP378" s="23"/>
    </row>
    <row r="379" spans="1:42" s="8" customFormat="1">
      <c r="A379" s="11"/>
      <c r="G379" s="9"/>
      <c r="R379" s="23"/>
      <c r="W379" s="16"/>
      <c r="Z379" s="23"/>
      <c r="AL379" s="19"/>
      <c r="AN379" s="22"/>
      <c r="AO379" s="23"/>
      <c r="AP379" s="23"/>
    </row>
    <row r="380" spans="1:42" s="8" customFormat="1">
      <c r="A380" s="11"/>
      <c r="G380" s="9"/>
      <c r="R380" s="23"/>
      <c r="W380" s="16"/>
      <c r="Z380" s="23"/>
      <c r="AL380" s="19"/>
      <c r="AN380" s="22"/>
      <c r="AO380" s="23"/>
      <c r="AP380" s="23"/>
    </row>
    <row r="381" spans="1:42" s="8" customFormat="1">
      <c r="A381" s="11"/>
      <c r="G381" s="9"/>
      <c r="R381" s="23"/>
      <c r="W381" s="16"/>
      <c r="Z381" s="23"/>
      <c r="AL381" s="19"/>
      <c r="AN381" s="22"/>
      <c r="AO381" s="23"/>
      <c r="AP381" s="23"/>
    </row>
    <row r="382" spans="1:42" s="8" customFormat="1">
      <c r="A382" s="11"/>
      <c r="G382" s="9"/>
      <c r="R382" s="23"/>
      <c r="W382" s="16"/>
      <c r="Z382" s="23"/>
      <c r="AL382" s="19"/>
      <c r="AN382" s="22"/>
      <c r="AO382" s="23"/>
      <c r="AP382" s="23"/>
    </row>
    <row r="383" spans="1:42" s="8" customFormat="1">
      <c r="A383" s="11"/>
      <c r="G383" s="9"/>
      <c r="R383" s="23"/>
      <c r="W383" s="16"/>
      <c r="Z383" s="23"/>
      <c r="AL383" s="19"/>
      <c r="AN383" s="22"/>
      <c r="AO383" s="23"/>
      <c r="AP383" s="23"/>
    </row>
    <row r="384" spans="1:42" s="8" customFormat="1">
      <c r="A384" s="11"/>
      <c r="G384" s="9"/>
      <c r="R384" s="23"/>
      <c r="W384" s="16"/>
      <c r="Z384" s="23"/>
      <c r="AL384" s="19"/>
      <c r="AN384" s="22"/>
      <c r="AO384" s="23"/>
      <c r="AP384" s="23"/>
    </row>
    <row r="385" spans="1:42" s="8" customFormat="1">
      <c r="A385" s="11"/>
      <c r="G385" s="9"/>
      <c r="R385" s="23"/>
      <c r="W385" s="16"/>
      <c r="Z385" s="23"/>
      <c r="AL385" s="19"/>
      <c r="AN385" s="22"/>
      <c r="AO385" s="23"/>
      <c r="AP385" s="23"/>
    </row>
    <row r="386" spans="1:42" s="8" customFormat="1">
      <c r="A386" s="11"/>
      <c r="G386" s="9"/>
      <c r="R386" s="23"/>
      <c r="W386" s="16"/>
      <c r="Z386" s="23"/>
      <c r="AL386" s="19"/>
      <c r="AN386" s="22"/>
      <c r="AO386" s="23"/>
      <c r="AP386" s="23"/>
    </row>
    <row r="387" spans="1:42" s="8" customFormat="1">
      <c r="A387" s="11"/>
      <c r="G387" s="9"/>
      <c r="R387" s="23"/>
      <c r="W387" s="16"/>
      <c r="Z387" s="23"/>
      <c r="AL387" s="19"/>
      <c r="AN387" s="22"/>
      <c r="AO387" s="23"/>
      <c r="AP387" s="23"/>
    </row>
    <row r="388" spans="1:42" s="8" customFormat="1">
      <c r="A388" s="11"/>
      <c r="G388" s="9"/>
      <c r="R388" s="23"/>
      <c r="W388" s="16"/>
      <c r="Z388" s="23"/>
      <c r="AL388" s="19"/>
      <c r="AN388" s="22"/>
      <c r="AO388" s="23"/>
      <c r="AP388" s="23"/>
    </row>
    <row r="389" spans="1:42" s="8" customFormat="1">
      <c r="A389" s="11"/>
      <c r="G389" s="9"/>
      <c r="R389" s="23"/>
      <c r="W389" s="16"/>
      <c r="Z389" s="23"/>
      <c r="AL389" s="19"/>
      <c r="AN389" s="22"/>
      <c r="AO389" s="23"/>
      <c r="AP389" s="23"/>
    </row>
    <row r="390" spans="1:42" s="8" customFormat="1">
      <c r="A390" s="11"/>
      <c r="G390" s="9"/>
      <c r="R390" s="23"/>
      <c r="W390" s="16"/>
      <c r="Z390" s="23"/>
      <c r="AL390" s="19"/>
      <c r="AN390" s="22"/>
      <c r="AO390" s="23"/>
      <c r="AP390" s="23"/>
    </row>
    <row r="391" spans="1:42" s="8" customFormat="1">
      <c r="A391" s="11"/>
      <c r="G391" s="9"/>
      <c r="R391" s="23"/>
      <c r="W391" s="16"/>
      <c r="Z391" s="23"/>
      <c r="AL391" s="19"/>
      <c r="AN391" s="22"/>
      <c r="AO391" s="23"/>
      <c r="AP391" s="23"/>
    </row>
    <row r="392" spans="1:42" s="8" customFormat="1">
      <c r="A392" s="11"/>
      <c r="G392" s="9"/>
      <c r="R392" s="23"/>
      <c r="W392" s="16"/>
      <c r="Z392" s="23"/>
      <c r="AL392" s="19"/>
      <c r="AN392" s="22"/>
      <c r="AO392" s="23"/>
      <c r="AP392" s="23"/>
    </row>
    <row r="393" spans="1:42" s="8" customFormat="1">
      <c r="A393" s="11"/>
      <c r="G393" s="9"/>
      <c r="R393" s="23"/>
      <c r="W393" s="16"/>
      <c r="Z393" s="23"/>
      <c r="AL393" s="19"/>
      <c r="AN393" s="22"/>
      <c r="AO393" s="23"/>
      <c r="AP393" s="23"/>
    </row>
    <row r="394" spans="1:42" s="8" customFormat="1">
      <c r="A394" s="11"/>
      <c r="G394" s="9"/>
      <c r="R394" s="23"/>
      <c r="W394" s="16"/>
      <c r="Z394" s="23"/>
      <c r="AL394" s="19"/>
      <c r="AN394" s="22"/>
      <c r="AO394" s="23"/>
      <c r="AP394" s="23"/>
    </row>
    <row r="395" spans="1:42" s="8" customFormat="1">
      <c r="A395" s="11"/>
      <c r="G395" s="9"/>
      <c r="R395" s="23"/>
      <c r="W395" s="16"/>
      <c r="Z395" s="23"/>
      <c r="AL395" s="19"/>
      <c r="AN395" s="22"/>
      <c r="AO395" s="23"/>
      <c r="AP395" s="23"/>
    </row>
    <row r="396" spans="1:42" s="8" customFormat="1">
      <c r="A396" s="11"/>
      <c r="G396" s="9"/>
      <c r="R396" s="23"/>
      <c r="W396" s="16"/>
      <c r="Z396" s="23"/>
      <c r="AL396" s="19"/>
      <c r="AN396" s="22"/>
      <c r="AO396" s="23"/>
      <c r="AP396" s="23"/>
    </row>
    <row r="397" spans="1:42" s="8" customFormat="1">
      <c r="A397" s="11"/>
      <c r="G397" s="9"/>
      <c r="R397" s="23"/>
      <c r="W397" s="16"/>
      <c r="Z397" s="23"/>
      <c r="AL397" s="19"/>
      <c r="AN397" s="22"/>
      <c r="AO397" s="23"/>
      <c r="AP397" s="23"/>
    </row>
    <row r="398" spans="1:42" s="8" customFormat="1">
      <c r="A398" s="11"/>
      <c r="G398" s="9"/>
      <c r="R398" s="23"/>
      <c r="W398" s="16"/>
      <c r="Z398" s="23"/>
      <c r="AL398" s="19"/>
      <c r="AN398" s="22"/>
      <c r="AO398" s="23"/>
      <c r="AP398" s="23"/>
    </row>
    <row r="399" spans="1:42" s="8" customFormat="1">
      <c r="A399" s="11"/>
      <c r="G399" s="9"/>
      <c r="R399" s="23"/>
      <c r="W399" s="16"/>
      <c r="Z399" s="23"/>
      <c r="AL399" s="19"/>
      <c r="AN399" s="22"/>
      <c r="AO399" s="23"/>
      <c r="AP399" s="23"/>
    </row>
    <row r="400" spans="1:42" s="8" customFormat="1">
      <c r="A400" s="11"/>
      <c r="G400" s="9"/>
      <c r="R400" s="23"/>
      <c r="W400" s="16"/>
      <c r="Z400" s="23"/>
      <c r="AL400" s="19"/>
      <c r="AN400" s="22"/>
      <c r="AO400" s="23"/>
      <c r="AP400" s="23"/>
    </row>
    <row r="401" spans="1:42" s="8" customFormat="1">
      <c r="A401" s="11"/>
      <c r="G401" s="9"/>
      <c r="R401" s="23"/>
      <c r="W401" s="16"/>
      <c r="Z401" s="23"/>
      <c r="AL401" s="19"/>
      <c r="AN401" s="22"/>
      <c r="AO401" s="23"/>
      <c r="AP401" s="23"/>
    </row>
    <row r="402" spans="1:42" s="8" customFormat="1">
      <c r="A402" s="11"/>
      <c r="G402" s="9"/>
      <c r="R402" s="23"/>
      <c r="W402" s="16"/>
      <c r="Z402" s="23"/>
      <c r="AL402" s="19"/>
      <c r="AN402" s="22"/>
      <c r="AO402" s="23"/>
      <c r="AP402" s="23"/>
    </row>
    <row r="403" spans="1:42" s="8" customFormat="1">
      <c r="A403" s="11"/>
      <c r="G403" s="9"/>
      <c r="R403" s="23"/>
      <c r="W403" s="16"/>
      <c r="Z403" s="23"/>
      <c r="AL403" s="19"/>
      <c r="AN403" s="22"/>
      <c r="AO403" s="23"/>
      <c r="AP403" s="23"/>
    </row>
    <row r="404" spans="1:42" s="8" customFormat="1">
      <c r="A404" s="11"/>
      <c r="G404" s="9"/>
      <c r="R404" s="23"/>
      <c r="W404" s="16"/>
      <c r="Z404" s="23"/>
      <c r="AL404" s="19"/>
      <c r="AN404" s="22"/>
      <c r="AO404" s="23"/>
      <c r="AP404" s="23"/>
    </row>
    <row r="405" spans="1:42" s="8" customFormat="1">
      <c r="A405" s="11"/>
      <c r="G405" s="9"/>
      <c r="R405" s="23"/>
      <c r="W405" s="16"/>
      <c r="Z405" s="23"/>
      <c r="AL405" s="19"/>
      <c r="AN405" s="22"/>
      <c r="AO405" s="23"/>
      <c r="AP405" s="23"/>
    </row>
    <row r="406" spans="1:42" s="8" customFormat="1">
      <c r="A406" s="11"/>
      <c r="G406" s="9"/>
      <c r="R406" s="23"/>
      <c r="W406" s="16"/>
      <c r="Z406" s="23"/>
      <c r="AL406" s="19"/>
      <c r="AN406" s="22"/>
      <c r="AO406" s="23"/>
      <c r="AP406" s="23"/>
    </row>
    <row r="407" spans="1:42" s="8" customFormat="1">
      <c r="A407" s="11"/>
      <c r="G407" s="9"/>
      <c r="R407" s="23"/>
      <c r="W407" s="16"/>
      <c r="Z407" s="23"/>
      <c r="AL407" s="19"/>
      <c r="AN407" s="22"/>
      <c r="AO407" s="23"/>
      <c r="AP407" s="23"/>
    </row>
    <row r="408" spans="1:42" s="8" customFormat="1">
      <c r="A408" s="11"/>
      <c r="G408" s="9"/>
      <c r="R408" s="23"/>
      <c r="W408" s="16"/>
      <c r="Z408" s="23"/>
      <c r="AL408" s="19"/>
      <c r="AN408" s="22"/>
      <c r="AO408" s="23"/>
      <c r="AP408" s="23"/>
    </row>
    <row r="409" spans="1:42" s="8" customFormat="1">
      <c r="A409" s="11"/>
      <c r="G409" s="9"/>
      <c r="R409" s="23"/>
      <c r="W409" s="16"/>
      <c r="Z409" s="23"/>
      <c r="AL409" s="19"/>
      <c r="AN409" s="22"/>
      <c r="AO409" s="23"/>
      <c r="AP409" s="23"/>
    </row>
    <row r="410" spans="1:42" s="8" customFormat="1">
      <c r="A410" s="11"/>
      <c r="G410" s="9"/>
      <c r="R410" s="23"/>
      <c r="W410" s="16"/>
      <c r="Z410" s="23"/>
      <c r="AL410" s="19"/>
      <c r="AN410" s="22"/>
      <c r="AO410" s="23"/>
      <c r="AP410" s="23"/>
    </row>
    <row r="411" spans="1:42" s="8" customFormat="1">
      <c r="A411" s="11"/>
      <c r="G411" s="9"/>
      <c r="R411" s="23"/>
      <c r="W411" s="16"/>
      <c r="Z411" s="23"/>
      <c r="AL411" s="19"/>
      <c r="AN411" s="22"/>
      <c r="AO411" s="23"/>
      <c r="AP411" s="23"/>
    </row>
    <row r="412" spans="1:42" s="8" customFormat="1">
      <c r="A412" s="11"/>
      <c r="G412" s="9"/>
      <c r="R412" s="23"/>
      <c r="W412" s="16"/>
      <c r="Z412" s="23"/>
      <c r="AL412" s="19"/>
      <c r="AN412" s="22"/>
      <c r="AO412" s="23"/>
      <c r="AP412" s="23"/>
    </row>
    <row r="413" spans="1:42" s="8" customFormat="1">
      <c r="A413" s="11"/>
      <c r="G413" s="9"/>
      <c r="R413" s="23"/>
      <c r="W413" s="16"/>
      <c r="Z413" s="23"/>
      <c r="AL413" s="19"/>
      <c r="AN413" s="22"/>
      <c r="AO413" s="23"/>
      <c r="AP413" s="23"/>
    </row>
    <row r="414" spans="1:42" s="8" customFormat="1">
      <c r="A414" s="11"/>
      <c r="G414" s="9"/>
      <c r="R414" s="23"/>
      <c r="W414" s="16"/>
      <c r="Z414" s="23"/>
      <c r="AL414" s="19"/>
      <c r="AN414" s="22"/>
      <c r="AO414" s="23"/>
      <c r="AP414" s="23"/>
    </row>
    <row r="415" spans="1:42" s="8" customFormat="1">
      <c r="A415" s="11"/>
      <c r="G415" s="9"/>
      <c r="R415" s="23"/>
      <c r="W415" s="16"/>
      <c r="Z415" s="23"/>
      <c r="AL415" s="19"/>
      <c r="AN415" s="22"/>
      <c r="AO415" s="23"/>
      <c r="AP415" s="23"/>
    </row>
    <row r="416" spans="1:42" s="8" customFormat="1">
      <c r="A416" s="11"/>
      <c r="G416" s="9"/>
      <c r="R416" s="23"/>
      <c r="W416" s="16"/>
      <c r="Z416" s="23"/>
      <c r="AL416" s="19"/>
      <c r="AN416" s="22"/>
      <c r="AO416" s="23"/>
      <c r="AP416" s="23"/>
    </row>
    <row r="417" spans="1:42" s="8" customFormat="1">
      <c r="A417" s="11"/>
      <c r="G417" s="9"/>
      <c r="R417" s="23"/>
      <c r="W417" s="16"/>
      <c r="Z417" s="23"/>
      <c r="AL417" s="19"/>
      <c r="AN417" s="22"/>
      <c r="AO417" s="23"/>
      <c r="AP417" s="23"/>
    </row>
    <row r="418" spans="1:42" s="8" customFormat="1">
      <c r="A418" s="11"/>
      <c r="G418" s="9"/>
      <c r="R418" s="23"/>
      <c r="W418" s="16"/>
      <c r="Z418" s="23"/>
      <c r="AL418" s="19"/>
      <c r="AN418" s="22"/>
      <c r="AO418" s="23"/>
      <c r="AP418" s="23"/>
    </row>
    <row r="419" spans="1:42" s="8" customFormat="1">
      <c r="A419" s="11"/>
      <c r="G419" s="9"/>
      <c r="R419" s="23"/>
      <c r="W419" s="16"/>
      <c r="Z419" s="23"/>
      <c r="AL419" s="19"/>
      <c r="AN419" s="22"/>
      <c r="AO419" s="23"/>
      <c r="AP419" s="23"/>
    </row>
    <row r="420" spans="1:42" s="8" customFormat="1">
      <c r="A420" s="11"/>
      <c r="G420" s="9"/>
      <c r="R420" s="23"/>
      <c r="W420" s="16"/>
      <c r="Z420" s="23"/>
      <c r="AL420" s="19"/>
      <c r="AN420" s="22"/>
      <c r="AO420" s="23"/>
      <c r="AP420" s="23"/>
    </row>
    <row r="421" spans="1:42" s="8" customFormat="1">
      <c r="A421" s="11"/>
      <c r="G421" s="9"/>
      <c r="R421" s="23"/>
      <c r="W421" s="16"/>
      <c r="Z421" s="23"/>
      <c r="AL421" s="19"/>
      <c r="AN421" s="22"/>
      <c r="AO421" s="23"/>
      <c r="AP421" s="23"/>
    </row>
    <row r="422" spans="1:42" s="8" customFormat="1">
      <c r="A422" s="11"/>
      <c r="G422" s="9"/>
      <c r="R422" s="23"/>
      <c r="W422" s="16"/>
      <c r="Z422" s="23"/>
      <c r="AL422" s="19"/>
      <c r="AN422" s="22"/>
      <c r="AO422" s="23"/>
      <c r="AP422" s="23"/>
    </row>
    <row r="423" spans="1:42" s="8" customFormat="1">
      <c r="A423" s="11"/>
      <c r="G423" s="9"/>
      <c r="R423" s="23"/>
      <c r="W423" s="16"/>
      <c r="Z423" s="23"/>
      <c r="AL423" s="19"/>
      <c r="AN423" s="22"/>
      <c r="AO423" s="23"/>
      <c r="AP423" s="23"/>
    </row>
    <row r="424" spans="1:42" s="8" customFormat="1">
      <c r="A424" s="11"/>
      <c r="G424" s="9"/>
      <c r="R424" s="23"/>
      <c r="W424" s="16"/>
      <c r="Z424" s="23"/>
      <c r="AL424" s="19"/>
      <c r="AN424" s="22"/>
      <c r="AO424" s="23"/>
      <c r="AP424" s="23"/>
    </row>
    <row r="425" spans="1:42" s="8" customFormat="1">
      <c r="A425" s="11"/>
      <c r="G425" s="9"/>
      <c r="R425" s="23"/>
      <c r="W425" s="16"/>
      <c r="Z425" s="23"/>
      <c r="AL425" s="19"/>
      <c r="AN425" s="22"/>
      <c r="AO425" s="23"/>
      <c r="AP425" s="23"/>
    </row>
    <row r="426" spans="1:42" s="8" customFormat="1">
      <c r="A426" s="11"/>
      <c r="G426" s="9"/>
      <c r="R426" s="23"/>
      <c r="W426" s="16"/>
      <c r="Z426" s="23"/>
      <c r="AL426" s="19"/>
      <c r="AN426" s="22"/>
      <c r="AO426" s="23"/>
      <c r="AP426" s="23"/>
    </row>
    <row r="427" spans="1:42" s="8" customFormat="1">
      <c r="A427" s="11"/>
      <c r="G427" s="9"/>
      <c r="R427" s="23"/>
      <c r="W427" s="16"/>
      <c r="Z427" s="23"/>
      <c r="AL427" s="19"/>
      <c r="AN427" s="22"/>
      <c r="AO427" s="23"/>
      <c r="AP427" s="23"/>
    </row>
    <row r="428" spans="1:42" s="8" customFormat="1">
      <c r="A428" s="11"/>
      <c r="G428" s="9"/>
      <c r="R428" s="23"/>
      <c r="W428" s="16"/>
      <c r="Z428" s="23"/>
      <c r="AL428" s="19"/>
      <c r="AN428" s="22"/>
      <c r="AO428" s="23"/>
      <c r="AP428" s="23"/>
    </row>
    <row r="429" spans="1:42" s="8" customFormat="1">
      <c r="A429" s="11"/>
      <c r="G429" s="9"/>
      <c r="R429" s="23"/>
      <c r="W429" s="16"/>
      <c r="Z429" s="23"/>
      <c r="AL429" s="19"/>
      <c r="AN429" s="22"/>
      <c r="AO429" s="23"/>
      <c r="AP429" s="23"/>
    </row>
    <row r="430" spans="1:42" s="8" customFormat="1">
      <c r="A430" s="11"/>
      <c r="G430" s="9"/>
      <c r="R430" s="23"/>
      <c r="W430" s="16"/>
      <c r="Z430" s="23"/>
      <c r="AL430" s="19"/>
      <c r="AN430" s="22"/>
      <c r="AO430" s="23"/>
      <c r="AP430" s="23"/>
    </row>
    <row r="431" spans="1:42" s="8" customFormat="1">
      <c r="A431" s="11"/>
      <c r="G431" s="9"/>
      <c r="R431" s="23"/>
      <c r="W431" s="16"/>
      <c r="Z431" s="23"/>
      <c r="AL431" s="19"/>
      <c r="AN431" s="22"/>
      <c r="AO431" s="23"/>
      <c r="AP431" s="23"/>
    </row>
    <row r="432" spans="1:42" s="8" customFormat="1">
      <c r="A432" s="11"/>
      <c r="G432" s="9"/>
      <c r="R432" s="23"/>
      <c r="W432" s="16"/>
      <c r="Z432" s="23"/>
      <c r="AL432" s="19"/>
      <c r="AN432" s="22"/>
      <c r="AO432" s="23"/>
      <c r="AP432" s="23"/>
    </row>
    <row r="433" spans="1:42" s="8" customFormat="1">
      <c r="A433" s="11"/>
      <c r="G433" s="9"/>
      <c r="R433" s="23"/>
      <c r="W433" s="16"/>
      <c r="Z433" s="23"/>
      <c r="AL433" s="19"/>
      <c r="AN433" s="22"/>
      <c r="AO433" s="23"/>
      <c r="AP433" s="23"/>
    </row>
    <row r="434" spans="1:42" s="8" customFormat="1">
      <c r="A434" s="11"/>
      <c r="G434" s="9"/>
      <c r="R434" s="23"/>
      <c r="W434" s="16"/>
      <c r="Z434" s="23"/>
      <c r="AL434" s="19"/>
      <c r="AN434" s="22"/>
      <c r="AO434" s="23"/>
      <c r="AP434" s="23"/>
    </row>
    <row r="435" spans="1:42" s="8" customFormat="1">
      <c r="A435" s="11"/>
      <c r="G435" s="9"/>
      <c r="R435" s="23"/>
      <c r="W435" s="16"/>
      <c r="Z435" s="23"/>
      <c r="AL435" s="19"/>
      <c r="AN435" s="22"/>
      <c r="AO435" s="23"/>
      <c r="AP435" s="23"/>
    </row>
    <row r="436" spans="1:42" s="8" customFormat="1">
      <c r="A436" s="11"/>
      <c r="G436" s="9"/>
      <c r="R436" s="23"/>
      <c r="W436" s="16"/>
      <c r="Z436" s="23"/>
      <c r="AL436" s="19"/>
      <c r="AN436" s="22"/>
      <c r="AO436" s="23"/>
      <c r="AP436" s="23"/>
    </row>
    <row r="437" spans="1:42" s="8" customFormat="1">
      <c r="A437" s="11"/>
      <c r="G437" s="9"/>
      <c r="R437" s="23"/>
      <c r="W437" s="16"/>
      <c r="Z437" s="23"/>
      <c r="AL437" s="19"/>
      <c r="AN437" s="22"/>
      <c r="AO437" s="23"/>
      <c r="AP437" s="23"/>
    </row>
    <row r="438" spans="1:42" s="8" customFormat="1">
      <c r="A438" s="11"/>
      <c r="G438" s="9"/>
      <c r="R438" s="23"/>
      <c r="W438" s="16"/>
      <c r="Z438" s="23"/>
      <c r="AL438" s="19"/>
      <c r="AN438" s="22"/>
      <c r="AO438" s="23"/>
      <c r="AP438" s="23"/>
    </row>
    <row r="439" spans="1:42" s="8" customFormat="1">
      <c r="A439" s="11"/>
      <c r="G439" s="9"/>
      <c r="R439" s="23"/>
      <c r="W439" s="16"/>
      <c r="Z439" s="23"/>
      <c r="AL439" s="19"/>
      <c r="AN439" s="22"/>
      <c r="AO439" s="23"/>
      <c r="AP439" s="23"/>
    </row>
    <row r="440" spans="1:42" s="8" customFormat="1">
      <c r="A440" s="11"/>
      <c r="G440" s="9"/>
      <c r="R440" s="23"/>
      <c r="W440" s="16"/>
      <c r="Z440" s="23"/>
      <c r="AL440" s="19"/>
      <c r="AN440" s="22"/>
      <c r="AO440" s="23"/>
      <c r="AP440" s="23"/>
    </row>
    <row r="441" spans="1:42" s="8" customFormat="1">
      <c r="A441" s="11"/>
      <c r="G441" s="9"/>
      <c r="R441" s="23"/>
      <c r="W441" s="16"/>
      <c r="Z441" s="23"/>
      <c r="AL441" s="19"/>
      <c r="AN441" s="22"/>
      <c r="AO441" s="23"/>
      <c r="AP441" s="23"/>
    </row>
    <row r="442" spans="1:42" s="8" customFormat="1">
      <c r="A442" s="11"/>
      <c r="G442" s="9"/>
      <c r="R442" s="23"/>
      <c r="W442" s="16"/>
      <c r="Z442" s="23"/>
      <c r="AL442" s="19"/>
      <c r="AN442" s="22"/>
      <c r="AO442" s="23"/>
      <c r="AP442" s="23"/>
    </row>
    <row r="443" spans="1:42" s="8" customFormat="1">
      <c r="A443" s="11"/>
      <c r="G443" s="9"/>
      <c r="R443" s="23"/>
      <c r="W443" s="16"/>
      <c r="Z443" s="23"/>
      <c r="AL443" s="19"/>
      <c r="AN443" s="22"/>
      <c r="AO443" s="23"/>
      <c r="AP443" s="23"/>
    </row>
    <row r="444" spans="1:42" s="8" customFormat="1">
      <c r="A444" s="11"/>
      <c r="G444" s="9"/>
      <c r="R444" s="23"/>
      <c r="W444" s="16"/>
      <c r="Z444" s="23"/>
      <c r="AL444" s="19"/>
      <c r="AN444" s="22"/>
      <c r="AO444" s="23"/>
      <c r="AP444" s="23"/>
    </row>
    <row r="445" spans="1:42" s="8" customFormat="1">
      <c r="A445" s="11"/>
      <c r="G445" s="9"/>
      <c r="R445" s="23"/>
      <c r="W445" s="16"/>
      <c r="Z445" s="23"/>
      <c r="AL445" s="19"/>
      <c r="AN445" s="22"/>
      <c r="AO445" s="23"/>
      <c r="AP445" s="23"/>
    </row>
    <row r="446" spans="1:42" s="8" customFormat="1">
      <c r="A446" s="11"/>
      <c r="G446" s="9"/>
      <c r="R446" s="23"/>
      <c r="W446" s="16"/>
      <c r="Z446" s="23"/>
      <c r="AL446" s="19"/>
      <c r="AN446" s="22"/>
      <c r="AO446" s="23"/>
      <c r="AP446" s="23"/>
    </row>
    <row r="447" spans="1:42" s="8" customFormat="1">
      <c r="A447" s="11"/>
      <c r="G447" s="9"/>
      <c r="R447" s="23"/>
      <c r="W447" s="16"/>
      <c r="Z447" s="23"/>
      <c r="AL447" s="19"/>
      <c r="AN447" s="22"/>
      <c r="AO447" s="23"/>
      <c r="AP447" s="23"/>
    </row>
    <row r="448" spans="1:42" s="8" customFormat="1">
      <c r="A448" s="11"/>
      <c r="G448" s="9"/>
      <c r="R448" s="23"/>
      <c r="W448" s="16"/>
      <c r="Z448" s="23"/>
      <c r="AL448" s="19"/>
      <c r="AN448" s="22"/>
      <c r="AO448" s="23"/>
      <c r="AP448" s="23"/>
    </row>
    <row r="449" spans="1:42" s="8" customFormat="1">
      <c r="A449" s="11"/>
      <c r="G449" s="9"/>
      <c r="R449" s="23"/>
      <c r="W449" s="16"/>
      <c r="Z449" s="23"/>
      <c r="AL449" s="19"/>
      <c r="AN449" s="22"/>
      <c r="AO449" s="23"/>
      <c r="AP449" s="23"/>
    </row>
    <row r="450" spans="1:42" s="8" customFormat="1">
      <c r="A450" s="11"/>
      <c r="G450" s="9"/>
      <c r="R450" s="23"/>
      <c r="W450" s="16"/>
      <c r="Z450" s="23"/>
      <c r="AL450" s="19"/>
      <c r="AN450" s="22"/>
      <c r="AO450" s="23"/>
      <c r="AP450" s="23"/>
    </row>
    <row r="451" spans="1:42" s="8" customFormat="1">
      <c r="A451" s="11"/>
      <c r="G451" s="9"/>
      <c r="R451" s="23"/>
      <c r="W451" s="16"/>
      <c r="Z451" s="23"/>
      <c r="AL451" s="19"/>
      <c r="AN451" s="22"/>
      <c r="AO451" s="23"/>
      <c r="AP451" s="23"/>
    </row>
    <row r="452" spans="1:42" s="8" customFormat="1">
      <c r="A452" s="11"/>
      <c r="G452" s="9"/>
      <c r="R452" s="23"/>
      <c r="W452" s="16"/>
      <c r="Z452" s="23"/>
      <c r="AL452" s="19"/>
      <c r="AN452" s="22"/>
      <c r="AO452" s="23"/>
      <c r="AP452" s="23"/>
    </row>
    <row r="453" spans="1:42" s="8" customFormat="1">
      <c r="A453" s="11"/>
      <c r="G453" s="9"/>
      <c r="R453" s="23"/>
      <c r="W453" s="16"/>
      <c r="Z453" s="23"/>
      <c r="AL453" s="19"/>
      <c r="AN453" s="22"/>
      <c r="AO453" s="23"/>
      <c r="AP453" s="23"/>
    </row>
    <row r="454" spans="1:42" s="8" customFormat="1">
      <c r="A454" s="11"/>
      <c r="G454" s="9"/>
      <c r="R454" s="23"/>
      <c r="W454" s="16"/>
      <c r="Z454" s="23"/>
      <c r="AL454" s="19"/>
      <c r="AN454" s="22"/>
      <c r="AO454" s="23"/>
      <c r="AP454" s="23"/>
    </row>
    <row r="455" spans="1:42" s="8" customFormat="1">
      <c r="A455" s="11"/>
      <c r="G455" s="9"/>
      <c r="R455" s="23"/>
      <c r="W455" s="16"/>
      <c r="Z455" s="23"/>
      <c r="AL455" s="19"/>
      <c r="AN455" s="22"/>
      <c r="AO455" s="23"/>
      <c r="AP455" s="23"/>
    </row>
    <row r="456" spans="1:42" s="8" customFormat="1">
      <c r="A456" s="11"/>
      <c r="G456" s="9"/>
      <c r="R456" s="23"/>
      <c r="W456" s="16"/>
      <c r="Z456" s="23"/>
      <c r="AL456" s="19"/>
      <c r="AN456" s="22"/>
      <c r="AO456" s="23"/>
      <c r="AP456" s="23"/>
    </row>
    <row r="457" spans="1:42" s="8" customFormat="1">
      <c r="A457" s="11"/>
      <c r="G457" s="9"/>
      <c r="R457" s="23"/>
      <c r="W457" s="16"/>
      <c r="Z457" s="23"/>
      <c r="AL457" s="19"/>
      <c r="AN457" s="22"/>
      <c r="AO457" s="23"/>
      <c r="AP457" s="23"/>
    </row>
    <row r="458" spans="1:42" s="8" customFormat="1">
      <c r="A458" s="11"/>
      <c r="G458" s="9"/>
      <c r="R458" s="23"/>
      <c r="W458" s="16"/>
      <c r="Z458" s="23"/>
      <c r="AL458" s="19"/>
      <c r="AN458" s="22"/>
      <c r="AO458" s="23"/>
      <c r="AP458" s="23"/>
    </row>
    <row r="459" spans="1:42" s="8" customFormat="1">
      <c r="A459" s="11"/>
      <c r="G459" s="9"/>
      <c r="R459" s="23"/>
      <c r="W459" s="16"/>
      <c r="Z459" s="23"/>
      <c r="AL459" s="19"/>
      <c r="AN459" s="22"/>
      <c r="AO459" s="23"/>
      <c r="AP459" s="23"/>
    </row>
    <row r="460" spans="1:42" s="8" customFormat="1">
      <c r="A460" s="11"/>
      <c r="G460" s="9"/>
      <c r="R460" s="23"/>
      <c r="W460" s="16"/>
      <c r="Z460" s="23"/>
      <c r="AL460" s="19"/>
      <c r="AN460" s="22"/>
      <c r="AO460" s="23"/>
      <c r="AP460" s="23"/>
    </row>
    <row r="461" spans="1:42" s="8" customFormat="1">
      <c r="A461" s="11"/>
      <c r="G461" s="9"/>
      <c r="R461" s="23"/>
      <c r="W461" s="16"/>
      <c r="Z461" s="23"/>
      <c r="AL461" s="19"/>
      <c r="AN461" s="22"/>
      <c r="AO461" s="23"/>
      <c r="AP461" s="23"/>
    </row>
    <row r="462" spans="1:42" s="8" customFormat="1">
      <c r="A462" s="11"/>
      <c r="G462" s="9"/>
      <c r="R462" s="23"/>
      <c r="W462" s="16"/>
      <c r="Z462" s="23"/>
      <c r="AL462" s="19"/>
      <c r="AN462" s="22"/>
      <c r="AO462" s="23"/>
      <c r="AP462" s="23"/>
    </row>
    <row r="463" spans="1:42" s="8" customFormat="1">
      <c r="A463" s="11"/>
      <c r="G463" s="9"/>
      <c r="R463" s="23"/>
      <c r="W463" s="16"/>
      <c r="Z463" s="23"/>
      <c r="AL463" s="19"/>
      <c r="AN463" s="22"/>
      <c r="AO463" s="23"/>
      <c r="AP463" s="23"/>
    </row>
    <row r="464" spans="1:42" s="8" customFormat="1">
      <c r="A464" s="11"/>
      <c r="G464" s="9"/>
      <c r="R464" s="23"/>
      <c r="W464" s="16"/>
      <c r="Z464" s="23"/>
      <c r="AL464" s="19"/>
      <c r="AN464" s="22"/>
      <c r="AO464" s="23"/>
      <c r="AP464" s="23"/>
    </row>
    <row r="465" spans="1:42" s="8" customFormat="1">
      <c r="A465" s="11"/>
      <c r="G465" s="9"/>
      <c r="R465" s="23"/>
      <c r="W465" s="16"/>
      <c r="Z465" s="23"/>
      <c r="AL465" s="19"/>
      <c r="AN465" s="22"/>
      <c r="AO465" s="23"/>
      <c r="AP465" s="23"/>
    </row>
    <row r="466" spans="1:42" s="8" customFormat="1">
      <c r="A466" s="11"/>
      <c r="G466" s="9"/>
      <c r="R466" s="23"/>
      <c r="W466" s="16"/>
      <c r="Z466" s="23"/>
      <c r="AL466" s="19"/>
      <c r="AN466" s="22"/>
      <c r="AO466" s="23"/>
      <c r="AP466" s="23"/>
    </row>
    <row r="467" spans="1:42" s="8" customFormat="1">
      <c r="A467" s="11"/>
      <c r="G467" s="9"/>
      <c r="R467" s="23"/>
      <c r="W467" s="16"/>
      <c r="Z467" s="23"/>
      <c r="AL467" s="19"/>
      <c r="AN467" s="22"/>
      <c r="AO467" s="23"/>
      <c r="AP467" s="23"/>
    </row>
    <row r="468" spans="1:42" s="8" customFormat="1">
      <c r="A468" s="11"/>
      <c r="G468" s="9"/>
      <c r="R468" s="23"/>
      <c r="W468" s="16"/>
      <c r="Z468" s="23"/>
      <c r="AL468" s="19"/>
      <c r="AN468" s="22"/>
      <c r="AO468" s="23"/>
      <c r="AP468" s="23"/>
    </row>
    <row r="469" spans="1:42" s="8" customFormat="1">
      <c r="A469" s="11"/>
      <c r="G469" s="9"/>
      <c r="R469" s="23"/>
      <c r="W469" s="16"/>
      <c r="Z469" s="23"/>
      <c r="AL469" s="19"/>
      <c r="AN469" s="22"/>
      <c r="AO469" s="23"/>
      <c r="AP469" s="23"/>
    </row>
    <row r="470" spans="1:42" s="8" customFormat="1">
      <c r="A470" s="11"/>
      <c r="G470" s="9"/>
      <c r="R470" s="23"/>
      <c r="W470" s="16"/>
      <c r="Z470" s="23"/>
      <c r="AL470" s="19"/>
      <c r="AN470" s="22"/>
      <c r="AO470" s="23"/>
      <c r="AP470" s="23"/>
    </row>
    <row r="471" spans="1:42" s="8" customFormat="1">
      <c r="A471" s="11"/>
      <c r="G471" s="9"/>
      <c r="R471" s="23"/>
      <c r="W471" s="16"/>
      <c r="Z471" s="23"/>
      <c r="AL471" s="19"/>
      <c r="AN471" s="22"/>
      <c r="AO471" s="23"/>
      <c r="AP471" s="23"/>
    </row>
    <row r="472" spans="1:42" s="8" customFormat="1">
      <c r="A472" s="11"/>
      <c r="G472" s="9"/>
      <c r="R472" s="23"/>
      <c r="W472" s="16"/>
      <c r="Z472" s="23"/>
      <c r="AL472" s="19"/>
      <c r="AN472" s="22"/>
      <c r="AO472" s="23"/>
      <c r="AP472" s="23"/>
    </row>
    <row r="473" spans="1:42" s="8" customFormat="1">
      <c r="A473" s="11"/>
      <c r="G473" s="9"/>
      <c r="R473" s="23"/>
      <c r="W473" s="16"/>
      <c r="Z473" s="23"/>
      <c r="AL473" s="19"/>
      <c r="AN473" s="22"/>
      <c r="AO473" s="23"/>
      <c r="AP473" s="23"/>
    </row>
    <row r="474" spans="1:42" s="8" customFormat="1">
      <c r="A474" s="11"/>
      <c r="G474" s="9"/>
      <c r="R474" s="23"/>
      <c r="W474" s="16"/>
      <c r="Z474" s="23"/>
      <c r="AL474" s="19"/>
      <c r="AN474" s="22"/>
      <c r="AO474" s="23"/>
      <c r="AP474" s="23"/>
    </row>
    <row r="475" spans="1:42" s="8" customFormat="1">
      <c r="A475" s="11"/>
      <c r="G475" s="9"/>
      <c r="R475" s="23"/>
      <c r="W475" s="16"/>
      <c r="Z475" s="23"/>
      <c r="AL475" s="19"/>
      <c r="AN475" s="22"/>
      <c r="AO475" s="23"/>
      <c r="AP475" s="23"/>
    </row>
    <row r="476" spans="1:42" s="8" customFormat="1">
      <c r="A476" s="11"/>
      <c r="G476" s="9"/>
      <c r="R476" s="23"/>
      <c r="W476" s="16"/>
      <c r="Z476" s="23"/>
      <c r="AL476" s="19"/>
      <c r="AN476" s="22"/>
      <c r="AO476" s="23"/>
      <c r="AP476" s="23"/>
    </row>
    <row r="477" spans="1:42" s="8" customFormat="1">
      <c r="A477" s="11"/>
      <c r="G477" s="9"/>
      <c r="R477" s="23"/>
      <c r="W477" s="16"/>
      <c r="Z477" s="23"/>
      <c r="AL477" s="19"/>
      <c r="AN477" s="22"/>
      <c r="AO477" s="23"/>
      <c r="AP477" s="23"/>
    </row>
    <row r="478" spans="1:42" s="8" customFormat="1">
      <c r="A478" s="11"/>
      <c r="G478" s="9"/>
      <c r="R478" s="23"/>
      <c r="W478" s="16"/>
      <c r="Z478" s="23"/>
      <c r="AL478" s="19"/>
      <c r="AN478" s="22"/>
      <c r="AO478" s="23"/>
      <c r="AP478" s="23"/>
    </row>
    <row r="479" spans="1:42" s="8" customFormat="1">
      <c r="A479" s="11"/>
      <c r="G479" s="9"/>
      <c r="R479" s="23"/>
      <c r="W479" s="16"/>
      <c r="Z479" s="23"/>
      <c r="AL479" s="19"/>
      <c r="AN479" s="22"/>
      <c r="AO479" s="23"/>
      <c r="AP479" s="23"/>
    </row>
    <row r="480" spans="1:42" s="8" customFormat="1">
      <c r="A480" s="11"/>
      <c r="G480" s="9"/>
      <c r="W480" s="16"/>
      <c r="Z480" s="23"/>
      <c r="AL480" s="19"/>
      <c r="AN480" s="22"/>
      <c r="AO480" s="23"/>
      <c r="AP480" s="23"/>
    </row>
    <row r="481" spans="1:42" s="8" customFormat="1">
      <c r="A481" s="11"/>
      <c r="G481" s="9"/>
      <c r="W481" s="16"/>
      <c r="Z481" s="23"/>
      <c r="AL481" s="19"/>
      <c r="AN481" s="22"/>
      <c r="AO481" s="23"/>
      <c r="AP481" s="23"/>
    </row>
    <row r="482" spans="1:42" s="8" customFormat="1">
      <c r="A482" s="11"/>
      <c r="G482" s="9"/>
      <c r="W482" s="16"/>
      <c r="Z482" s="23"/>
      <c r="AL482" s="19"/>
      <c r="AN482" s="22"/>
      <c r="AO482" s="23"/>
      <c r="AP482" s="23"/>
    </row>
    <row r="483" spans="1:42" s="8" customFormat="1">
      <c r="A483" s="11"/>
      <c r="G483" s="9"/>
      <c r="W483" s="16"/>
      <c r="Z483" s="23"/>
      <c r="AL483" s="19"/>
      <c r="AN483" s="22"/>
      <c r="AO483" s="23"/>
      <c r="AP483" s="23"/>
    </row>
    <row r="484" spans="1:42" s="8" customFormat="1">
      <c r="A484" s="11"/>
      <c r="G484" s="9"/>
      <c r="W484" s="16"/>
      <c r="Z484" s="23"/>
      <c r="AL484" s="19"/>
      <c r="AN484" s="22"/>
      <c r="AO484" s="23"/>
      <c r="AP484" s="23"/>
    </row>
    <row r="485" spans="1:42" s="8" customFormat="1">
      <c r="A485" s="11"/>
      <c r="G485" s="9"/>
      <c r="W485" s="16"/>
      <c r="Z485" s="23"/>
      <c r="AL485" s="19"/>
      <c r="AN485" s="22"/>
      <c r="AO485" s="23"/>
      <c r="AP485" s="23"/>
    </row>
    <row r="486" spans="1:42" s="8" customFormat="1">
      <c r="A486" s="11"/>
      <c r="G486" s="9"/>
      <c r="W486" s="16"/>
      <c r="Z486" s="23"/>
      <c r="AL486" s="19"/>
      <c r="AN486" s="22"/>
      <c r="AO486" s="23"/>
      <c r="AP486" s="23"/>
    </row>
    <row r="487" spans="1:42" s="8" customFormat="1">
      <c r="A487" s="11"/>
      <c r="G487" s="9"/>
      <c r="W487" s="16"/>
      <c r="Z487" s="23"/>
      <c r="AL487" s="19"/>
      <c r="AN487" s="22"/>
      <c r="AO487" s="23"/>
      <c r="AP487" s="23"/>
    </row>
    <row r="488" spans="1:42" s="8" customFormat="1">
      <c r="A488" s="11"/>
      <c r="G488" s="9"/>
      <c r="W488" s="16"/>
      <c r="Z488" s="23"/>
      <c r="AL488" s="19"/>
      <c r="AN488" s="22"/>
      <c r="AO488" s="23"/>
      <c r="AP488" s="23"/>
    </row>
    <row r="489" spans="1:42" s="8" customFormat="1">
      <c r="A489" s="11"/>
      <c r="G489" s="9"/>
      <c r="W489" s="16"/>
      <c r="Z489" s="23"/>
      <c r="AL489" s="19"/>
      <c r="AN489" s="22"/>
      <c r="AO489" s="23"/>
      <c r="AP489" s="23"/>
    </row>
    <row r="490" spans="1:42" s="8" customFormat="1">
      <c r="A490" s="11"/>
      <c r="G490" s="9"/>
      <c r="W490" s="16"/>
      <c r="Z490" s="23"/>
      <c r="AL490" s="19"/>
      <c r="AN490" s="22"/>
      <c r="AO490" s="23"/>
      <c r="AP490" s="23"/>
    </row>
    <row r="491" spans="1:42" s="8" customFormat="1">
      <c r="A491" s="11"/>
      <c r="G491" s="9"/>
      <c r="W491" s="16"/>
      <c r="Z491" s="23"/>
      <c r="AL491" s="19"/>
      <c r="AN491" s="22"/>
      <c r="AO491" s="23"/>
      <c r="AP491" s="23"/>
    </row>
    <row r="492" spans="1:42" s="8" customFormat="1">
      <c r="A492" s="11"/>
      <c r="G492" s="9"/>
      <c r="W492" s="16"/>
      <c r="Z492" s="23"/>
      <c r="AL492" s="19"/>
      <c r="AN492" s="22"/>
      <c r="AO492" s="23"/>
      <c r="AP492" s="23"/>
    </row>
    <row r="493" spans="1:42" s="8" customFormat="1">
      <c r="A493" s="11"/>
      <c r="G493" s="9"/>
      <c r="W493" s="16"/>
      <c r="Z493" s="23"/>
      <c r="AL493" s="19"/>
      <c r="AN493" s="22"/>
      <c r="AO493" s="23"/>
      <c r="AP493" s="23"/>
    </row>
    <row r="494" spans="1:42" s="8" customFormat="1">
      <c r="A494" s="11"/>
      <c r="G494" s="9"/>
      <c r="W494" s="16"/>
      <c r="Z494" s="23"/>
      <c r="AL494" s="19"/>
      <c r="AN494" s="22"/>
      <c r="AO494" s="23"/>
      <c r="AP494" s="23"/>
    </row>
    <row r="495" spans="1:42" s="8" customFormat="1">
      <c r="A495" s="11"/>
      <c r="G495" s="9"/>
      <c r="W495" s="16"/>
      <c r="Z495" s="23"/>
      <c r="AL495" s="19"/>
      <c r="AN495" s="22"/>
      <c r="AO495" s="23"/>
      <c r="AP495" s="23"/>
    </row>
    <row r="496" spans="1:42" s="8" customFormat="1">
      <c r="A496" s="11"/>
      <c r="G496" s="9"/>
      <c r="W496" s="16"/>
      <c r="Z496" s="23"/>
      <c r="AL496" s="19"/>
      <c r="AN496" s="22"/>
      <c r="AO496" s="23"/>
      <c r="AP496" s="23"/>
    </row>
    <row r="497" spans="1:42" s="8" customFormat="1">
      <c r="A497" s="11"/>
      <c r="G497" s="9"/>
      <c r="W497" s="16"/>
      <c r="Z497" s="23"/>
      <c r="AL497" s="19"/>
      <c r="AN497" s="22"/>
      <c r="AO497" s="23"/>
      <c r="AP497" s="23"/>
    </row>
    <row r="498" spans="1:42" s="8" customFormat="1">
      <c r="A498" s="11"/>
      <c r="G498" s="9"/>
      <c r="W498" s="16"/>
      <c r="Z498" s="23"/>
      <c r="AL498" s="19"/>
      <c r="AN498" s="22"/>
      <c r="AO498" s="23"/>
      <c r="AP498" s="23"/>
    </row>
    <row r="499" spans="1:42" s="8" customFormat="1">
      <c r="A499" s="11"/>
      <c r="G499" s="9"/>
      <c r="W499" s="16"/>
      <c r="Z499" s="23"/>
      <c r="AL499" s="19"/>
      <c r="AN499" s="22"/>
      <c r="AO499" s="23"/>
      <c r="AP499" s="23"/>
    </row>
    <row r="500" spans="1:42" s="8" customFormat="1">
      <c r="A500" s="11"/>
      <c r="G500" s="9"/>
      <c r="W500" s="16"/>
      <c r="Z500" s="23"/>
      <c r="AL500" s="19"/>
      <c r="AN500" s="22"/>
      <c r="AO500" s="23"/>
      <c r="AP500" s="23"/>
    </row>
    <row r="501" spans="1:42" s="8" customFormat="1">
      <c r="A501" s="11"/>
      <c r="G501" s="9"/>
      <c r="W501" s="16"/>
      <c r="Z501" s="23"/>
      <c r="AL501" s="19"/>
      <c r="AN501" s="22"/>
      <c r="AO501" s="23"/>
      <c r="AP501" s="23"/>
    </row>
    <row r="502" spans="1:42" s="8" customFormat="1">
      <c r="A502" s="11"/>
      <c r="G502" s="9"/>
      <c r="W502" s="16"/>
      <c r="Z502" s="23"/>
      <c r="AL502" s="19"/>
      <c r="AN502" s="22"/>
      <c r="AO502" s="23"/>
      <c r="AP502" s="23"/>
    </row>
    <row r="503" spans="1:42" s="8" customFormat="1">
      <c r="A503" s="11"/>
      <c r="G503" s="9"/>
      <c r="W503" s="16"/>
      <c r="Z503" s="23"/>
      <c r="AL503" s="19"/>
      <c r="AN503" s="22"/>
      <c r="AO503" s="23"/>
      <c r="AP503" s="23"/>
    </row>
    <row r="504" spans="1:42" s="8" customFormat="1">
      <c r="A504" s="11"/>
      <c r="G504" s="9"/>
      <c r="W504" s="16"/>
      <c r="Z504" s="23"/>
      <c r="AL504" s="19"/>
      <c r="AN504" s="22"/>
      <c r="AO504" s="23"/>
      <c r="AP504" s="23"/>
    </row>
    <row r="505" spans="1:42" s="8" customFormat="1">
      <c r="A505" s="11"/>
      <c r="G505" s="9"/>
      <c r="W505" s="16"/>
      <c r="Z505" s="23"/>
      <c r="AL505" s="19"/>
      <c r="AN505" s="22"/>
      <c r="AO505" s="23"/>
      <c r="AP505" s="23"/>
    </row>
    <row r="506" spans="1:42" s="8" customFormat="1">
      <c r="A506" s="11"/>
      <c r="G506" s="9"/>
      <c r="W506" s="16"/>
      <c r="Z506" s="23"/>
      <c r="AL506" s="19"/>
      <c r="AN506" s="22"/>
      <c r="AO506" s="23"/>
      <c r="AP506" s="23"/>
    </row>
    <row r="507" spans="1:42" s="8" customFormat="1">
      <c r="A507" s="11"/>
      <c r="G507" s="9"/>
      <c r="W507" s="16"/>
      <c r="Z507" s="23"/>
      <c r="AL507" s="19"/>
      <c r="AN507" s="22"/>
      <c r="AO507" s="23"/>
      <c r="AP507" s="23"/>
    </row>
    <row r="508" spans="1:42" s="8" customFormat="1">
      <c r="A508" s="11"/>
      <c r="G508" s="9"/>
      <c r="W508" s="16"/>
      <c r="Z508" s="23"/>
      <c r="AL508" s="19"/>
      <c r="AN508" s="22"/>
      <c r="AO508" s="23"/>
      <c r="AP508" s="23"/>
    </row>
    <row r="509" spans="1:42" s="8" customFormat="1">
      <c r="A509" s="11"/>
      <c r="G509" s="9"/>
      <c r="W509" s="16"/>
      <c r="Z509" s="23"/>
      <c r="AL509" s="19"/>
      <c r="AN509" s="22"/>
      <c r="AO509" s="23"/>
      <c r="AP509" s="23"/>
    </row>
    <row r="510" spans="1:42" s="8" customFormat="1">
      <c r="A510" s="11"/>
      <c r="G510" s="9"/>
      <c r="W510" s="16"/>
      <c r="Z510" s="23"/>
      <c r="AL510" s="19"/>
      <c r="AN510" s="22"/>
      <c r="AO510" s="23"/>
      <c r="AP510" s="23"/>
    </row>
    <row r="511" spans="1:42" s="8" customFormat="1">
      <c r="A511" s="11"/>
      <c r="G511" s="9"/>
      <c r="W511" s="16"/>
      <c r="Z511" s="23"/>
      <c r="AL511" s="19"/>
      <c r="AN511" s="22"/>
      <c r="AO511" s="23"/>
      <c r="AP511" s="23"/>
    </row>
    <row r="512" spans="1:42" s="8" customFormat="1">
      <c r="A512" s="11"/>
      <c r="G512" s="9"/>
      <c r="W512" s="16"/>
      <c r="Z512" s="23"/>
      <c r="AL512" s="19"/>
      <c r="AN512" s="22"/>
      <c r="AO512" s="23"/>
      <c r="AP512" s="23"/>
    </row>
    <row r="513" spans="1:42" s="8" customFormat="1">
      <c r="A513" s="11"/>
      <c r="G513" s="9"/>
      <c r="W513" s="16"/>
      <c r="Z513" s="23"/>
      <c r="AL513" s="19"/>
      <c r="AN513" s="22"/>
      <c r="AO513" s="23"/>
      <c r="AP513" s="23"/>
    </row>
    <row r="514" spans="1:42" s="8" customFormat="1">
      <c r="A514" s="11"/>
      <c r="G514" s="9"/>
      <c r="W514" s="16"/>
      <c r="Z514" s="23"/>
      <c r="AL514" s="19"/>
      <c r="AN514" s="22"/>
      <c r="AO514" s="23"/>
      <c r="AP514" s="23"/>
    </row>
    <row r="515" spans="1:42" s="8" customFormat="1">
      <c r="A515" s="11"/>
      <c r="G515" s="9"/>
      <c r="W515" s="16"/>
      <c r="Z515" s="23"/>
      <c r="AL515" s="19"/>
      <c r="AN515" s="22"/>
      <c r="AO515" s="23"/>
      <c r="AP515" s="23"/>
    </row>
    <row r="516" spans="1:42" s="8" customFormat="1">
      <c r="A516" s="11"/>
      <c r="G516" s="9"/>
      <c r="W516" s="16"/>
      <c r="Z516" s="23"/>
      <c r="AL516" s="19"/>
      <c r="AN516" s="22"/>
      <c r="AO516" s="23"/>
      <c r="AP516" s="23"/>
    </row>
    <row r="517" spans="1:42" s="8" customFormat="1">
      <c r="A517" s="11"/>
      <c r="G517" s="9"/>
      <c r="W517" s="16"/>
      <c r="Z517" s="23"/>
      <c r="AL517" s="19"/>
      <c r="AN517" s="22"/>
      <c r="AO517" s="23"/>
      <c r="AP517" s="23"/>
    </row>
    <row r="518" spans="1:42" s="8" customFormat="1">
      <c r="A518" s="11"/>
      <c r="G518" s="9"/>
      <c r="W518" s="16"/>
      <c r="Z518" s="23"/>
      <c r="AL518" s="19"/>
      <c r="AN518" s="22"/>
      <c r="AO518" s="23"/>
      <c r="AP518" s="23"/>
    </row>
    <row r="519" spans="1:42" s="8" customFormat="1">
      <c r="A519" s="11"/>
      <c r="G519" s="9"/>
      <c r="W519" s="16"/>
      <c r="Z519" s="23"/>
      <c r="AL519" s="19"/>
      <c r="AN519" s="22"/>
      <c r="AO519" s="23"/>
      <c r="AP519" s="23"/>
    </row>
    <row r="520" spans="1:42" s="8" customFormat="1">
      <c r="A520" s="11"/>
      <c r="G520" s="9"/>
      <c r="W520" s="16"/>
      <c r="Z520" s="23"/>
      <c r="AL520" s="19"/>
      <c r="AN520" s="22"/>
      <c r="AO520" s="23"/>
      <c r="AP520" s="23"/>
    </row>
    <row r="521" spans="1:42" s="8" customFormat="1">
      <c r="A521" s="11"/>
      <c r="G521" s="9"/>
      <c r="W521" s="16"/>
      <c r="Z521" s="23"/>
      <c r="AL521" s="19"/>
      <c r="AN521" s="22"/>
      <c r="AO521" s="23"/>
      <c r="AP521" s="23"/>
    </row>
    <row r="522" spans="1:42" s="8" customFormat="1">
      <c r="A522" s="11"/>
      <c r="G522" s="9"/>
      <c r="W522" s="16"/>
      <c r="Z522" s="23"/>
      <c r="AL522" s="19"/>
      <c r="AN522" s="22"/>
      <c r="AO522" s="23"/>
      <c r="AP522" s="23"/>
    </row>
    <row r="523" spans="1:42" s="8" customFormat="1">
      <c r="A523" s="11"/>
      <c r="G523" s="9"/>
      <c r="W523" s="16"/>
      <c r="Z523" s="23"/>
      <c r="AL523" s="19"/>
      <c r="AN523" s="22"/>
      <c r="AO523" s="23"/>
      <c r="AP523" s="23"/>
    </row>
    <row r="524" spans="1:42" s="8" customFormat="1">
      <c r="A524" s="11"/>
      <c r="G524" s="9"/>
      <c r="W524" s="16"/>
      <c r="Z524" s="23"/>
      <c r="AL524" s="19"/>
      <c r="AN524" s="22"/>
      <c r="AO524" s="23"/>
      <c r="AP524" s="23"/>
    </row>
    <row r="525" spans="1:42" s="8" customFormat="1">
      <c r="A525" s="11"/>
      <c r="G525" s="9"/>
      <c r="W525" s="16"/>
      <c r="Z525" s="23"/>
      <c r="AL525" s="19"/>
      <c r="AN525" s="22"/>
      <c r="AO525" s="23"/>
      <c r="AP525" s="23"/>
    </row>
    <row r="526" spans="1:42" s="8" customFormat="1">
      <c r="A526" s="11"/>
      <c r="G526" s="9"/>
      <c r="W526" s="16"/>
      <c r="Z526" s="23"/>
      <c r="AL526" s="19"/>
      <c r="AN526" s="22"/>
      <c r="AO526" s="23"/>
      <c r="AP526" s="23"/>
    </row>
    <row r="527" spans="1:42" s="8" customFormat="1">
      <c r="A527" s="11"/>
      <c r="G527" s="9"/>
      <c r="W527" s="16"/>
      <c r="Z527" s="23"/>
      <c r="AL527" s="19"/>
      <c r="AN527" s="22"/>
      <c r="AO527" s="23"/>
      <c r="AP527" s="23"/>
    </row>
    <row r="528" spans="1:42" s="8" customFormat="1">
      <c r="A528" s="11"/>
      <c r="G528" s="9"/>
      <c r="W528" s="16"/>
      <c r="Z528" s="23"/>
      <c r="AL528" s="19"/>
      <c r="AN528" s="22"/>
      <c r="AO528" s="23"/>
      <c r="AP528" s="23"/>
    </row>
    <row r="529" spans="1:42" s="8" customFormat="1">
      <c r="A529" s="11"/>
      <c r="G529" s="9"/>
      <c r="W529" s="16"/>
      <c r="Z529" s="23"/>
      <c r="AL529" s="19"/>
      <c r="AN529" s="22"/>
      <c r="AO529" s="23"/>
      <c r="AP529" s="23"/>
    </row>
    <row r="530" spans="1:42" s="8" customFormat="1">
      <c r="A530" s="11"/>
      <c r="G530" s="9"/>
      <c r="W530" s="16"/>
      <c r="Z530" s="23"/>
      <c r="AL530" s="19"/>
      <c r="AN530" s="22"/>
      <c r="AO530" s="23"/>
      <c r="AP530" s="23"/>
    </row>
    <row r="531" spans="1:42" s="8" customFormat="1">
      <c r="A531" s="11"/>
      <c r="G531" s="9"/>
      <c r="W531" s="16"/>
      <c r="Z531" s="23"/>
      <c r="AL531" s="19"/>
      <c r="AN531" s="22"/>
      <c r="AO531" s="23"/>
      <c r="AP531" s="23"/>
    </row>
    <row r="532" spans="1:42" s="8" customFormat="1">
      <c r="A532" s="11"/>
      <c r="G532" s="9"/>
      <c r="W532" s="16"/>
      <c r="Z532" s="23"/>
      <c r="AL532" s="19"/>
      <c r="AN532" s="22"/>
      <c r="AO532" s="23"/>
      <c r="AP532" s="23"/>
    </row>
    <row r="533" spans="1:42" s="8" customFormat="1">
      <c r="A533" s="11"/>
      <c r="G533" s="9"/>
      <c r="W533" s="16"/>
      <c r="Z533" s="23"/>
      <c r="AL533" s="19"/>
      <c r="AN533" s="22"/>
      <c r="AO533" s="23"/>
      <c r="AP533" s="23"/>
    </row>
    <row r="534" spans="1:42" s="8" customFormat="1">
      <c r="A534" s="11"/>
      <c r="G534" s="9"/>
      <c r="W534" s="16"/>
      <c r="Z534" s="23"/>
      <c r="AL534" s="19"/>
      <c r="AN534" s="22"/>
      <c r="AO534" s="23"/>
      <c r="AP534" s="23"/>
    </row>
    <row r="535" spans="1:42" s="8" customFormat="1">
      <c r="A535" s="11"/>
      <c r="G535" s="9"/>
      <c r="W535" s="16"/>
      <c r="Z535" s="23"/>
      <c r="AL535" s="19"/>
      <c r="AN535" s="22"/>
      <c r="AO535" s="23"/>
      <c r="AP535" s="23"/>
    </row>
    <row r="536" spans="1:42" s="8" customFormat="1">
      <c r="A536" s="11"/>
      <c r="G536" s="9"/>
      <c r="W536" s="16"/>
      <c r="Z536" s="23"/>
      <c r="AL536" s="19"/>
      <c r="AN536" s="22"/>
      <c r="AO536" s="23"/>
      <c r="AP536" s="23"/>
    </row>
    <row r="537" spans="1:42" s="8" customFormat="1">
      <c r="A537" s="11"/>
      <c r="G537" s="9"/>
      <c r="W537" s="16"/>
      <c r="Z537" s="23"/>
      <c r="AL537" s="19"/>
      <c r="AN537" s="22"/>
      <c r="AO537" s="23"/>
      <c r="AP537" s="23"/>
    </row>
    <row r="538" spans="1:42" s="8" customFormat="1">
      <c r="A538" s="11"/>
      <c r="G538" s="9"/>
      <c r="W538" s="16"/>
      <c r="Z538" s="23"/>
      <c r="AL538" s="19"/>
      <c r="AN538" s="22"/>
      <c r="AO538" s="23"/>
      <c r="AP538" s="23"/>
    </row>
    <row r="539" spans="1:42" s="8" customFormat="1">
      <c r="A539" s="11"/>
      <c r="G539" s="9"/>
      <c r="W539" s="16"/>
      <c r="Z539" s="23"/>
      <c r="AL539" s="19"/>
      <c r="AN539" s="22"/>
      <c r="AO539" s="23"/>
      <c r="AP539" s="23"/>
    </row>
    <row r="540" spans="1:42" s="8" customFormat="1">
      <c r="A540" s="11"/>
      <c r="G540" s="9"/>
      <c r="W540" s="16"/>
      <c r="Z540" s="23"/>
      <c r="AL540" s="19"/>
      <c r="AN540" s="22"/>
      <c r="AO540" s="23"/>
      <c r="AP540" s="23"/>
    </row>
    <row r="541" spans="1:42" s="8" customFormat="1">
      <c r="A541" s="11"/>
      <c r="G541" s="9"/>
      <c r="W541" s="16"/>
      <c r="Z541" s="23"/>
      <c r="AL541" s="19"/>
      <c r="AN541" s="22"/>
      <c r="AO541" s="23"/>
      <c r="AP541" s="23"/>
    </row>
    <row r="542" spans="1:42" s="8" customFormat="1">
      <c r="A542" s="11"/>
      <c r="G542" s="9"/>
      <c r="W542" s="16"/>
      <c r="Z542" s="23"/>
      <c r="AL542" s="19"/>
      <c r="AN542" s="22"/>
      <c r="AO542" s="23"/>
      <c r="AP542" s="23"/>
    </row>
    <row r="543" spans="1:42" s="8" customFormat="1">
      <c r="A543" s="11"/>
      <c r="G543" s="9"/>
      <c r="W543" s="16"/>
      <c r="Z543" s="23"/>
      <c r="AL543" s="19"/>
      <c r="AN543" s="22"/>
      <c r="AO543" s="23"/>
      <c r="AP543" s="23"/>
    </row>
    <row r="544" spans="1:42" s="8" customFormat="1">
      <c r="A544" s="11"/>
      <c r="G544" s="9"/>
      <c r="W544" s="16"/>
      <c r="Z544" s="23"/>
      <c r="AL544" s="19"/>
      <c r="AN544" s="22"/>
      <c r="AO544" s="23"/>
      <c r="AP544" s="23"/>
    </row>
    <row r="545" spans="1:42" s="8" customFormat="1">
      <c r="A545" s="11"/>
      <c r="G545" s="9"/>
      <c r="W545" s="16"/>
      <c r="Z545" s="23"/>
      <c r="AL545" s="19"/>
      <c r="AN545" s="22"/>
      <c r="AO545" s="23"/>
      <c r="AP545" s="23"/>
    </row>
    <row r="546" spans="1:42" s="8" customFormat="1">
      <c r="A546" s="11"/>
      <c r="G546" s="9"/>
      <c r="W546" s="16"/>
      <c r="Z546" s="23"/>
      <c r="AL546" s="19"/>
      <c r="AN546" s="22"/>
      <c r="AO546" s="23"/>
      <c r="AP546" s="23"/>
    </row>
    <row r="547" spans="1:42" s="8" customFormat="1">
      <c r="A547" s="11"/>
      <c r="G547" s="9"/>
      <c r="W547" s="16"/>
      <c r="Z547" s="23"/>
      <c r="AL547" s="19"/>
      <c r="AN547" s="22"/>
      <c r="AO547" s="23"/>
      <c r="AP547" s="23"/>
    </row>
    <row r="548" spans="1:42" s="8" customFormat="1">
      <c r="A548" s="11"/>
      <c r="G548" s="9"/>
      <c r="W548" s="16"/>
      <c r="Z548" s="23"/>
      <c r="AL548" s="19"/>
      <c r="AN548" s="22"/>
      <c r="AO548" s="23"/>
      <c r="AP548" s="23"/>
    </row>
    <row r="549" spans="1:42" s="8" customFormat="1">
      <c r="A549" s="11"/>
      <c r="G549" s="9"/>
      <c r="W549" s="16"/>
      <c r="Z549" s="23"/>
      <c r="AL549" s="19"/>
      <c r="AN549" s="22"/>
      <c r="AO549" s="23"/>
      <c r="AP549" s="23"/>
    </row>
    <row r="550" spans="1:42" s="8" customFormat="1">
      <c r="A550" s="11"/>
      <c r="G550" s="9"/>
      <c r="W550" s="16"/>
      <c r="Z550" s="23"/>
      <c r="AL550" s="19"/>
      <c r="AN550" s="22"/>
      <c r="AO550" s="23"/>
      <c r="AP550" s="23"/>
    </row>
    <row r="551" spans="1:42" s="8" customFormat="1">
      <c r="A551" s="11"/>
      <c r="G551" s="9"/>
      <c r="W551" s="16"/>
      <c r="Z551" s="23"/>
      <c r="AL551" s="19"/>
      <c r="AN551" s="22"/>
      <c r="AO551" s="23"/>
      <c r="AP551" s="23"/>
    </row>
    <row r="552" spans="1:42" s="8" customFormat="1">
      <c r="A552" s="11"/>
      <c r="G552" s="9"/>
      <c r="W552" s="16"/>
      <c r="Z552" s="23"/>
      <c r="AL552" s="19"/>
      <c r="AN552" s="22"/>
      <c r="AO552" s="23"/>
      <c r="AP552" s="23"/>
    </row>
    <row r="553" spans="1:42" s="8" customFormat="1">
      <c r="A553" s="11"/>
      <c r="G553" s="9"/>
      <c r="W553" s="16"/>
      <c r="Z553" s="23"/>
      <c r="AL553" s="19"/>
      <c r="AN553" s="22"/>
      <c r="AO553" s="23"/>
      <c r="AP553" s="23"/>
    </row>
    <row r="554" spans="1:42" s="8" customFormat="1">
      <c r="A554" s="11"/>
      <c r="G554" s="9"/>
      <c r="W554" s="16"/>
      <c r="Z554" s="23"/>
      <c r="AL554" s="19"/>
      <c r="AN554" s="22"/>
      <c r="AO554" s="23"/>
      <c r="AP554" s="23"/>
    </row>
    <row r="555" spans="1:42" s="8" customFormat="1">
      <c r="A555" s="11"/>
      <c r="G555" s="9"/>
      <c r="W555" s="16"/>
      <c r="Z555" s="23"/>
      <c r="AL555" s="19"/>
      <c r="AN555" s="22"/>
      <c r="AO555" s="23"/>
      <c r="AP555" s="23"/>
    </row>
    <row r="556" spans="1:42" s="8" customFormat="1">
      <c r="A556" s="11"/>
      <c r="G556" s="9"/>
      <c r="W556" s="16"/>
      <c r="Z556" s="23"/>
      <c r="AL556" s="19"/>
      <c r="AN556" s="22"/>
      <c r="AO556" s="23"/>
      <c r="AP556" s="23"/>
    </row>
    <row r="557" spans="1:42" s="8" customFormat="1">
      <c r="A557" s="11"/>
      <c r="G557" s="9"/>
      <c r="W557" s="16"/>
      <c r="Z557" s="23"/>
      <c r="AL557" s="19"/>
      <c r="AN557" s="22"/>
      <c r="AO557" s="23"/>
      <c r="AP557" s="23"/>
    </row>
    <row r="558" spans="1:42" s="8" customFormat="1">
      <c r="A558" s="11"/>
      <c r="G558" s="9"/>
      <c r="W558" s="16"/>
      <c r="Z558" s="23"/>
      <c r="AL558" s="19"/>
      <c r="AN558" s="22"/>
      <c r="AO558" s="23"/>
      <c r="AP558" s="23"/>
    </row>
    <row r="559" spans="1:42" s="8" customFormat="1">
      <c r="A559" s="11"/>
      <c r="G559" s="9"/>
      <c r="W559" s="16"/>
      <c r="Z559" s="23"/>
      <c r="AL559" s="19"/>
      <c r="AN559" s="22"/>
      <c r="AO559" s="23"/>
      <c r="AP559" s="23"/>
    </row>
    <row r="560" spans="1:42" s="8" customFormat="1">
      <c r="A560" s="11"/>
      <c r="G560" s="9"/>
      <c r="W560" s="16"/>
      <c r="Z560" s="23"/>
      <c r="AL560" s="19"/>
      <c r="AN560" s="22"/>
      <c r="AO560" s="23"/>
      <c r="AP560" s="23"/>
    </row>
    <row r="561" spans="1:42" s="8" customFormat="1">
      <c r="A561" s="11"/>
      <c r="G561" s="9"/>
      <c r="W561" s="16"/>
      <c r="Z561" s="23"/>
      <c r="AL561" s="19"/>
      <c r="AN561" s="22"/>
      <c r="AO561" s="23"/>
      <c r="AP561" s="23"/>
    </row>
    <row r="562" spans="1:42" s="8" customFormat="1">
      <c r="A562" s="11"/>
      <c r="G562" s="9"/>
      <c r="W562" s="16"/>
      <c r="Z562" s="23"/>
      <c r="AL562" s="19"/>
      <c r="AN562" s="22"/>
      <c r="AO562" s="23"/>
      <c r="AP562" s="23"/>
    </row>
    <row r="563" spans="1:42" s="8" customFormat="1">
      <c r="A563" s="11"/>
      <c r="G563" s="9"/>
      <c r="W563" s="16"/>
      <c r="Z563" s="23"/>
      <c r="AL563" s="19"/>
      <c r="AN563" s="22"/>
      <c r="AO563" s="23"/>
      <c r="AP563" s="23"/>
    </row>
    <row r="564" spans="1:42" s="8" customFormat="1">
      <c r="A564" s="11"/>
      <c r="G564" s="9"/>
      <c r="W564" s="16"/>
      <c r="Z564" s="23"/>
      <c r="AL564" s="19"/>
      <c r="AN564" s="22"/>
      <c r="AO564" s="23"/>
      <c r="AP564" s="23"/>
    </row>
    <row r="565" spans="1:42" s="8" customFormat="1">
      <c r="A565" s="11"/>
      <c r="G565" s="9"/>
      <c r="W565" s="16"/>
      <c r="Z565" s="23"/>
      <c r="AL565" s="19"/>
      <c r="AN565" s="22"/>
      <c r="AO565" s="23"/>
      <c r="AP565" s="23"/>
    </row>
    <row r="566" spans="1:42" s="8" customFormat="1">
      <c r="A566" s="11"/>
      <c r="G566" s="9"/>
      <c r="W566" s="16"/>
      <c r="Z566" s="23"/>
      <c r="AL566" s="19"/>
      <c r="AN566" s="22"/>
      <c r="AO566" s="23"/>
      <c r="AP566" s="23"/>
    </row>
    <row r="567" spans="1:42" s="8" customFormat="1">
      <c r="A567" s="11"/>
      <c r="G567" s="9"/>
      <c r="W567" s="16"/>
      <c r="Z567" s="23"/>
      <c r="AL567" s="19"/>
      <c r="AN567" s="22"/>
      <c r="AO567" s="23"/>
      <c r="AP567" s="23"/>
    </row>
    <row r="568" spans="1:42" s="8" customFormat="1">
      <c r="A568" s="11"/>
      <c r="G568" s="9"/>
      <c r="W568" s="16"/>
      <c r="Z568" s="23"/>
      <c r="AL568" s="19"/>
      <c r="AN568" s="22"/>
      <c r="AO568" s="23"/>
      <c r="AP568" s="23"/>
    </row>
    <row r="569" spans="1:42" s="8" customFormat="1">
      <c r="A569" s="11"/>
      <c r="G569" s="9"/>
      <c r="W569" s="16"/>
      <c r="Z569" s="23"/>
      <c r="AL569" s="19"/>
      <c r="AN569" s="22"/>
      <c r="AO569" s="23"/>
      <c r="AP569" s="23"/>
    </row>
    <row r="570" spans="1:42" s="8" customFormat="1">
      <c r="A570" s="11"/>
      <c r="G570" s="9"/>
      <c r="W570" s="16"/>
      <c r="Z570" s="23"/>
      <c r="AL570" s="19"/>
      <c r="AN570" s="22"/>
      <c r="AO570" s="23"/>
      <c r="AP570" s="23"/>
    </row>
    <row r="571" spans="1:42" s="8" customFormat="1">
      <c r="A571" s="11"/>
      <c r="G571" s="9"/>
      <c r="W571" s="16"/>
      <c r="Z571" s="23"/>
      <c r="AL571" s="19"/>
      <c r="AN571" s="22"/>
      <c r="AO571" s="23"/>
      <c r="AP571" s="23"/>
    </row>
    <row r="572" spans="1:42" s="8" customFormat="1">
      <c r="A572" s="11"/>
      <c r="G572" s="9"/>
      <c r="W572" s="16"/>
      <c r="Z572" s="23"/>
      <c r="AL572" s="19"/>
      <c r="AN572" s="22"/>
      <c r="AO572" s="23"/>
      <c r="AP572" s="23"/>
    </row>
    <row r="573" spans="1:42" s="8" customFormat="1">
      <c r="A573" s="11"/>
      <c r="G573" s="9"/>
      <c r="W573" s="16"/>
      <c r="Z573" s="23"/>
      <c r="AL573" s="19"/>
      <c r="AN573" s="22"/>
      <c r="AO573" s="23"/>
      <c r="AP573" s="23"/>
    </row>
    <row r="574" spans="1:42" s="8" customFormat="1">
      <c r="A574" s="11"/>
      <c r="G574" s="9"/>
      <c r="W574" s="16"/>
      <c r="Z574" s="23"/>
      <c r="AL574" s="19"/>
      <c r="AN574" s="22"/>
      <c r="AO574" s="23"/>
      <c r="AP574" s="23"/>
    </row>
    <row r="575" spans="1:42" s="8" customFormat="1">
      <c r="A575" s="11"/>
      <c r="G575" s="9"/>
      <c r="W575" s="16"/>
      <c r="Z575" s="23"/>
      <c r="AL575" s="19"/>
      <c r="AN575" s="22"/>
      <c r="AO575" s="23"/>
      <c r="AP575" s="23"/>
    </row>
    <row r="576" spans="1:42" s="8" customFormat="1">
      <c r="A576" s="11"/>
      <c r="G576" s="9"/>
      <c r="W576" s="16"/>
      <c r="Z576" s="23"/>
      <c r="AL576" s="19"/>
      <c r="AN576" s="22"/>
      <c r="AO576" s="23"/>
      <c r="AP576" s="23"/>
    </row>
    <row r="577" spans="1:42" s="8" customFormat="1">
      <c r="A577" s="11"/>
      <c r="G577" s="9"/>
      <c r="W577" s="16"/>
      <c r="Z577" s="23"/>
      <c r="AL577" s="19"/>
      <c r="AN577" s="22"/>
      <c r="AO577" s="23"/>
      <c r="AP577" s="23"/>
    </row>
    <row r="578" spans="1:42" s="8" customFormat="1">
      <c r="A578" s="11"/>
      <c r="G578" s="9"/>
      <c r="W578" s="16"/>
      <c r="Z578" s="23"/>
      <c r="AL578" s="19"/>
      <c r="AN578" s="22"/>
      <c r="AO578" s="23"/>
      <c r="AP578" s="23"/>
    </row>
    <row r="579" spans="1:42" s="8" customFormat="1">
      <c r="A579" s="11"/>
      <c r="G579" s="9"/>
      <c r="W579" s="16"/>
      <c r="Z579" s="23"/>
      <c r="AL579" s="19"/>
      <c r="AN579" s="22"/>
      <c r="AO579" s="23"/>
      <c r="AP579" s="23"/>
    </row>
    <row r="580" spans="1:42" s="8" customFormat="1">
      <c r="A580" s="11"/>
      <c r="G580" s="9"/>
      <c r="W580" s="16"/>
      <c r="Z580" s="23"/>
      <c r="AL580" s="19"/>
      <c r="AN580" s="22"/>
      <c r="AO580" s="23"/>
      <c r="AP580" s="23"/>
    </row>
    <row r="581" spans="1:42" s="8" customFormat="1">
      <c r="A581" s="11"/>
      <c r="G581" s="9"/>
      <c r="W581" s="16"/>
      <c r="Z581" s="23"/>
      <c r="AL581" s="19"/>
      <c r="AN581" s="22"/>
      <c r="AO581" s="23"/>
      <c r="AP581" s="23"/>
    </row>
    <row r="582" spans="1:42" s="8" customFormat="1">
      <c r="A582" s="11"/>
      <c r="G582" s="9"/>
      <c r="W582" s="16"/>
      <c r="Z582" s="23"/>
      <c r="AL582" s="19"/>
      <c r="AN582" s="22"/>
      <c r="AO582" s="23"/>
      <c r="AP582" s="23"/>
    </row>
    <row r="583" spans="1:42" s="8" customFormat="1">
      <c r="A583" s="11"/>
      <c r="G583" s="9"/>
      <c r="W583" s="16"/>
      <c r="Z583" s="23"/>
      <c r="AL583" s="19"/>
      <c r="AN583" s="22"/>
      <c r="AO583" s="23"/>
      <c r="AP583" s="23"/>
    </row>
    <row r="584" spans="1:42" s="8" customFormat="1">
      <c r="A584" s="11"/>
      <c r="G584" s="9"/>
      <c r="W584" s="16"/>
      <c r="Z584" s="23"/>
      <c r="AL584" s="19"/>
      <c r="AN584" s="22"/>
      <c r="AO584" s="23"/>
      <c r="AP584" s="23"/>
    </row>
    <row r="585" spans="1:42" s="8" customFormat="1">
      <c r="A585" s="11"/>
      <c r="G585" s="9"/>
      <c r="W585" s="16"/>
      <c r="Z585" s="23"/>
      <c r="AL585" s="19"/>
      <c r="AN585" s="22"/>
      <c r="AO585" s="23"/>
      <c r="AP585" s="23"/>
    </row>
    <row r="586" spans="1:42" s="8" customFormat="1">
      <c r="A586" s="11"/>
      <c r="G586" s="9"/>
      <c r="W586" s="16"/>
      <c r="Z586" s="23"/>
      <c r="AL586" s="19"/>
      <c r="AN586" s="22"/>
      <c r="AO586" s="23"/>
      <c r="AP586" s="23"/>
    </row>
    <row r="587" spans="1:42" s="8" customFormat="1">
      <c r="A587" s="11"/>
      <c r="G587" s="9"/>
      <c r="W587" s="16"/>
      <c r="Z587" s="23"/>
      <c r="AL587" s="19"/>
      <c r="AN587" s="22"/>
      <c r="AO587" s="23"/>
      <c r="AP587" s="23"/>
    </row>
    <row r="588" spans="1:42" s="8" customFormat="1">
      <c r="A588" s="11"/>
      <c r="G588" s="9"/>
      <c r="W588" s="16"/>
      <c r="Z588" s="23"/>
      <c r="AL588" s="19"/>
      <c r="AN588" s="22"/>
      <c r="AO588" s="23"/>
      <c r="AP588" s="23"/>
    </row>
    <row r="589" spans="1:42" s="8" customFormat="1">
      <c r="A589" s="11"/>
      <c r="G589" s="9"/>
      <c r="W589" s="16"/>
      <c r="Z589" s="23"/>
      <c r="AL589" s="19"/>
      <c r="AN589" s="22"/>
      <c r="AO589" s="23"/>
      <c r="AP589" s="23"/>
    </row>
    <row r="590" spans="1:42" s="8" customFormat="1">
      <c r="A590" s="11"/>
      <c r="G590" s="9"/>
      <c r="L590" s="23"/>
      <c r="W590" s="16"/>
      <c r="Z590" s="23"/>
      <c r="AL590" s="19"/>
      <c r="AN590" s="22"/>
      <c r="AO590" s="23"/>
      <c r="AP590" s="23"/>
    </row>
    <row r="591" spans="1:42" s="8" customFormat="1">
      <c r="A591" s="11"/>
      <c r="G591" s="9"/>
      <c r="L591" s="23"/>
      <c r="W591" s="16"/>
      <c r="Z591" s="23"/>
      <c r="AL591" s="19"/>
      <c r="AN591" s="22"/>
      <c r="AO591" s="23"/>
      <c r="AP591" s="23"/>
    </row>
    <row r="592" spans="1:42" s="8" customFormat="1">
      <c r="A592" s="11"/>
      <c r="G592" s="9"/>
      <c r="L592" s="23"/>
      <c r="W592" s="16"/>
      <c r="Z592" s="23"/>
      <c r="AL592" s="19"/>
      <c r="AN592" s="22"/>
      <c r="AO592" s="23"/>
      <c r="AP592" s="23"/>
    </row>
    <row r="593" spans="1:42" s="8" customFormat="1">
      <c r="A593" s="11"/>
      <c r="G593" s="9"/>
      <c r="L593" s="23"/>
      <c r="W593" s="16"/>
      <c r="Z593" s="23"/>
      <c r="AL593" s="19"/>
      <c r="AN593" s="22"/>
      <c r="AO593" s="23"/>
      <c r="AP593" s="23"/>
    </row>
    <row r="594" spans="1:42" s="8" customFormat="1">
      <c r="A594" s="11"/>
      <c r="G594" s="9"/>
      <c r="L594" s="23"/>
      <c r="W594" s="16"/>
      <c r="Z594" s="23"/>
      <c r="AL594" s="19"/>
      <c r="AN594" s="22"/>
      <c r="AO594" s="23"/>
      <c r="AP594" s="23"/>
    </row>
    <row r="595" spans="1:42" s="8" customFormat="1">
      <c r="A595" s="11"/>
      <c r="G595" s="9"/>
      <c r="L595" s="23"/>
      <c r="W595" s="16"/>
      <c r="Z595" s="23"/>
      <c r="AL595" s="19"/>
      <c r="AN595" s="22"/>
      <c r="AO595" s="23"/>
      <c r="AP595" s="23"/>
    </row>
    <row r="596" spans="1:42" s="8" customFormat="1">
      <c r="A596" s="11"/>
      <c r="G596" s="9"/>
      <c r="L596" s="23"/>
      <c r="W596" s="16"/>
      <c r="Z596" s="23"/>
      <c r="AL596" s="19"/>
      <c r="AN596" s="22"/>
      <c r="AO596" s="23"/>
      <c r="AP596" s="23"/>
    </row>
    <row r="597" spans="1:42" s="8" customFormat="1">
      <c r="A597" s="11"/>
      <c r="G597" s="9"/>
      <c r="L597" s="23"/>
      <c r="W597" s="16"/>
      <c r="Z597" s="23"/>
      <c r="AL597" s="19"/>
      <c r="AN597" s="22"/>
      <c r="AO597" s="23"/>
      <c r="AP597" s="23"/>
    </row>
    <row r="598" spans="1:42" s="8" customFormat="1">
      <c r="A598" s="11"/>
      <c r="G598" s="9"/>
      <c r="L598" s="23"/>
      <c r="W598" s="16"/>
      <c r="Z598" s="23"/>
      <c r="AL598" s="19"/>
      <c r="AN598" s="22"/>
      <c r="AO598" s="23"/>
      <c r="AP598" s="23"/>
    </row>
    <row r="599" spans="1:42" s="8" customFormat="1">
      <c r="A599" s="11"/>
      <c r="G599" s="9"/>
      <c r="L599" s="23"/>
      <c r="W599" s="16"/>
      <c r="Z599" s="23"/>
      <c r="AL599" s="19"/>
      <c r="AN599" s="22"/>
      <c r="AO599" s="23"/>
      <c r="AP599" s="23"/>
    </row>
    <row r="600" spans="1:42" s="8" customFormat="1">
      <c r="A600" s="11"/>
      <c r="G600" s="9"/>
      <c r="L600" s="23"/>
      <c r="W600" s="16"/>
      <c r="Z600" s="23"/>
      <c r="AL600" s="19"/>
      <c r="AN600" s="22"/>
      <c r="AO600" s="23"/>
      <c r="AP600" s="23"/>
    </row>
    <row r="601" spans="1:42" s="8" customFormat="1">
      <c r="A601" s="11"/>
      <c r="G601" s="9"/>
      <c r="L601" s="23"/>
      <c r="W601" s="16"/>
      <c r="Z601" s="23"/>
      <c r="AL601" s="19"/>
      <c r="AN601" s="22"/>
      <c r="AO601" s="23"/>
      <c r="AP601" s="23"/>
    </row>
    <row r="602" spans="1:42" s="8" customFormat="1">
      <c r="A602" s="11"/>
      <c r="G602" s="9"/>
      <c r="L602" s="23"/>
      <c r="W602" s="16"/>
      <c r="Z602" s="23"/>
      <c r="AL602" s="19"/>
      <c r="AN602" s="22"/>
      <c r="AO602" s="23"/>
      <c r="AP602" s="23"/>
    </row>
    <row r="603" spans="1:42" s="8" customFormat="1">
      <c r="A603" s="11"/>
      <c r="G603" s="9"/>
      <c r="L603" s="23"/>
      <c r="W603" s="16"/>
      <c r="Z603" s="23"/>
      <c r="AL603" s="19"/>
      <c r="AN603" s="22"/>
      <c r="AO603" s="23"/>
      <c r="AP603" s="23"/>
    </row>
    <row r="604" spans="1:42" s="8" customFormat="1">
      <c r="A604" s="11"/>
      <c r="G604" s="9"/>
      <c r="L604" s="23"/>
      <c r="W604" s="16"/>
      <c r="Z604" s="23"/>
      <c r="AL604" s="19"/>
      <c r="AN604" s="22"/>
      <c r="AO604" s="23"/>
      <c r="AP604" s="23"/>
    </row>
    <row r="605" spans="1:42" s="8" customFormat="1">
      <c r="A605" s="11"/>
      <c r="G605" s="9"/>
      <c r="L605" s="23"/>
      <c r="W605" s="16"/>
      <c r="Z605" s="23"/>
      <c r="AL605" s="19"/>
      <c r="AN605" s="22"/>
      <c r="AO605" s="23"/>
      <c r="AP605" s="23"/>
    </row>
    <row r="606" spans="1:42" s="8" customFormat="1">
      <c r="A606" s="11"/>
      <c r="G606" s="9"/>
      <c r="L606" s="23"/>
      <c r="W606" s="16"/>
      <c r="Z606" s="23"/>
      <c r="AL606" s="19"/>
      <c r="AN606" s="22"/>
      <c r="AO606" s="23"/>
      <c r="AP606" s="23"/>
    </row>
    <row r="607" spans="1:42" s="8" customFormat="1">
      <c r="A607" s="11"/>
      <c r="G607" s="9"/>
      <c r="L607" s="23"/>
      <c r="W607" s="16"/>
      <c r="Z607" s="23"/>
      <c r="AL607" s="19"/>
      <c r="AN607" s="22"/>
      <c r="AO607" s="23"/>
      <c r="AP607" s="23"/>
    </row>
    <row r="608" spans="1:42" s="8" customFormat="1">
      <c r="A608" s="11"/>
      <c r="G608" s="9"/>
      <c r="L608" s="23"/>
      <c r="W608" s="16"/>
      <c r="Z608" s="23"/>
      <c r="AL608" s="19"/>
      <c r="AN608" s="22"/>
      <c r="AO608" s="23"/>
      <c r="AP608" s="23"/>
    </row>
    <row r="609" spans="1:42" s="8" customFormat="1">
      <c r="A609" s="11"/>
      <c r="G609" s="9"/>
      <c r="L609" s="23"/>
      <c r="W609" s="16"/>
      <c r="Z609" s="23"/>
      <c r="AL609" s="19"/>
      <c r="AN609" s="22"/>
      <c r="AO609" s="23"/>
      <c r="AP609" s="23"/>
    </row>
    <row r="610" spans="1:42" s="8" customFormat="1">
      <c r="A610" s="11"/>
      <c r="G610" s="9"/>
      <c r="L610" s="23"/>
      <c r="W610" s="16"/>
      <c r="Z610" s="23"/>
      <c r="AL610" s="19"/>
      <c r="AN610" s="22"/>
      <c r="AO610" s="23"/>
      <c r="AP610" s="23"/>
    </row>
    <row r="611" spans="1:42" s="8" customFormat="1">
      <c r="A611" s="11"/>
      <c r="G611" s="9"/>
      <c r="L611" s="23"/>
      <c r="W611" s="16"/>
      <c r="Z611" s="23"/>
      <c r="AL611" s="19"/>
      <c r="AN611" s="22"/>
      <c r="AO611" s="23"/>
      <c r="AP611" s="23"/>
    </row>
    <row r="612" spans="1:42" s="8" customFormat="1">
      <c r="A612" s="11"/>
      <c r="G612" s="9"/>
      <c r="L612" s="23"/>
      <c r="W612" s="16"/>
      <c r="Z612" s="23"/>
      <c r="AL612" s="19"/>
      <c r="AN612" s="22"/>
      <c r="AO612" s="23"/>
      <c r="AP612" s="23"/>
    </row>
    <row r="613" spans="1:42" s="8" customFormat="1">
      <c r="A613" s="11"/>
      <c r="G613" s="9"/>
      <c r="L613" s="23"/>
      <c r="W613" s="16"/>
      <c r="Z613" s="23"/>
      <c r="AL613" s="19"/>
      <c r="AN613" s="22"/>
      <c r="AO613" s="23"/>
      <c r="AP613" s="23"/>
    </row>
    <row r="614" spans="1:42" s="8" customFormat="1">
      <c r="A614" s="11"/>
      <c r="G614" s="9"/>
      <c r="L614" s="23"/>
      <c r="W614" s="16"/>
      <c r="Z614" s="23"/>
      <c r="AL614" s="19"/>
      <c r="AN614" s="22"/>
      <c r="AO614" s="23"/>
      <c r="AP614" s="23"/>
    </row>
    <row r="615" spans="1:42" s="8" customFormat="1">
      <c r="A615" s="11"/>
      <c r="G615" s="9"/>
      <c r="L615" s="23"/>
      <c r="W615" s="16"/>
      <c r="Z615" s="23"/>
      <c r="AL615" s="19"/>
      <c r="AN615" s="22"/>
      <c r="AO615" s="23"/>
      <c r="AP615" s="23"/>
    </row>
    <row r="616" spans="1:42" s="8" customFormat="1">
      <c r="A616" s="11"/>
      <c r="G616" s="9"/>
      <c r="L616" s="23"/>
      <c r="W616" s="16"/>
      <c r="Z616" s="23"/>
      <c r="AL616" s="19"/>
      <c r="AN616" s="22"/>
      <c r="AO616" s="23"/>
      <c r="AP616" s="23"/>
    </row>
    <row r="617" spans="1:42" s="8" customFormat="1">
      <c r="A617" s="11"/>
      <c r="G617" s="9"/>
      <c r="L617" s="23"/>
      <c r="W617" s="16"/>
      <c r="Z617" s="23"/>
      <c r="AL617" s="19"/>
      <c r="AN617" s="22"/>
      <c r="AO617" s="23"/>
      <c r="AP617" s="23"/>
    </row>
    <row r="618" spans="1:42" s="8" customFormat="1">
      <c r="A618" s="11"/>
      <c r="G618" s="9"/>
      <c r="L618" s="23"/>
      <c r="W618" s="16"/>
      <c r="Z618" s="23"/>
      <c r="AL618" s="19"/>
      <c r="AN618" s="22"/>
      <c r="AO618" s="23"/>
      <c r="AP618" s="23"/>
    </row>
    <row r="619" spans="1:42" s="8" customFormat="1">
      <c r="A619" s="11"/>
      <c r="G619" s="9"/>
      <c r="L619" s="23"/>
      <c r="W619" s="16"/>
      <c r="Z619" s="23"/>
      <c r="AL619" s="19"/>
      <c r="AN619" s="22"/>
      <c r="AO619" s="23"/>
      <c r="AP619" s="23"/>
    </row>
    <row r="620" spans="1:42" s="8" customFormat="1">
      <c r="A620" s="11"/>
      <c r="G620" s="9"/>
      <c r="L620" s="23"/>
      <c r="W620" s="16"/>
      <c r="Z620" s="23"/>
      <c r="AL620" s="19"/>
      <c r="AN620" s="22"/>
      <c r="AO620" s="23"/>
      <c r="AP620" s="23"/>
    </row>
    <row r="621" spans="1:42" s="8" customFormat="1">
      <c r="A621" s="11"/>
      <c r="G621" s="9"/>
      <c r="L621" s="23"/>
      <c r="W621" s="16"/>
      <c r="Z621" s="23"/>
      <c r="AL621" s="19"/>
      <c r="AN621" s="22"/>
      <c r="AO621" s="23"/>
      <c r="AP621" s="23"/>
    </row>
    <row r="622" spans="1:42" s="8" customFormat="1">
      <c r="A622" s="11"/>
      <c r="G622" s="9"/>
      <c r="L622" s="23"/>
      <c r="W622" s="16"/>
      <c r="Z622" s="23"/>
      <c r="AL622" s="19"/>
      <c r="AN622" s="22"/>
      <c r="AO622" s="23"/>
      <c r="AP622" s="23"/>
    </row>
    <row r="623" spans="1:42" s="8" customFormat="1">
      <c r="A623" s="11"/>
      <c r="G623" s="9"/>
      <c r="L623" s="23"/>
      <c r="W623" s="16"/>
      <c r="Z623" s="23"/>
      <c r="AL623" s="19"/>
      <c r="AN623" s="22"/>
      <c r="AO623" s="23"/>
      <c r="AP623" s="23"/>
    </row>
    <row r="624" spans="1:42" s="8" customFormat="1">
      <c r="A624" s="11"/>
      <c r="G624" s="9"/>
      <c r="L624" s="23"/>
      <c r="W624" s="16"/>
      <c r="Z624" s="23"/>
      <c r="AL624" s="19"/>
      <c r="AN624" s="22"/>
      <c r="AO624" s="23"/>
      <c r="AP624" s="23"/>
    </row>
    <row r="625" spans="1:42" s="8" customFormat="1">
      <c r="A625" s="11"/>
      <c r="G625" s="9"/>
      <c r="L625" s="23"/>
      <c r="W625" s="16"/>
      <c r="Z625" s="23"/>
      <c r="AL625" s="19"/>
      <c r="AN625" s="22"/>
      <c r="AO625" s="23"/>
      <c r="AP625" s="23"/>
    </row>
    <row r="626" spans="1:42" s="7" customFormat="1">
      <c r="A626" s="17"/>
      <c r="G626" s="18"/>
      <c r="L626" s="4"/>
      <c r="W626" s="13"/>
      <c r="Y626" s="4"/>
      <c r="Z626" s="4"/>
      <c r="AL626" s="20"/>
      <c r="AM626" s="24"/>
      <c r="AN626" s="22"/>
      <c r="AO626" s="23"/>
      <c r="AP626" s="23"/>
    </row>
    <row r="627" spans="1:42" s="7" customFormat="1">
      <c r="A627" s="17"/>
      <c r="G627" s="18"/>
      <c r="L627" s="4"/>
      <c r="W627" s="13"/>
      <c r="Y627" s="4"/>
      <c r="Z627" s="4"/>
      <c r="AL627" s="14"/>
      <c r="AM627" s="25"/>
      <c r="AN627" s="22"/>
      <c r="AO627" s="23"/>
      <c r="AP627" s="23"/>
    </row>
    <row r="628" spans="1:42" s="7" customFormat="1">
      <c r="A628" s="17"/>
      <c r="G628" s="18"/>
      <c r="L628" s="4"/>
      <c r="W628" s="13"/>
      <c r="Y628" s="4"/>
      <c r="Z628" s="4"/>
      <c r="AL628" s="14"/>
      <c r="AM628" s="25"/>
      <c r="AN628" s="22"/>
      <c r="AO628" s="23"/>
      <c r="AP628" s="23"/>
    </row>
    <row r="629" spans="1:42" s="7" customFormat="1">
      <c r="A629" s="17"/>
      <c r="G629" s="18"/>
      <c r="L629" s="4"/>
      <c r="W629" s="13"/>
      <c r="Y629" s="4"/>
      <c r="Z629" s="4"/>
      <c r="AL629" s="14"/>
      <c r="AM629" s="25"/>
      <c r="AN629" s="22"/>
      <c r="AO629" s="23"/>
      <c r="AP629" s="23"/>
    </row>
    <row r="630" spans="1:42" s="7" customFormat="1">
      <c r="A630" s="17"/>
      <c r="G630" s="18"/>
      <c r="L630" s="4"/>
      <c r="W630" s="13"/>
      <c r="Y630" s="4"/>
      <c r="Z630" s="4"/>
      <c r="AL630" s="14"/>
      <c r="AM630" s="25"/>
      <c r="AN630" s="22"/>
      <c r="AO630" s="23"/>
      <c r="AP630" s="23"/>
    </row>
    <row r="631" spans="1:42" s="7" customFormat="1">
      <c r="A631" s="17"/>
      <c r="G631" s="18"/>
      <c r="L631" s="4"/>
      <c r="W631" s="13"/>
      <c r="Y631" s="4"/>
      <c r="Z631" s="4"/>
      <c r="AL631" s="14"/>
      <c r="AM631" s="25"/>
      <c r="AN631" s="22"/>
      <c r="AO631" s="23"/>
      <c r="AP631" s="23"/>
    </row>
    <row r="632" spans="1:42" s="7" customFormat="1">
      <c r="A632" s="17"/>
      <c r="G632" s="18"/>
      <c r="L632" s="4"/>
      <c r="W632" s="13"/>
      <c r="Y632" s="4"/>
      <c r="Z632" s="4"/>
      <c r="AL632" s="14"/>
      <c r="AM632" s="25"/>
      <c r="AN632" s="22"/>
      <c r="AO632" s="23"/>
      <c r="AP632" s="23"/>
    </row>
    <row r="633" spans="1:42" s="7" customFormat="1">
      <c r="A633" s="17"/>
      <c r="G633" s="18"/>
      <c r="L633" s="4"/>
      <c r="W633" s="13"/>
      <c r="Y633" s="4"/>
      <c r="Z633" s="4"/>
      <c r="AL633" s="14"/>
      <c r="AM633" s="25"/>
      <c r="AN633" s="22"/>
      <c r="AO633" s="23"/>
      <c r="AP633" s="23"/>
    </row>
    <row r="634" spans="1:42" s="7" customFormat="1">
      <c r="A634" s="17"/>
      <c r="G634" s="18"/>
      <c r="L634" s="4"/>
      <c r="W634" s="13"/>
      <c r="Y634" s="4"/>
      <c r="Z634" s="4"/>
      <c r="AL634" s="14"/>
      <c r="AM634" s="25"/>
      <c r="AN634" s="22"/>
      <c r="AO634" s="23"/>
      <c r="AP634" s="23"/>
    </row>
    <row r="635" spans="1:42" s="7" customFormat="1">
      <c r="A635" s="17"/>
      <c r="G635" s="18"/>
      <c r="L635" s="4"/>
      <c r="W635" s="13"/>
      <c r="Y635" s="4"/>
      <c r="Z635" s="4"/>
      <c r="AL635" s="14"/>
      <c r="AM635" s="25"/>
      <c r="AN635" s="22"/>
      <c r="AO635" s="23"/>
      <c r="AP635" s="23"/>
    </row>
    <row r="636" spans="1:42" s="7" customFormat="1">
      <c r="A636" s="17"/>
      <c r="G636" s="18"/>
      <c r="L636" s="4"/>
      <c r="W636" s="13"/>
      <c r="Y636" s="4"/>
      <c r="Z636" s="4"/>
      <c r="AL636" s="14"/>
      <c r="AM636" s="25"/>
      <c r="AN636" s="22"/>
      <c r="AO636" s="23"/>
      <c r="AP636" s="23"/>
    </row>
    <row r="637" spans="1:42" s="7" customFormat="1">
      <c r="A637" s="17"/>
      <c r="G637" s="18"/>
      <c r="L637" s="4"/>
      <c r="W637" s="13"/>
      <c r="Y637" s="4"/>
      <c r="Z637" s="4"/>
      <c r="AL637" s="14"/>
      <c r="AM637" s="25"/>
      <c r="AN637" s="22"/>
      <c r="AO637" s="23"/>
      <c r="AP637" s="23"/>
    </row>
    <row r="638" spans="1:42" s="7" customFormat="1">
      <c r="A638" s="17"/>
      <c r="G638" s="18"/>
      <c r="L638" s="4"/>
      <c r="W638" s="13"/>
      <c r="Y638" s="4"/>
      <c r="Z638" s="4"/>
      <c r="AL638" s="14"/>
      <c r="AM638" s="25"/>
      <c r="AN638" s="22"/>
      <c r="AO638" s="23"/>
      <c r="AP638" s="23"/>
    </row>
    <row r="639" spans="1:42" s="7" customFormat="1">
      <c r="A639" s="17"/>
      <c r="G639" s="18"/>
      <c r="L639" s="4"/>
      <c r="W639" s="13"/>
      <c r="Y639" s="4"/>
      <c r="Z639" s="4"/>
      <c r="AL639" s="14"/>
      <c r="AM639" s="25"/>
      <c r="AN639" s="22"/>
      <c r="AO639" s="23"/>
      <c r="AP639" s="23"/>
    </row>
    <row r="640" spans="1:42" s="7" customFormat="1">
      <c r="A640" s="17"/>
      <c r="G640" s="18"/>
      <c r="L640" s="4"/>
      <c r="W640" s="13"/>
      <c r="Y640" s="4"/>
      <c r="Z640" s="4"/>
      <c r="AL640" s="14"/>
      <c r="AM640" s="25"/>
      <c r="AN640" s="22"/>
      <c r="AO640" s="23"/>
      <c r="AP640" s="23"/>
    </row>
    <row r="641" spans="1:42" s="7" customFormat="1">
      <c r="A641" s="17"/>
      <c r="G641" s="18"/>
      <c r="L641" s="4"/>
      <c r="W641" s="13"/>
      <c r="Y641" s="4"/>
      <c r="Z641" s="4"/>
      <c r="AL641" s="14"/>
      <c r="AM641" s="25"/>
      <c r="AN641" s="22"/>
      <c r="AO641" s="23"/>
      <c r="AP641" s="23"/>
    </row>
    <row r="642" spans="1:42" s="7" customFormat="1">
      <c r="A642" s="17"/>
      <c r="G642" s="18"/>
      <c r="L642" s="4"/>
      <c r="W642" s="13"/>
      <c r="Y642" s="4"/>
      <c r="Z642" s="4"/>
      <c r="AL642" s="14"/>
      <c r="AM642" s="25"/>
      <c r="AN642" s="22"/>
      <c r="AO642" s="23"/>
      <c r="AP642" s="23"/>
    </row>
    <row r="643" spans="1:42" s="7" customFormat="1">
      <c r="A643" s="17"/>
      <c r="G643" s="18"/>
      <c r="L643" s="4"/>
      <c r="W643" s="13"/>
      <c r="Y643" s="4"/>
      <c r="Z643" s="4"/>
      <c r="AL643" s="14"/>
      <c r="AM643" s="25"/>
      <c r="AN643" s="22"/>
      <c r="AO643" s="23"/>
      <c r="AP643" s="23"/>
    </row>
    <row r="644" spans="1:42" s="7" customFormat="1">
      <c r="A644" s="17"/>
      <c r="G644" s="18"/>
      <c r="L644" s="4"/>
      <c r="W644" s="13"/>
      <c r="Y644" s="4"/>
      <c r="Z644" s="4"/>
      <c r="AL644" s="14"/>
      <c r="AM644" s="25"/>
      <c r="AN644" s="22"/>
      <c r="AO644" s="23"/>
      <c r="AP644" s="23"/>
    </row>
    <row r="645" spans="1:42" s="7" customFormat="1">
      <c r="A645" s="17"/>
      <c r="G645" s="18"/>
      <c r="L645" s="4"/>
      <c r="W645" s="13"/>
      <c r="Y645" s="4"/>
      <c r="Z645" s="4"/>
      <c r="AL645" s="14"/>
      <c r="AM645" s="25"/>
      <c r="AN645" s="22"/>
      <c r="AO645" s="23"/>
      <c r="AP645" s="23"/>
    </row>
    <row r="646" spans="1:42" s="7" customFormat="1">
      <c r="A646" s="17"/>
      <c r="G646" s="18"/>
      <c r="L646" s="4"/>
      <c r="W646" s="13"/>
      <c r="Y646" s="4"/>
      <c r="Z646" s="4"/>
      <c r="AL646" s="14"/>
      <c r="AM646" s="25"/>
      <c r="AN646" s="22"/>
      <c r="AO646" s="23"/>
      <c r="AP646" s="23"/>
    </row>
    <row r="647" spans="1:42" s="7" customFormat="1">
      <c r="A647" s="17"/>
      <c r="G647" s="18"/>
      <c r="L647" s="4"/>
      <c r="W647" s="13"/>
      <c r="Y647" s="4"/>
      <c r="Z647" s="4"/>
      <c r="AL647" s="14"/>
      <c r="AM647" s="25"/>
      <c r="AN647" s="22"/>
      <c r="AO647" s="23"/>
      <c r="AP647" s="23"/>
    </row>
    <row r="648" spans="1:42" s="7" customFormat="1">
      <c r="A648" s="17"/>
      <c r="G648" s="18"/>
      <c r="L648" s="4"/>
      <c r="W648" s="13"/>
      <c r="Y648" s="4"/>
      <c r="Z648" s="4"/>
      <c r="AL648" s="14"/>
      <c r="AM648" s="25"/>
      <c r="AN648" s="22"/>
      <c r="AO648" s="23"/>
      <c r="AP648" s="23"/>
    </row>
    <row r="649" spans="1:42" s="7" customFormat="1">
      <c r="A649" s="17"/>
      <c r="G649" s="18"/>
      <c r="L649" s="4"/>
      <c r="W649" s="13"/>
      <c r="Y649" s="4"/>
      <c r="Z649" s="4"/>
      <c r="AL649" s="14"/>
      <c r="AM649" s="25"/>
      <c r="AN649" s="22"/>
      <c r="AO649" s="23"/>
      <c r="AP649" s="23"/>
    </row>
    <row r="650" spans="1:42" s="7" customFormat="1">
      <c r="A650" s="17"/>
      <c r="G650" s="18"/>
      <c r="L650" s="4"/>
      <c r="W650" s="13"/>
      <c r="Y650" s="4"/>
      <c r="Z650" s="4"/>
      <c r="AL650" s="14"/>
      <c r="AM650" s="25"/>
      <c r="AN650" s="22"/>
      <c r="AO650" s="23"/>
      <c r="AP650" s="23"/>
    </row>
    <row r="651" spans="1:42" s="7" customFormat="1">
      <c r="A651" s="17"/>
      <c r="G651" s="18"/>
      <c r="L651" s="4"/>
      <c r="W651" s="13"/>
      <c r="Y651" s="4"/>
      <c r="Z651" s="4"/>
      <c r="AL651" s="14"/>
      <c r="AM651" s="25"/>
      <c r="AN651" s="22"/>
      <c r="AO651" s="23"/>
      <c r="AP651" s="23"/>
    </row>
    <row r="652" spans="1:42" s="7" customFormat="1">
      <c r="A652" s="17"/>
      <c r="G652" s="18"/>
      <c r="L652" s="4"/>
      <c r="W652" s="13"/>
      <c r="Y652" s="4"/>
      <c r="Z652" s="4"/>
      <c r="AL652" s="14"/>
      <c r="AM652" s="25"/>
      <c r="AN652" s="22"/>
      <c r="AO652" s="23"/>
      <c r="AP652" s="23"/>
    </row>
    <row r="653" spans="1:42" s="7" customFormat="1">
      <c r="A653" s="17"/>
      <c r="G653" s="18"/>
      <c r="L653" s="4"/>
      <c r="W653" s="13"/>
      <c r="Y653" s="4"/>
      <c r="Z653" s="4"/>
      <c r="AL653" s="14"/>
      <c r="AM653" s="25"/>
      <c r="AN653" s="22"/>
      <c r="AO653" s="23"/>
      <c r="AP653" s="23"/>
    </row>
    <row r="654" spans="1:42" s="7" customFormat="1">
      <c r="A654" s="17"/>
      <c r="G654" s="18"/>
      <c r="L654" s="4"/>
      <c r="W654" s="13"/>
      <c r="Y654" s="4"/>
      <c r="Z654" s="4"/>
      <c r="AL654" s="14"/>
      <c r="AM654" s="25"/>
      <c r="AN654" s="22"/>
      <c r="AO654" s="23"/>
      <c r="AP654" s="23"/>
    </row>
    <row r="655" spans="1:42" s="7" customFormat="1">
      <c r="A655" s="17"/>
      <c r="G655" s="18"/>
      <c r="L655" s="4"/>
      <c r="W655" s="13"/>
      <c r="Y655" s="4"/>
      <c r="Z655" s="4"/>
      <c r="AL655" s="14"/>
      <c r="AM655" s="25"/>
      <c r="AN655" s="22"/>
      <c r="AO655" s="23"/>
      <c r="AP655" s="23"/>
    </row>
    <row r="656" spans="1:42" s="7" customFormat="1">
      <c r="A656" s="17"/>
      <c r="G656" s="18"/>
      <c r="L656" s="4"/>
      <c r="W656" s="13"/>
      <c r="Y656" s="4"/>
      <c r="Z656" s="4"/>
      <c r="AL656" s="14"/>
      <c r="AM656" s="25"/>
      <c r="AN656" s="22"/>
      <c r="AO656" s="23"/>
      <c r="AP656" s="23"/>
    </row>
    <row r="657" spans="1:42" s="7" customFormat="1">
      <c r="A657" s="17"/>
      <c r="G657" s="18"/>
      <c r="L657" s="4"/>
      <c r="W657" s="13"/>
      <c r="Y657" s="4"/>
      <c r="Z657" s="4"/>
      <c r="AL657" s="14"/>
      <c r="AM657" s="25"/>
      <c r="AN657" s="22"/>
      <c r="AO657" s="23"/>
      <c r="AP657" s="23"/>
    </row>
    <row r="658" spans="1:42" s="7" customFormat="1">
      <c r="A658" s="17"/>
      <c r="G658" s="18"/>
      <c r="L658" s="4"/>
      <c r="W658" s="13"/>
      <c r="Y658" s="4"/>
      <c r="Z658" s="4"/>
      <c r="AL658" s="14"/>
      <c r="AM658" s="25"/>
      <c r="AN658" s="22"/>
      <c r="AO658" s="23"/>
      <c r="AP658" s="23"/>
    </row>
    <row r="659" spans="1:42" s="7" customFormat="1">
      <c r="A659" s="17"/>
      <c r="G659" s="18"/>
      <c r="L659" s="4"/>
      <c r="W659" s="13"/>
      <c r="Y659" s="4"/>
      <c r="Z659" s="4"/>
      <c r="AL659" s="14"/>
      <c r="AM659" s="25"/>
      <c r="AN659" s="22"/>
      <c r="AO659" s="23"/>
      <c r="AP659" s="23"/>
    </row>
    <row r="660" spans="1:42" s="7" customFormat="1">
      <c r="A660" s="17"/>
      <c r="G660" s="18"/>
      <c r="L660" s="4"/>
      <c r="W660" s="13"/>
      <c r="Y660" s="4"/>
      <c r="Z660" s="4"/>
      <c r="AL660" s="14"/>
      <c r="AM660" s="25"/>
      <c r="AN660" s="22"/>
      <c r="AO660" s="23"/>
      <c r="AP660" s="23"/>
    </row>
    <row r="661" spans="1:42" s="7" customFormat="1">
      <c r="A661" s="17"/>
      <c r="G661" s="18"/>
      <c r="L661" s="4"/>
      <c r="W661" s="13"/>
      <c r="Y661" s="4"/>
      <c r="Z661" s="4"/>
      <c r="AL661" s="14"/>
      <c r="AM661" s="25"/>
      <c r="AN661" s="22"/>
      <c r="AO661" s="23"/>
      <c r="AP661" s="23"/>
    </row>
    <row r="662" spans="1:42" s="7" customFormat="1">
      <c r="A662" s="17"/>
      <c r="G662" s="18"/>
      <c r="L662" s="4"/>
      <c r="W662" s="13"/>
      <c r="Y662" s="4"/>
      <c r="Z662" s="4"/>
      <c r="AL662" s="14"/>
      <c r="AM662" s="25"/>
      <c r="AN662" s="22"/>
      <c r="AO662" s="23"/>
      <c r="AP662" s="23"/>
    </row>
    <row r="663" spans="1:42" s="7" customFormat="1">
      <c r="A663" s="17"/>
      <c r="G663" s="18"/>
      <c r="L663" s="4"/>
      <c r="W663" s="13"/>
      <c r="Y663" s="4"/>
      <c r="Z663" s="4"/>
      <c r="AL663" s="14"/>
      <c r="AM663" s="25"/>
      <c r="AN663" s="22"/>
      <c r="AO663" s="23"/>
      <c r="AP663" s="23"/>
    </row>
    <row r="664" spans="1:42" s="7" customFormat="1">
      <c r="A664" s="17"/>
      <c r="G664" s="18"/>
      <c r="L664" s="4"/>
      <c r="W664" s="13"/>
      <c r="Y664" s="4"/>
      <c r="Z664" s="4"/>
      <c r="AL664" s="14"/>
      <c r="AM664" s="25"/>
      <c r="AN664" s="22"/>
      <c r="AO664" s="23"/>
      <c r="AP664" s="23"/>
    </row>
    <row r="665" spans="1:42" s="7" customFormat="1">
      <c r="A665" s="17"/>
      <c r="G665" s="18"/>
      <c r="L665" s="4"/>
      <c r="W665" s="13"/>
      <c r="Y665" s="4"/>
      <c r="Z665" s="4"/>
      <c r="AL665" s="14"/>
      <c r="AM665" s="25"/>
      <c r="AN665" s="22"/>
      <c r="AO665" s="23"/>
      <c r="AP665" s="23"/>
    </row>
    <row r="666" spans="1:42" s="7" customFormat="1">
      <c r="A666" s="17"/>
      <c r="G666" s="18"/>
      <c r="L666" s="4"/>
      <c r="W666" s="13"/>
      <c r="Y666" s="4"/>
      <c r="Z666" s="4"/>
      <c r="AL666" s="14"/>
      <c r="AM666" s="25"/>
      <c r="AN666" s="22"/>
      <c r="AO666" s="23"/>
      <c r="AP666" s="23"/>
    </row>
    <row r="667" spans="1:42" s="7" customFormat="1">
      <c r="A667" s="17"/>
      <c r="G667" s="18"/>
      <c r="L667" s="4"/>
      <c r="W667" s="13"/>
      <c r="Y667" s="4"/>
      <c r="Z667" s="4"/>
      <c r="AL667" s="14"/>
      <c r="AM667" s="25"/>
      <c r="AN667" s="22"/>
      <c r="AO667" s="23"/>
      <c r="AP667" s="23"/>
    </row>
    <row r="668" spans="1:42" s="7" customFormat="1">
      <c r="A668" s="17"/>
      <c r="G668" s="18"/>
      <c r="L668" s="4"/>
      <c r="W668" s="13"/>
      <c r="Y668" s="4"/>
      <c r="Z668" s="4"/>
      <c r="AL668" s="14"/>
      <c r="AM668" s="25"/>
      <c r="AN668" s="22"/>
      <c r="AO668" s="23"/>
      <c r="AP668" s="23"/>
    </row>
    <row r="669" spans="1:42" s="7" customFormat="1">
      <c r="A669" s="17"/>
      <c r="G669" s="18"/>
      <c r="L669" s="4"/>
      <c r="W669" s="13"/>
      <c r="Y669" s="4"/>
      <c r="Z669" s="4"/>
      <c r="AL669" s="14"/>
      <c r="AM669" s="25"/>
      <c r="AN669" s="22"/>
      <c r="AO669" s="23"/>
      <c r="AP669" s="23"/>
    </row>
    <row r="670" spans="1:42" s="7" customFormat="1">
      <c r="A670" s="17"/>
      <c r="G670" s="18"/>
      <c r="L670" s="4"/>
      <c r="W670" s="13"/>
      <c r="Y670" s="4"/>
      <c r="Z670" s="4"/>
      <c r="AL670" s="14"/>
      <c r="AM670" s="25"/>
      <c r="AN670" s="22"/>
      <c r="AO670" s="23"/>
      <c r="AP670" s="23"/>
    </row>
    <row r="671" spans="1:42" s="7" customFormat="1">
      <c r="A671" s="17"/>
      <c r="G671" s="18"/>
      <c r="L671" s="4"/>
      <c r="W671" s="13"/>
      <c r="Y671" s="4"/>
      <c r="Z671" s="4"/>
      <c r="AL671" s="14"/>
      <c r="AM671" s="25"/>
      <c r="AN671" s="22"/>
      <c r="AO671" s="23"/>
      <c r="AP671" s="23"/>
    </row>
    <row r="672" spans="1:42" s="7" customFormat="1">
      <c r="A672" s="17"/>
      <c r="G672" s="18"/>
      <c r="L672" s="4"/>
      <c r="W672" s="13"/>
      <c r="Y672" s="4"/>
      <c r="Z672" s="4"/>
      <c r="AL672" s="14"/>
      <c r="AM672" s="25"/>
      <c r="AN672" s="22"/>
      <c r="AO672" s="23"/>
      <c r="AP672" s="23"/>
    </row>
    <row r="673" spans="1:42" s="7" customFormat="1">
      <c r="A673" s="17"/>
      <c r="G673" s="18"/>
      <c r="L673" s="4"/>
      <c r="W673" s="13"/>
      <c r="Y673" s="4"/>
      <c r="Z673" s="4"/>
      <c r="AL673" s="14"/>
      <c r="AM673" s="25"/>
      <c r="AN673" s="22"/>
      <c r="AO673" s="23"/>
      <c r="AP673" s="23"/>
    </row>
    <row r="674" spans="1:42" s="7" customFormat="1">
      <c r="A674" s="17"/>
      <c r="G674" s="18"/>
      <c r="L674" s="4"/>
      <c r="W674" s="13"/>
      <c r="Y674" s="4"/>
      <c r="Z674" s="4"/>
      <c r="AL674" s="14"/>
      <c r="AM674" s="25"/>
      <c r="AN674" s="22"/>
      <c r="AO674" s="23"/>
      <c r="AP674" s="23"/>
    </row>
    <row r="675" spans="1:42" s="7" customFormat="1">
      <c r="A675" s="17"/>
      <c r="G675" s="18"/>
      <c r="L675" s="4"/>
      <c r="W675" s="13"/>
      <c r="Y675" s="4"/>
      <c r="Z675" s="4"/>
      <c r="AL675" s="14"/>
      <c r="AM675" s="25"/>
      <c r="AN675" s="22"/>
      <c r="AO675" s="23"/>
      <c r="AP675" s="23"/>
    </row>
    <row r="676" spans="1:42" s="7" customFormat="1">
      <c r="A676" s="17"/>
      <c r="G676" s="18"/>
      <c r="L676" s="4"/>
      <c r="W676" s="13"/>
      <c r="Y676" s="4"/>
      <c r="Z676" s="4"/>
      <c r="AL676" s="14"/>
      <c r="AM676" s="25"/>
      <c r="AN676" s="22"/>
      <c r="AO676" s="23"/>
      <c r="AP676" s="23"/>
    </row>
    <row r="677" spans="1:42" s="7" customFormat="1">
      <c r="A677" s="17"/>
      <c r="G677" s="18"/>
      <c r="L677" s="4"/>
      <c r="W677" s="13"/>
      <c r="Y677" s="4"/>
      <c r="Z677" s="4"/>
      <c r="AL677" s="14"/>
      <c r="AM677" s="25"/>
      <c r="AN677" s="22"/>
      <c r="AO677" s="23"/>
      <c r="AP677" s="23"/>
    </row>
    <row r="678" spans="1:42" s="7" customFormat="1">
      <c r="A678" s="17"/>
      <c r="G678" s="18"/>
      <c r="L678" s="4"/>
      <c r="W678" s="13"/>
      <c r="Y678" s="4"/>
      <c r="Z678" s="4"/>
      <c r="AL678" s="14"/>
      <c r="AM678" s="25"/>
      <c r="AN678" s="22"/>
      <c r="AO678" s="23"/>
      <c r="AP678" s="23"/>
    </row>
    <row r="679" spans="1:42" s="7" customFormat="1">
      <c r="A679" s="17"/>
      <c r="G679" s="18"/>
      <c r="L679" s="4"/>
      <c r="W679" s="13"/>
      <c r="Y679" s="4"/>
      <c r="Z679" s="4"/>
      <c r="AL679" s="14"/>
      <c r="AM679" s="25"/>
      <c r="AN679" s="22"/>
      <c r="AO679" s="23"/>
      <c r="AP679" s="23"/>
    </row>
    <row r="680" spans="1:42" s="7" customFormat="1">
      <c r="A680" s="17"/>
      <c r="G680" s="18"/>
      <c r="L680" s="4"/>
      <c r="W680" s="13"/>
      <c r="Y680" s="4"/>
      <c r="Z680" s="4"/>
      <c r="AL680" s="14"/>
      <c r="AM680" s="25"/>
      <c r="AN680" s="22"/>
      <c r="AO680" s="23"/>
      <c r="AP680" s="23"/>
    </row>
    <row r="681" spans="1:42" s="7" customFormat="1">
      <c r="A681" s="17"/>
      <c r="G681" s="18"/>
      <c r="L681" s="4"/>
      <c r="W681" s="13"/>
      <c r="Y681" s="4"/>
      <c r="Z681" s="4"/>
      <c r="AL681" s="14"/>
      <c r="AM681" s="25"/>
      <c r="AN681" s="22"/>
      <c r="AO681" s="23"/>
      <c r="AP681" s="23"/>
    </row>
    <row r="682" spans="1:42" s="7" customFormat="1">
      <c r="A682" s="17"/>
      <c r="G682" s="18"/>
      <c r="L682" s="4"/>
      <c r="W682" s="13"/>
      <c r="Y682" s="4"/>
      <c r="Z682" s="4"/>
      <c r="AL682" s="14"/>
      <c r="AM682" s="25"/>
      <c r="AN682" s="22"/>
      <c r="AO682" s="23"/>
      <c r="AP682" s="23"/>
    </row>
    <row r="683" spans="1:42" s="7" customFormat="1">
      <c r="A683" s="17"/>
      <c r="G683" s="18"/>
      <c r="L683" s="4"/>
      <c r="W683" s="13"/>
      <c r="Y683" s="4"/>
      <c r="Z683" s="4"/>
      <c r="AL683" s="14"/>
      <c r="AM683" s="25"/>
      <c r="AN683" s="22"/>
      <c r="AO683" s="23"/>
      <c r="AP683" s="23"/>
    </row>
    <row r="684" spans="1:42" s="7" customFormat="1">
      <c r="A684" s="17"/>
      <c r="G684" s="18"/>
      <c r="L684" s="4"/>
      <c r="W684" s="13"/>
      <c r="Y684" s="4"/>
      <c r="Z684" s="4"/>
      <c r="AL684" s="14"/>
      <c r="AM684" s="25"/>
      <c r="AN684" s="22"/>
      <c r="AO684" s="23"/>
      <c r="AP684" s="23"/>
    </row>
    <row r="685" spans="1:42" s="7" customFormat="1">
      <c r="A685" s="17"/>
      <c r="G685" s="18"/>
      <c r="L685" s="4"/>
      <c r="W685" s="13"/>
      <c r="Y685" s="4"/>
      <c r="Z685" s="4"/>
      <c r="AL685" s="14"/>
      <c r="AM685" s="25"/>
      <c r="AN685" s="22"/>
      <c r="AO685" s="23"/>
      <c r="AP685" s="23"/>
    </row>
    <row r="686" spans="1:42" s="7" customFormat="1">
      <c r="A686" s="17"/>
      <c r="G686" s="18"/>
      <c r="L686" s="4"/>
      <c r="W686" s="13"/>
      <c r="Y686" s="4"/>
      <c r="Z686" s="4"/>
      <c r="AL686" s="14"/>
      <c r="AM686" s="25"/>
      <c r="AN686" s="22"/>
      <c r="AO686" s="23"/>
      <c r="AP686" s="23"/>
    </row>
    <row r="687" spans="1:42" s="7" customFormat="1">
      <c r="A687" s="17"/>
      <c r="G687" s="18"/>
      <c r="L687" s="4"/>
      <c r="W687" s="13"/>
      <c r="Y687" s="4"/>
      <c r="Z687" s="4"/>
      <c r="AL687" s="14"/>
      <c r="AM687" s="25"/>
      <c r="AN687" s="22"/>
      <c r="AO687" s="23"/>
      <c r="AP687" s="23"/>
    </row>
    <row r="688" spans="1:42" s="7" customFormat="1">
      <c r="A688" s="17"/>
      <c r="G688" s="18"/>
      <c r="L688" s="4"/>
      <c r="W688" s="13"/>
      <c r="Y688" s="4"/>
      <c r="Z688" s="4"/>
      <c r="AL688" s="14"/>
      <c r="AM688" s="25"/>
      <c r="AN688" s="22"/>
      <c r="AO688" s="23"/>
      <c r="AP688" s="23"/>
    </row>
    <row r="689" spans="1:42" s="7" customFormat="1">
      <c r="A689" s="17"/>
      <c r="G689" s="18"/>
      <c r="L689" s="4"/>
      <c r="W689" s="13"/>
      <c r="Y689" s="4"/>
      <c r="Z689" s="4"/>
      <c r="AL689" s="14"/>
      <c r="AM689" s="25"/>
      <c r="AN689" s="22"/>
      <c r="AO689" s="23"/>
      <c r="AP689" s="23"/>
    </row>
    <row r="690" spans="1:42" s="7" customFormat="1">
      <c r="A690" s="17"/>
      <c r="G690" s="18"/>
      <c r="L690" s="4"/>
      <c r="W690" s="13"/>
      <c r="Y690" s="4"/>
      <c r="Z690" s="4"/>
      <c r="AL690" s="14"/>
      <c r="AM690" s="25"/>
      <c r="AN690" s="22"/>
      <c r="AO690" s="23"/>
      <c r="AP690" s="23"/>
    </row>
    <row r="691" spans="1:42" s="7" customFormat="1">
      <c r="A691" s="17"/>
      <c r="G691" s="18"/>
      <c r="W691" s="13"/>
      <c r="AL691" s="14"/>
      <c r="AM691" s="25"/>
      <c r="AN691" s="22"/>
      <c r="AO691" s="23"/>
      <c r="AP691" s="23"/>
    </row>
    <row r="692" spans="1:42" s="7" customFormat="1">
      <c r="A692" s="17"/>
      <c r="G692" s="18"/>
      <c r="W692" s="13"/>
      <c r="AL692" s="14"/>
      <c r="AM692" s="25"/>
      <c r="AN692" s="22"/>
      <c r="AO692" s="23"/>
      <c r="AP692" s="23"/>
    </row>
    <row r="693" spans="1:42" s="7" customFormat="1">
      <c r="A693" s="17"/>
      <c r="G693" s="18"/>
      <c r="W693" s="13"/>
      <c r="AL693" s="14"/>
      <c r="AM693" s="25"/>
      <c r="AN693" s="22"/>
      <c r="AO693" s="23"/>
      <c r="AP693" s="23"/>
    </row>
    <row r="694" spans="1:42" s="7" customFormat="1">
      <c r="A694" s="17"/>
      <c r="G694" s="18"/>
      <c r="W694" s="13"/>
      <c r="AL694" s="14"/>
      <c r="AM694" s="25"/>
      <c r="AN694" s="22"/>
      <c r="AO694" s="23"/>
      <c r="AP694" s="23"/>
    </row>
    <row r="695" spans="1:42" s="7" customFormat="1">
      <c r="A695" s="17"/>
      <c r="G695" s="18"/>
      <c r="W695" s="13"/>
      <c r="AL695" s="14"/>
      <c r="AM695" s="25"/>
      <c r="AN695" s="22"/>
      <c r="AO695" s="23"/>
      <c r="AP695" s="23"/>
    </row>
    <row r="696" spans="1:42" s="7" customFormat="1">
      <c r="A696" s="17"/>
      <c r="G696" s="18"/>
      <c r="W696" s="13"/>
      <c r="AL696" s="14"/>
      <c r="AM696" s="25"/>
      <c r="AN696" s="22"/>
      <c r="AO696" s="23"/>
      <c r="AP696" s="23"/>
    </row>
    <row r="697" spans="1:42" s="7" customFormat="1">
      <c r="A697" s="17"/>
      <c r="G697" s="18"/>
      <c r="W697" s="13"/>
      <c r="AL697" s="14"/>
      <c r="AM697" s="25"/>
      <c r="AN697" s="22"/>
      <c r="AO697" s="23"/>
      <c r="AP697" s="23"/>
    </row>
    <row r="698" spans="1:42" s="7" customFormat="1">
      <c r="A698" s="17"/>
      <c r="G698" s="18"/>
      <c r="W698" s="13"/>
      <c r="AL698" s="14"/>
      <c r="AM698" s="25"/>
      <c r="AN698" s="22"/>
      <c r="AO698" s="23"/>
      <c r="AP698" s="23"/>
    </row>
    <row r="699" spans="1:42" s="7" customFormat="1">
      <c r="A699" s="17"/>
      <c r="G699" s="18"/>
      <c r="W699" s="13"/>
      <c r="AL699" s="14"/>
      <c r="AM699" s="25"/>
      <c r="AN699" s="22"/>
      <c r="AO699" s="23"/>
      <c r="AP699" s="23"/>
    </row>
    <row r="700" spans="1:42" s="7" customFormat="1">
      <c r="A700" s="17"/>
      <c r="G700" s="18"/>
      <c r="W700" s="13"/>
      <c r="AL700" s="14"/>
      <c r="AM700" s="25"/>
      <c r="AN700" s="22"/>
      <c r="AO700" s="23"/>
      <c r="AP700" s="23"/>
    </row>
    <row r="701" spans="1:42" s="7" customFormat="1">
      <c r="A701" s="17"/>
      <c r="G701" s="18"/>
      <c r="W701" s="13"/>
      <c r="AL701" s="14"/>
      <c r="AM701" s="25"/>
      <c r="AN701" s="22"/>
      <c r="AO701" s="23"/>
      <c r="AP701" s="23"/>
    </row>
    <row r="702" spans="1:42" s="7" customFormat="1">
      <c r="A702" s="17"/>
      <c r="G702" s="18"/>
      <c r="W702" s="13"/>
      <c r="AL702" s="14"/>
      <c r="AM702" s="25"/>
      <c r="AN702" s="22"/>
      <c r="AO702" s="23"/>
      <c r="AP702" s="23"/>
    </row>
    <row r="703" spans="1:42" s="7" customFormat="1">
      <c r="A703" s="17"/>
      <c r="G703" s="18"/>
      <c r="W703" s="13"/>
      <c r="AL703" s="14"/>
      <c r="AM703" s="25"/>
      <c r="AN703" s="22"/>
      <c r="AO703" s="23"/>
      <c r="AP703" s="23"/>
    </row>
    <row r="704" spans="1:42" s="7" customFormat="1">
      <c r="A704" s="17"/>
      <c r="G704" s="18"/>
      <c r="W704" s="13"/>
      <c r="AL704" s="14"/>
      <c r="AM704" s="25"/>
      <c r="AN704" s="22"/>
      <c r="AO704" s="23"/>
      <c r="AP704" s="23"/>
    </row>
    <row r="705" spans="1:42" s="7" customFormat="1">
      <c r="A705" s="17"/>
      <c r="G705" s="18"/>
      <c r="W705" s="13"/>
      <c r="AL705" s="14"/>
      <c r="AM705" s="25"/>
      <c r="AN705" s="22"/>
      <c r="AO705" s="23"/>
      <c r="AP705" s="23"/>
    </row>
    <row r="706" spans="1:42" s="7" customFormat="1">
      <c r="A706" s="17"/>
      <c r="G706" s="18"/>
      <c r="W706" s="13"/>
      <c r="AL706" s="14"/>
      <c r="AM706" s="25"/>
      <c r="AN706" s="22"/>
      <c r="AO706" s="23"/>
      <c r="AP706" s="23"/>
    </row>
    <row r="707" spans="1:42" s="7" customFormat="1">
      <c r="A707" s="17"/>
      <c r="G707" s="18"/>
      <c r="W707" s="13"/>
      <c r="AL707" s="14"/>
      <c r="AM707" s="25"/>
      <c r="AN707" s="22"/>
      <c r="AO707" s="23"/>
      <c r="AP707" s="23"/>
    </row>
    <row r="708" spans="1:42" s="7" customFormat="1">
      <c r="A708" s="17"/>
      <c r="G708" s="18"/>
      <c r="W708" s="13"/>
      <c r="AL708" s="14"/>
      <c r="AM708" s="25"/>
      <c r="AN708" s="22"/>
      <c r="AO708" s="23"/>
      <c r="AP708" s="23"/>
    </row>
    <row r="709" spans="1:42" s="7" customFormat="1">
      <c r="A709" s="17"/>
      <c r="G709" s="18"/>
      <c r="W709" s="13"/>
      <c r="AL709" s="14"/>
      <c r="AM709" s="25"/>
      <c r="AN709" s="22"/>
      <c r="AO709" s="23"/>
      <c r="AP709" s="23"/>
    </row>
    <row r="710" spans="1:42" s="7" customFormat="1">
      <c r="A710" s="17"/>
      <c r="G710" s="18"/>
      <c r="W710" s="13"/>
      <c r="AL710" s="14"/>
      <c r="AM710" s="25"/>
      <c r="AN710" s="22"/>
      <c r="AO710" s="23"/>
      <c r="AP710" s="23"/>
    </row>
    <row r="711" spans="1:42" s="7" customFormat="1">
      <c r="A711" s="17"/>
      <c r="G711" s="18"/>
      <c r="W711" s="13"/>
      <c r="AL711" s="14"/>
      <c r="AM711" s="25"/>
      <c r="AN711" s="22"/>
      <c r="AO711" s="23"/>
      <c r="AP711" s="23"/>
    </row>
    <row r="712" spans="1:42" s="7" customFormat="1">
      <c r="A712" s="17"/>
      <c r="G712" s="18"/>
      <c r="W712" s="13"/>
      <c r="AL712" s="14"/>
      <c r="AM712" s="25"/>
      <c r="AN712" s="22"/>
      <c r="AO712" s="23"/>
      <c r="AP712" s="23"/>
    </row>
    <row r="713" spans="1:42" s="7" customFormat="1">
      <c r="A713" s="17"/>
      <c r="G713" s="18"/>
      <c r="W713" s="13"/>
      <c r="AL713" s="14"/>
      <c r="AM713" s="25"/>
      <c r="AN713" s="22"/>
      <c r="AO713" s="23"/>
      <c r="AP713" s="23"/>
    </row>
    <row r="714" spans="1:42" s="7" customFormat="1">
      <c r="A714" s="17"/>
      <c r="G714" s="18"/>
      <c r="W714" s="13"/>
      <c r="AL714" s="14"/>
      <c r="AM714" s="25"/>
      <c r="AN714" s="22"/>
      <c r="AO714" s="23"/>
      <c r="AP714" s="23"/>
    </row>
    <row r="715" spans="1:42" s="7" customFormat="1">
      <c r="A715" s="17"/>
      <c r="G715" s="18"/>
      <c r="W715" s="13"/>
      <c r="AL715" s="14"/>
      <c r="AM715" s="25"/>
      <c r="AN715" s="22"/>
      <c r="AO715" s="23"/>
      <c r="AP715" s="23"/>
    </row>
    <row r="716" spans="1:42" s="7" customFormat="1">
      <c r="A716" s="17"/>
      <c r="G716" s="18"/>
      <c r="W716" s="13"/>
      <c r="AL716" s="14"/>
      <c r="AM716" s="25"/>
      <c r="AN716" s="22"/>
      <c r="AO716" s="23"/>
      <c r="AP716" s="23"/>
    </row>
    <row r="717" spans="1:42" s="7" customFormat="1">
      <c r="A717" s="17"/>
      <c r="G717" s="18"/>
      <c r="W717" s="13"/>
      <c r="AL717" s="14"/>
      <c r="AM717" s="25"/>
      <c r="AN717" s="22"/>
      <c r="AO717" s="23"/>
      <c r="AP717" s="23"/>
    </row>
    <row r="718" spans="1:42" s="7" customFormat="1">
      <c r="A718" s="17"/>
      <c r="G718" s="18"/>
      <c r="W718" s="13"/>
      <c r="AL718" s="14"/>
      <c r="AM718" s="25"/>
      <c r="AN718" s="22"/>
      <c r="AO718" s="23"/>
      <c r="AP718" s="23"/>
    </row>
    <row r="719" spans="1:42" s="7" customFormat="1">
      <c r="A719" s="17"/>
      <c r="G719" s="18"/>
      <c r="W719" s="13"/>
      <c r="AL719" s="14"/>
      <c r="AM719" s="25"/>
      <c r="AN719" s="22"/>
      <c r="AO719" s="23"/>
      <c r="AP719" s="23"/>
    </row>
    <row r="720" spans="1:42" s="7" customFormat="1">
      <c r="A720" s="17"/>
      <c r="G720" s="18"/>
      <c r="W720" s="13"/>
      <c r="AL720" s="14"/>
      <c r="AM720" s="25"/>
      <c r="AN720" s="22"/>
      <c r="AO720" s="23"/>
      <c r="AP720" s="23"/>
    </row>
    <row r="721" spans="1:42" s="7" customFormat="1">
      <c r="A721" s="17"/>
      <c r="G721" s="18"/>
      <c r="W721" s="13"/>
      <c r="AL721" s="14"/>
      <c r="AM721" s="25"/>
      <c r="AN721" s="22"/>
      <c r="AO721" s="23"/>
      <c r="AP721" s="23"/>
    </row>
    <row r="722" spans="1:42" s="7" customFormat="1">
      <c r="A722" s="17"/>
      <c r="G722" s="18"/>
      <c r="W722" s="13"/>
      <c r="AL722" s="14"/>
      <c r="AM722" s="25"/>
      <c r="AN722" s="22"/>
      <c r="AO722" s="23"/>
      <c r="AP722" s="23"/>
    </row>
    <row r="723" spans="1:42" s="7" customFormat="1">
      <c r="A723" s="17"/>
      <c r="G723" s="18"/>
      <c r="W723" s="13"/>
      <c r="AL723" s="14"/>
      <c r="AM723" s="25"/>
      <c r="AN723" s="22"/>
      <c r="AO723" s="23"/>
      <c r="AP723" s="23"/>
    </row>
    <row r="724" spans="1:42" s="7" customFormat="1">
      <c r="A724" s="17"/>
      <c r="G724" s="18"/>
      <c r="W724" s="13"/>
      <c r="AL724" s="14"/>
      <c r="AM724" s="25"/>
      <c r="AN724" s="22"/>
      <c r="AO724" s="23"/>
      <c r="AP724" s="23"/>
    </row>
    <row r="725" spans="1:42" s="7" customFormat="1">
      <c r="A725" s="17"/>
      <c r="G725" s="18"/>
      <c r="W725" s="13"/>
      <c r="AL725" s="14"/>
      <c r="AM725" s="25"/>
      <c r="AN725" s="22"/>
      <c r="AO725" s="23"/>
      <c r="AP725" s="23"/>
    </row>
    <row r="726" spans="1:42" s="7" customFormat="1">
      <c r="A726" s="17"/>
      <c r="G726" s="18"/>
      <c r="W726" s="13"/>
      <c r="AL726" s="14"/>
      <c r="AM726" s="25"/>
      <c r="AN726" s="22"/>
      <c r="AO726" s="23"/>
      <c r="AP726" s="23"/>
    </row>
    <row r="727" spans="1:42" s="7" customFormat="1">
      <c r="A727" s="17"/>
      <c r="G727" s="18"/>
      <c r="W727" s="13"/>
      <c r="AL727" s="14"/>
      <c r="AM727" s="25"/>
      <c r="AN727" s="22"/>
      <c r="AO727" s="23"/>
      <c r="AP727" s="23"/>
    </row>
    <row r="728" spans="1:42" s="7" customFormat="1">
      <c r="A728" s="17"/>
      <c r="G728" s="18"/>
      <c r="W728" s="13"/>
      <c r="AL728" s="14"/>
      <c r="AM728" s="25"/>
      <c r="AN728" s="22"/>
      <c r="AO728" s="23"/>
      <c r="AP728" s="23"/>
    </row>
    <row r="729" spans="1:42" s="7" customFormat="1">
      <c r="A729" s="17"/>
      <c r="G729" s="18"/>
      <c r="W729" s="13"/>
      <c r="AL729" s="14"/>
      <c r="AM729" s="25"/>
      <c r="AN729" s="22"/>
      <c r="AO729" s="23"/>
      <c r="AP729" s="23"/>
    </row>
    <row r="730" spans="1:42" s="7" customFormat="1">
      <c r="A730" s="17"/>
      <c r="G730" s="18"/>
      <c r="W730" s="13"/>
      <c r="AL730" s="14"/>
      <c r="AM730" s="25"/>
      <c r="AN730" s="22"/>
      <c r="AO730" s="23"/>
      <c r="AP730" s="23"/>
    </row>
    <row r="731" spans="1:42" s="7" customFormat="1">
      <c r="A731" s="17"/>
      <c r="G731" s="18"/>
      <c r="W731" s="13"/>
      <c r="AL731" s="14"/>
      <c r="AM731" s="25"/>
      <c r="AN731" s="22"/>
      <c r="AO731" s="23"/>
      <c r="AP731" s="23"/>
    </row>
    <row r="732" spans="1:42" s="7" customFormat="1">
      <c r="A732" s="17"/>
      <c r="G732" s="18"/>
      <c r="W732" s="13"/>
      <c r="AL732" s="14"/>
      <c r="AM732" s="25"/>
      <c r="AN732" s="22"/>
      <c r="AO732" s="23"/>
      <c r="AP732" s="23"/>
    </row>
    <row r="733" spans="1:42" s="7" customFormat="1">
      <c r="A733" s="17"/>
      <c r="G733" s="18"/>
      <c r="W733" s="13"/>
      <c r="AL733" s="14"/>
      <c r="AM733" s="25"/>
      <c r="AN733" s="22"/>
      <c r="AO733" s="23"/>
      <c r="AP733" s="23"/>
    </row>
    <row r="734" spans="1:42" s="7" customFormat="1">
      <c r="A734" s="17"/>
      <c r="G734" s="18"/>
      <c r="W734" s="13"/>
      <c r="AL734" s="14"/>
      <c r="AM734" s="25"/>
      <c r="AN734" s="22"/>
      <c r="AO734" s="23"/>
      <c r="AP734" s="23"/>
    </row>
    <row r="735" spans="1:42" s="7" customFormat="1">
      <c r="A735" s="17"/>
      <c r="G735" s="18"/>
      <c r="W735" s="13"/>
      <c r="AL735" s="14"/>
      <c r="AM735" s="25"/>
      <c r="AN735" s="22"/>
      <c r="AO735" s="23"/>
      <c r="AP735" s="23"/>
    </row>
    <row r="736" spans="1:42" s="7" customFormat="1">
      <c r="A736" s="17"/>
      <c r="G736" s="18"/>
      <c r="W736" s="13"/>
      <c r="AL736" s="14"/>
      <c r="AM736" s="25"/>
      <c r="AN736" s="22"/>
      <c r="AO736" s="23"/>
      <c r="AP736" s="23"/>
    </row>
    <row r="737" spans="1:42" s="7" customFormat="1">
      <c r="A737" s="17"/>
      <c r="G737" s="18"/>
      <c r="W737" s="13"/>
      <c r="AL737" s="14"/>
      <c r="AM737" s="25"/>
      <c r="AN737" s="22"/>
      <c r="AO737" s="23"/>
      <c r="AP737" s="23"/>
    </row>
    <row r="738" spans="1:42" s="7" customFormat="1">
      <c r="A738" s="17"/>
      <c r="G738" s="18"/>
      <c r="W738" s="13"/>
      <c r="AL738" s="14"/>
      <c r="AM738" s="25"/>
      <c r="AN738" s="22"/>
      <c r="AO738" s="23"/>
      <c r="AP738" s="23"/>
    </row>
    <row r="739" spans="1:42" s="7" customFormat="1">
      <c r="A739" s="17"/>
      <c r="G739" s="18"/>
      <c r="W739" s="13"/>
      <c r="AL739" s="14"/>
      <c r="AM739" s="25"/>
      <c r="AN739" s="22"/>
      <c r="AO739" s="23"/>
      <c r="AP739" s="23"/>
    </row>
    <row r="740" spans="1:42" s="7" customFormat="1">
      <c r="A740" s="17"/>
      <c r="G740" s="18"/>
      <c r="W740" s="13"/>
      <c r="AL740" s="14"/>
      <c r="AM740" s="25"/>
      <c r="AN740" s="22"/>
      <c r="AO740" s="23"/>
      <c r="AP740" s="23"/>
    </row>
    <row r="741" spans="1:42" s="7" customFormat="1">
      <c r="A741" s="17"/>
      <c r="G741" s="18"/>
      <c r="W741" s="13"/>
      <c r="AL741" s="14"/>
      <c r="AM741" s="25"/>
      <c r="AN741" s="22"/>
      <c r="AO741" s="23"/>
      <c r="AP741" s="23"/>
    </row>
    <row r="742" spans="1:42" s="7" customFormat="1">
      <c r="A742" s="17"/>
      <c r="G742" s="18"/>
      <c r="W742" s="13"/>
      <c r="AL742" s="14"/>
      <c r="AM742" s="25"/>
      <c r="AN742" s="22"/>
      <c r="AO742" s="23"/>
      <c r="AP742" s="23"/>
    </row>
    <row r="743" spans="1:42" s="7" customFormat="1">
      <c r="A743" s="17"/>
      <c r="G743" s="18"/>
      <c r="W743" s="13"/>
      <c r="AL743" s="14"/>
      <c r="AM743" s="25"/>
      <c r="AN743" s="22"/>
      <c r="AO743" s="23"/>
      <c r="AP743" s="23"/>
    </row>
    <row r="744" spans="1:42" s="7" customFormat="1">
      <c r="A744" s="17"/>
      <c r="G744" s="18"/>
      <c r="W744" s="13"/>
      <c r="AL744" s="14"/>
      <c r="AM744" s="25"/>
      <c r="AN744" s="22"/>
      <c r="AO744" s="23"/>
      <c r="AP744" s="23"/>
    </row>
    <row r="745" spans="1:42" s="7" customFormat="1">
      <c r="A745" s="17"/>
      <c r="G745" s="18"/>
      <c r="W745" s="13"/>
      <c r="AL745" s="14"/>
      <c r="AM745" s="25"/>
      <c r="AN745" s="22"/>
      <c r="AO745" s="23"/>
      <c r="AP745" s="23"/>
    </row>
    <row r="746" spans="1:42" s="7" customFormat="1">
      <c r="A746" s="17"/>
      <c r="G746" s="18"/>
      <c r="W746" s="13"/>
      <c r="AL746" s="14"/>
      <c r="AM746" s="25"/>
      <c r="AN746" s="22"/>
      <c r="AO746" s="23"/>
      <c r="AP746" s="23"/>
    </row>
    <row r="747" spans="1:42" s="7" customFormat="1">
      <c r="A747" s="17"/>
      <c r="G747" s="18"/>
      <c r="W747" s="13"/>
      <c r="AL747" s="14"/>
      <c r="AM747" s="25"/>
      <c r="AN747" s="22"/>
      <c r="AO747" s="23"/>
      <c r="AP747" s="23"/>
    </row>
    <row r="748" spans="1:42" s="7" customFormat="1">
      <c r="A748" s="17"/>
      <c r="G748" s="18"/>
      <c r="W748" s="13"/>
      <c r="AL748" s="14"/>
      <c r="AM748" s="25"/>
      <c r="AN748" s="22"/>
      <c r="AO748" s="23"/>
      <c r="AP748" s="23"/>
    </row>
    <row r="749" spans="1:42" s="7" customFormat="1">
      <c r="A749" s="17"/>
      <c r="G749" s="18"/>
      <c r="W749" s="13"/>
      <c r="AL749" s="14"/>
      <c r="AM749" s="25"/>
      <c r="AN749" s="22"/>
      <c r="AO749" s="23"/>
      <c r="AP749" s="23"/>
    </row>
    <row r="750" spans="1:42" s="7" customFormat="1">
      <c r="A750" s="17"/>
      <c r="G750" s="18"/>
      <c r="W750" s="13"/>
      <c r="AL750" s="14"/>
      <c r="AM750" s="25"/>
      <c r="AN750" s="22"/>
      <c r="AO750" s="23"/>
      <c r="AP750" s="23"/>
    </row>
    <row r="751" spans="1:42" s="7" customFormat="1">
      <c r="A751" s="17"/>
      <c r="G751" s="18"/>
      <c r="W751" s="13"/>
      <c r="AL751" s="14"/>
      <c r="AM751" s="25"/>
      <c r="AN751" s="22"/>
      <c r="AO751" s="23"/>
      <c r="AP751" s="23"/>
    </row>
    <row r="752" spans="1:42" s="7" customFormat="1">
      <c r="A752" s="17"/>
      <c r="G752" s="18"/>
      <c r="W752" s="13"/>
      <c r="AL752" s="14"/>
      <c r="AM752" s="25"/>
      <c r="AN752" s="22"/>
      <c r="AO752" s="23"/>
      <c r="AP752" s="23"/>
    </row>
    <row r="753" spans="1:42" s="7" customFormat="1">
      <c r="A753" s="17"/>
      <c r="G753" s="18"/>
      <c r="W753" s="13"/>
      <c r="AL753" s="14"/>
      <c r="AM753" s="25"/>
      <c r="AN753" s="22"/>
      <c r="AO753" s="23"/>
      <c r="AP753" s="23"/>
    </row>
    <row r="754" spans="1:42" s="7" customFormat="1">
      <c r="A754" s="17"/>
      <c r="G754" s="18"/>
      <c r="W754" s="13"/>
      <c r="AL754" s="14"/>
      <c r="AM754" s="25"/>
      <c r="AN754" s="22"/>
      <c r="AO754" s="23"/>
      <c r="AP754" s="23"/>
    </row>
    <row r="755" spans="1:42" s="7" customFormat="1">
      <c r="A755" s="17"/>
      <c r="G755" s="18"/>
      <c r="W755" s="13"/>
      <c r="AL755" s="14"/>
      <c r="AM755" s="25"/>
      <c r="AN755" s="22"/>
      <c r="AO755" s="23"/>
      <c r="AP755" s="23"/>
    </row>
    <row r="756" spans="1:42" s="7" customFormat="1">
      <c r="A756" s="17"/>
      <c r="G756" s="18"/>
      <c r="W756" s="13"/>
      <c r="AL756" s="14"/>
      <c r="AM756" s="25"/>
      <c r="AN756" s="22"/>
      <c r="AO756" s="23"/>
      <c r="AP756" s="23"/>
    </row>
    <row r="757" spans="1:42" s="7" customFormat="1">
      <c r="A757" s="17"/>
      <c r="G757" s="18"/>
      <c r="W757" s="13"/>
      <c r="AL757" s="14"/>
      <c r="AM757" s="25"/>
      <c r="AN757" s="22"/>
      <c r="AO757" s="23"/>
      <c r="AP757" s="23"/>
    </row>
    <row r="758" spans="1:42" s="7" customFormat="1">
      <c r="A758" s="17"/>
      <c r="G758" s="18"/>
      <c r="W758" s="13"/>
      <c r="AL758" s="14"/>
      <c r="AM758" s="25"/>
      <c r="AN758" s="22"/>
      <c r="AO758" s="23"/>
      <c r="AP758" s="23"/>
    </row>
    <row r="759" spans="1:42" s="7" customFormat="1">
      <c r="A759" s="17"/>
      <c r="G759" s="18"/>
      <c r="W759" s="13"/>
      <c r="AL759" s="14"/>
      <c r="AM759" s="25"/>
      <c r="AN759" s="22"/>
      <c r="AO759" s="23"/>
      <c r="AP759" s="23"/>
    </row>
    <row r="760" spans="1:42" s="7" customFormat="1">
      <c r="A760" s="17"/>
      <c r="G760" s="18"/>
      <c r="W760" s="13"/>
      <c r="AL760" s="14"/>
      <c r="AM760" s="25"/>
      <c r="AN760" s="22"/>
      <c r="AO760" s="23"/>
      <c r="AP760" s="23"/>
    </row>
    <row r="761" spans="1:42" s="7" customFormat="1">
      <c r="A761" s="17"/>
      <c r="G761" s="18"/>
      <c r="W761" s="13"/>
      <c r="AL761" s="14"/>
      <c r="AM761" s="25"/>
      <c r="AN761" s="22"/>
      <c r="AO761" s="23"/>
      <c r="AP761" s="23"/>
    </row>
    <row r="762" spans="1:42" s="7" customFormat="1">
      <c r="A762" s="17"/>
      <c r="G762" s="18"/>
      <c r="W762" s="13"/>
      <c r="AL762" s="14"/>
      <c r="AM762" s="25"/>
      <c r="AN762" s="22"/>
      <c r="AO762" s="23"/>
      <c r="AP762" s="23"/>
    </row>
    <row r="763" spans="1:42" s="7" customFormat="1">
      <c r="A763" s="17"/>
      <c r="G763" s="18"/>
      <c r="W763" s="13"/>
      <c r="AL763" s="14"/>
      <c r="AM763" s="25"/>
      <c r="AN763" s="22"/>
      <c r="AO763" s="23"/>
      <c r="AP763" s="23"/>
    </row>
    <row r="764" spans="1:42" s="7" customFormat="1">
      <c r="A764" s="17"/>
      <c r="G764" s="18"/>
      <c r="W764" s="13"/>
      <c r="AL764" s="14"/>
      <c r="AM764" s="25"/>
      <c r="AN764" s="22"/>
      <c r="AO764" s="23"/>
      <c r="AP764" s="23"/>
    </row>
    <row r="765" spans="1:42" s="7" customFormat="1">
      <c r="A765" s="17"/>
      <c r="G765" s="18"/>
      <c r="W765" s="13"/>
      <c r="AL765" s="14"/>
      <c r="AM765" s="25"/>
      <c r="AN765" s="22"/>
      <c r="AO765" s="23"/>
      <c r="AP765" s="23"/>
    </row>
    <row r="766" spans="1:42" s="7" customFormat="1">
      <c r="A766" s="17"/>
      <c r="G766" s="18"/>
      <c r="W766" s="13"/>
      <c r="AL766" s="14"/>
      <c r="AM766" s="25"/>
      <c r="AN766" s="22"/>
      <c r="AO766" s="23"/>
      <c r="AP766" s="23"/>
    </row>
    <row r="767" spans="1:42" s="7" customFormat="1">
      <c r="A767" s="17"/>
      <c r="G767" s="18"/>
      <c r="W767" s="13"/>
      <c r="AL767" s="14"/>
      <c r="AM767" s="25"/>
      <c r="AN767" s="22"/>
      <c r="AO767" s="23"/>
      <c r="AP767" s="23"/>
    </row>
    <row r="768" spans="1:42" s="7" customFormat="1">
      <c r="A768" s="17"/>
      <c r="G768" s="18"/>
      <c r="W768" s="13"/>
      <c r="AL768" s="14"/>
      <c r="AM768" s="25"/>
      <c r="AN768" s="22"/>
      <c r="AO768" s="23"/>
      <c r="AP768" s="23"/>
    </row>
    <row r="769" spans="1:42" s="7" customFormat="1">
      <c r="A769" s="17"/>
      <c r="G769" s="18"/>
      <c r="W769" s="13"/>
      <c r="AL769" s="14"/>
      <c r="AM769" s="25"/>
      <c r="AN769" s="22"/>
      <c r="AO769" s="23"/>
      <c r="AP769" s="23"/>
    </row>
    <row r="770" spans="1:42" s="7" customFormat="1">
      <c r="A770" s="17"/>
      <c r="G770" s="18"/>
      <c r="W770" s="13"/>
      <c r="AL770" s="14"/>
      <c r="AM770" s="25"/>
      <c r="AN770" s="22"/>
      <c r="AO770" s="23"/>
      <c r="AP770" s="23"/>
    </row>
    <row r="771" spans="1:42" s="7" customFormat="1">
      <c r="A771" s="17"/>
      <c r="G771" s="18"/>
      <c r="W771" s="13"/>
      <c r="AL771" s="14"/>
      <c r="AM771" s="25"/>
      <c r="AN771" s="22"/>
      <c r="AO771" s="23"/>
      <c r="AP771" s="23"/>
    </row>
    <row r="772" spans="1:42" s="7" customFormat="1">
      <c r="A772" s="17"/>
      <c r="G772" s="18"/>
      <c r="W772" s="13"/>
      <c r="AL772" s="14"/>
      <c r="AM772" s="25"/>
      <c r="AN772" s="22"/>
      <c r="AO772" s="23"/>
      <c r="AP772" s="23"/>
    </row>
    <row r="773" spans="1:42" s="7" customFormat="1">
      <c r="A773" s="17"/>
      <c r="G773" s="18"/>
      <c r="W773" s="13"/>
      <c r="AL773" s="14"/>
      <c r="AM773" s="25"/>
      <c r="AN773" s="22"/>
      <c r="AO773" s="23"/>
      <c r="AP773" s="23"/>
    </row>
    <row r="774" spans="1:42" s="7" customFormat="1">
      <c r="A774" s="17"/>
      <c r="G774" s="18"/>
      <c r="W774" s="13"/>
      <c r="AL774" s="14"/>
      <c r="AM774" s="25"/>
      <c r="AN774" s="22"/>
      <c r="AO774" s="23"/>
      <c r="AP774" s="23"/>
    </row>
    <row r="775" spans="1:42" s="7" customFormat="1">
      <c r="A775" s="17"/>
      <c r="G775" s="18"/>
      <c r="W775" s="13"/>
      <c r="AL775" s="14"/>
      <c r="AM775" s="25"/>
      <c r="AN775" s="22"/>
      <c r="AO775" s="23"/>
      <c r="AP775" s="23"/>
    </row>
    <row r="776" spans="1:42" s="7" customFormat="1">
      <c r="A776" s="17"/>
      <c r="G776" s="18"/>
      <c r="W776" s="13"/>
      <c r="AL776" s="14"/>
      <c r="AM776" s="25"/>
      <c r="AN776" s="22"/>
      <c r="AO776" s="23"/>
      <c r="AP776" s="23"/>
    </row>
    <row r="777" spans="1:42" s="7" customFormat="1">
      <c r="A777" s="17"/>
      <c r="G777" s="18"/>
      <c r="W777" s="13"/>
      <c r="AL777" s="14"/>
      <c r="AM777" s="25"/>
      <c r="AN777" s="22"/>
      <c r="AO777" s="23"/>
      <c r="AP777" s="23"/>
    </row>
    <row r="778" spans="1:42" s="7" customFormat="1">
      <c r="A778" s="17"/>
      <c r="G778" s="18"/>
      <c r="W778" s="13"/>
      <c r="AL778" s="14"/>
      <c r="AM778" s="25"/>
      <c r="AN778" s="22"/>
      <c r="AO778" s="23"/>
      <c r="AP778" s="23"/>
    </row>
    <row r="779" spans="1:42" s="7" customFormat="1">
      <c r="A779" s="17"/>
      <c r="G779" s="18"/>
      <c r="W779" s="13"/>
      <c r="AL779" s="14"/>
      <c r="AM779" s="25"/>
      <c r="AN779" s="22"/>
      <c r="AO779" s="23"/>
      <c r="AP779" s="23"/>
    </row>
    <row r="780" spans="1:42" s="7" customFormat="1">
      <c r="A780" s="17"/>
      <c r="G780" s="18"/>
      <c r="W780" s="13"/>
      <c r="AL780" s="14"/>
      <c r="AM780" s="25"/>
      <c r="AN780" s="22"/>
      <c r="AO780" s="23"/>
      <c r="AP780" s="23"/>
    </row>
    <row r="781" spans="1:42" s="7" customFormat="1">
      <c r="A781" s="17"/>
      <c r="G781" s="18"/>
      <c r="W781" s="13"/>
      <c r="AL781" s="14"/>
      <c r="AM781" s="25"/>
      <c r="AN781" s="22"/>
      <c r="AO781" s="23"/>
      <c r="AP781" s="23"/>
    </row>
    <row r="782" spans="1:42" s="7" customFormat="1">
      <c r="A782" s="17"/>
      <c r="G782" s="18"/>
      <c r="W782" s="13"/>
      <c r="AL782" s="14"/>
      <c r="AM782" s="25"/>
      <c r="AN782" s="22"/>
      <c r="AO782" s="23"/>
      <c r="AP782" s="23"/>
    </row>
    <row r="783" spans="1:42" s="7" customFormat="1">
      <c r="A783" s="17"/>
      <c r="G783" s="18"/>
      <c r="W783" s="13"/>
      <c r="AL783" s="14"/>
      <c r="AM783" s="25"/>
      <c r="AN783" s="22"/>
      <c r="AO783" s="23"/>
      <c r="AP783" s="23"/>
    </row>
    <row r="784" spans="1:42" s="7" customFormat="1">
      <c r="A784" s="17"/>
      <c r="G784" s="18"/>
      <c r="W784" s="13"/>
      <c r="AL784" s="14"/>
      <c r="AM784" s="25"/>
      <c r="AN784" s="22"/>
      <c r="AO784" s="23"/>
      <c r="AP784" s="23"/>
    </row>
    <row r="785" spans="1:42" s="7" customFormat="1">
      <c r="A785" s="17"/>
      <c r="G785" s="18"/>
      <c r="W785" s="13"/>
      <c r="AL785" s="14"/>
      <c r="AM785" s="25"/>
      <c r="AN785" s="22"/>
      <c r="AO785" s="23"/>
      <c r="AP785" s="23"/>
    </row>
    <row r="786" spans="1:42" s="7" customFormat="1">
      <c r="A786" s="17"/>
      <c r="G786" s="18"/>
      <c r="W786" s="13"/>
      <c r="AL786" s="14"/>
      <c r="AM786" s="25"/>
      <c r="AN786" s="22"/>
      <c r="AO786" s="23"/>
      <c r="AP786" s="23"/>
    </row>
    <row r="787" spans="1:42" s="7" customFormat="1">
      <c r="A787" s="17"/>
      <c r="G787" s="18"/>
      <c r="W787" s="13"/>
      <c r="AL787" s="14"/>
      <c r="AM787" s="25"/>
      <c r="AN787" s="22"/>
      <c r="AO787" s="23"/>
      <c r="AP787" s="23"/>
    </row>
    <row r="788" spans="1:42" s="7" customFormat="1">
      <c r="A788" s="17"/>
      <c r="G788" s="18"/>
      <c r="W788" s="13"/>
      <c r="AL788" s="14"/>
      <c r="AM788" s="25"/>
      <c r="AN788" s="22"/>
      <c r="AO788" s="23"/>
      <c r="AP788" s="23"/>
    </row>
    <row r="789" spans="1:42" s="7" customFormat="1">
      <c r="A789" s="17"/>
      <c r="G789" s="18"/>
      <c r="W789" s="13"/>
      <c r="AL789" s="14"/>
      <c r="AM789" s="25"/>
      <c r="AN789" s="22"/>
      <c r="AO789" s="23"/>
      <c r="AP789" s="23"/>
    </row>
    <row r="790" spans="1:42" s="7" customFormat="1">
      <c r="A790" s="17"/>
      <c r="G790" s="18"/>
      <c r="W790" s="13"/>
      <c r="AL790" s="14"/>
      <c r="AM790" s="25"/>
      <c r="AN790" s="22"/>
      <c r="AO790" s="23"/>
      <c r="AP790" s="23"/>
    </row>
    <row r="791" spans="1:42" s="7" customFormat="1">
      <c r="A791" s="17"/>
      <c r="G791" s="18"/>
      <c r="W791" s="13"/>
      <c r="AL791" s="14"/>
      <c r="AM791" s="25"/>
      <c r="AN791" s="22"/>
      <c r="AO791" s="23"/>
      <c r="AP791" s="23"/>
    </row>
    <row r="792" spans="1:42" s="7" customFormat="1">
      <c r="A792" s="17"/>
      <c r="G792" s="18"/>
      <c r="W792" s="13"/>
      <c r="AL792" s="14"/>
      <c r="AM792" s="25"/>
      <c r="AN792" s="22"/>
      <c r="AO792" s="23"/>
      <c r="AP792" s="23"/>
    </row>
    <row r="793" spans="1:42" s="7" customFormat="1">
      <c r="A793" s="17"/>
      <c r="G793" s="18"/>
      <c r="W793" s="13"/>
      <c r="AL793" s="14"/>
      <c r="AM793" s="25"/>
      <c r="AN793" s="22"/>
      <c r="AO793" s="23"/>
      <c r="AP793" s="23"/>
    </row>
    <row r="794" spans="1:42" s="7" customFormat="1">
      <c r="A794" s="17"/>
      <c r="G794" s="18"/>
      <c r="W794" s="13"/>
      <c r="AL794" s="14"/>
      <c r="AM794" s="25"/>
      <c r="AN794" s="22"/>
      <c r="AO794" s="23"/>
      <c r="AP794" s="23"/>
    </row>
    <row r="795" spans="1:42" s="7" customFormat="1">
      <c r="A795" s="17"/>
      <c r="G795" s="18"/>
      <c r="W795" s="13"/>
      <c r="AL795" s="14"/>
      <c r="AM795" s="25"/>
      <c r="AN795" s="22"/>
      <c r="AO795" s="23"/>
      <c r="AP795" s="23"/>
    </row>
    <row r="796" spans="1:42" s="7" customFormat="1">
      <c r="A796" s="17"/>
      <c r="G796" s="18"/>
      <c r="W796" s="13"/>
      <c r="AL796" s="14"/>
      <c r="AM796" s="25"/>
      <c r="AN796" s="22"/>
      <c r="AO796" s="23"/>
      <c r="AP796" s="23"/>
    </row>
    <row r="797" spans="1:42" s="7" customFormat="1">
      <c r="A797" s="17"/>
      <c r="G797" s="18"/>
      <c r="W797" s="13"/>
      <c r="AL797" s="14"/>
      <c r="AM797" s="25"/>
      <c r="AN797" s="22"/>
      <c r="AO797" s="23"/>
      <c r="AP797" s="23"/>
    </row>
    <row r="798" spans="1:42" s="7" customFormat="1">
      <c r="A798" s="17"/>
      <c r="G798" s="18"/>
      <c r="W798" s="13"/>
      <c r="AL798" s="14"/>
      <c r="AM798" s="25"/>
      <c r="AN798" s="22"/>
      <c r="AO798" s="23"/>
      <c r="AP798" s="23"/>
    </row>
    <row r="799" spans="1:42" s="7" customFormat="1">
      <c r="A799" s="17"/>
      <c r="G799" s="18"/>
      <c r="W799" s="13"/>
      <c r="AL799" s="14"/>
      <c r="AM799" s="25"/>
      <c r="AN799" s="22"/>
      <c r="AO799" s="23"/>
      <c r="AP799" s="23"/>
    </row>
    <row r="800" spans="1:42" s="7" customFormat="1">
      <c r="A800" s="17"/>
      <c r="G800" s="18"/>
      <c r="W800" s="13"/>
      <c r="AL800" s="14"/>
      <c r="AM800" s="25"/>
      <c r="AN800" s="22"/>
      <c r="AO800" s="23"/>
      <c r="AP800" s="23"/>
    </row>
    <row r="801" spans="1:42" s="7" customFormat="1">
      <c r="A801" s="17"/>
      <c r="G801" s="18"/>
      <c r="W801" s="13"/>
      <c r="AL801" s="14"/>
      <c r="AM801" s="25"/>
      <c r="AN801" s="22"/>
      <c r="AO801" s="23"/>
      <c r="AP801" s="23"/>
    </row>
    <row r="802" spans="1:42" s="7" customFormat="1">
      <c r="A802" s="17"/>
      <c r="G802" s="18"/>
      <c r="W802" s="13"/>
      <c r="AL802" s="14"/>
      <c r="AM802" s="25"/>
      <c r="AN802" s="22"/>
      <c r="AO802" s="23"/>
      <c r="AP802" s="23"/>
    </row>
    <row r="803" spans="1:42" s="7" customFormat="1">
      <c r="A803" s="17"/>
      <c r="G803" s="18"/>
      <c r="W803" s="13"/>
      <c r="AL803" s="14"/>
      <c r="AM803" s="25"/>
      <c r="AN803" s="22"/>
      <c r="AO803" s="23"/>
      <c r="AP803" s="23"/>
    </row>
    <row r="804" spans="1:42" s="7" customFormat="1">
      <c r="A804" s="17"/>
      <c r="G804" s="18"/>
      <c r="W804" s="13"/>
      <c r="AL804" s="14"/>
      <c r="AM804" s="25"/>
      <c r="AN804" s="22"/>
      <c r="AO804" s="23"/>
      <c r="AP804" s="23"/>
    </row>
    <row r="805" spans="1:42" s="7" customFormat="1">
      <c r="A805" s="17"/>
      <c r="G805" s="18"/>
      <c r="W805" s="13"/>
      <c r="AL805" s="14"/>
      <c r="AM805" s="25"/>
      <c r="AN805" s="22"/>
      <c r="AO805" s="23"/>
      <c r="AP805" s="23"/>
    </row>
    <row r="806" spans="1:42" s="7" customFormat="1">
      <c r="A806" s="17"/>
      <c r="G806" s="18"/>
      <c r="W806" s="13"/>
      <c r="AL806" s="14"/>
      <c r="AM806" s="25"/>
      <c r="AN806" s="22"/>
      <c r="AO806" s="23"/>
      <c r="AP806" s="23"/>
    </row>
    <row r="807" spans="1:42" s="7" customFormat="1">
      <c r="A807" s="17"/>
      <c r="G807" s="18"/>
      <c r="W807" s="13"/>
      <c r="AL807" s="14"/>
      <c r="AM807" s="25"/>
      <c r="AN807" s="22"/>
      <c r="AO807" s="23"/>
      <c r="AP807" s="23"/>
    </row>
    <row r="808" spans="1:42" s="7" customFormat="1">
      <c r="A808" s="17"/>
      <c r="G808" s="18"/>
      <c r="W808" s="13"/>
      <c r="AL808" s="14"/>
      <c r="AM808" s="25"/>
      <c r="AN808" s="22"/>
      <c r="AO808" s="23"/>
      <c r="AP808" s="23"/>
    </row>
    <row r="809" spans="1:42" s="7" customFormat="1">
      <c r="A809" s="17"/>
      <c r="G809" s="18"/>
      <c r="W809" s="13"/>
      <c r="AL809" s="14"/>
      <c r="AM809" s="25"/>
      <c r="AN809" s="22"/>
      <c r="AO809" s="23"/>
      <c r="AP809" s="23"/>
    </row>
    <row r="810" spans="1:42" s="7" customFormat="1">
      <c r="A810" s="17"/>
      <c r="G810" s="18"/>
      <c r="W810" s="13"/>
      <c r="AL810" s="14"/>
      <c r="AM810" s="25"/>
      <c r="AN810" s="22"/>
      <c r="AO810" s="23"/>
      <c r="AP810" s="23"/>
    </row>
    <row r="811" spans="1:42" s="7" customFormat="1">
      <c r="A811" s="17"/>
      <c r="G811" s="18"/>
      <c r="W811" s="13"/>
      <c r="AL811" s="14"/>
      <c r="AM811" s="25"/>
      <c r="AN811" s="22"/>
      <c r="AO811" s="23"/>
      <c r="AP811" s="23"/>
    </row>
    <row r="812" spans="1:42" s="7" customFormat="1">
      <c r="A812" s="17"/>
      <c r="G812" s="18"/>
      <c r="W812" s="13"/>
      <c r="AL812" s="14"/>
      <c r="AM812" s="25"/>
      <c r="AN812" s="22"/>
      <c r="AO812" s="23"/>
      <c r="AP812" s="23"/>
    </row>
    <row r="813" spans="1:42" s="7" customFormat="1">
      <c r="A813" s="17"/>
      <c r="G813" s="18"/>
      <c r="W813" s="13"/>
      <c r="AL813" s="14"/>
      <c r="AM813" s="25"/>
      <c r="AN813" s="22"/>
      <c r="AO813" s="23"/>
      <c r="AP813" s="23"/>
    </row>
    <row r="814" spans="1:42" s="7" customFormat="1">
      <c r="A814" s="17"/>
      <c r="G814" s="18"/>
      <c r="W814" s="13"/>
      <c r="AL814" s="14"/>
      <c r="AM814" s="25"/>
      <c r="AN814" s="22"/>
      <c r="AO814" s="23"/>
      <c r="AP814" s="23"/>
    </row>
    <row r="815" spans="1:42" s="7" customFormat="1">
      <c r="A815" s="17"/>
      <c r="G815" s="18"/>
      <c r="W815" s="13"/>
      <c r="AL815" s="14"/>
      <c r="AM815" s="25"/>
      <c r="AN815" s="22"/>
      <c r="AO815" s="23"/>
      <c r="AP815" s="23"/>
    </row>
    <row r="816" spans="1:42" s="7" customFormat="1">
      <c r="A816" s="17"/>
      <c r="G816" s="18"/>
      <c r="W816" s="13"/>
      <c r="AL816" s="14"/>
      <c r="AM816" s="25"/>
      <c r="AN816" s="22"/>
      <c r="AO816" s="23"/>
      <c r="AP816" s="23"/>
    </row>
    <row r="817" spans="1:42" s="7" customFormat="1">
      <c r="A817" s="17"/>
      <c r="G817" s="18"/>
      <c r="W817" s="13"/>
      <c r="AL817" s="14"/>
      <c r="AM817" s="25"/>
      <c r="AN817" s="22"/>
      <c r="AO817" s="23"/>
      <c r="AP817" s="23"/>
    </row>
    <row r="818" spans="1:42" s="7" customFormat="1">
      <c r="A818" s="17"/>
      <c r="G818" s="18"/>
      <c r="W818" s="13"/>
      <c r="AL818" s="14"/>
      <c r="AM818" s="25"/>
      <c r="AN818" s="22"/>
      <c r="AO818" s="23"/>
      <c r="AP818" s="23"/>
    </row>
    <row r="819" spans="1:42" s="7" customFormat="1">
      <c r="A819" s="17"/>
      <c r="G819" s="18"/>
      <c r="W819" s="13"/>
      <c r="AL819" s="14"/>
      <c r="AM819" s="25"/>
      <c r="AN819" s="22"/>
      <c r="AO819" s="23"/>
      <c r="AP819" s="23"/>
    </row>
    <row r="820" spans="1:42" s="7" customFormat="1">
      <c r="A820" s="17"/>
      <c r="G820" s="18"/>
      <c r="W820" s="13"/>
      <c r="AL820" s="14"/>
      <c r="AM820" s="25"/>
      <c r="AN820" s="22"/>
      <c r="AO820" s="23"/>
      <c r="AP820" s="23"/>
    </row>
    <row r="821" spans="1:42" s="7" customFormat="1">
      <c r="A821" s="17"/>
      <c r="G821" s="18"/>
      <c r="W821" s="13"/>
      <c r="AL821" s="14"/>
      <c r="AM821" s="25"/>
      <c r="AN821" s="22"/>
      <c r="AO821" s="23"/>
      <c r="AP821" s="23"/>
    </row>
    <row r="822" spans="1:42" s="7" customFormat="1">
      <c r="A822" s="17"/>
      <c r="G822" s="18"/>
      <c r="W822" s="13"/>
      <c r="AL822" s="14"/>
      <c r="AM822" s="25"/>
      <c r="AN822" s="22"/>
      <c r="AO822" s="23"/>
      <c r="AP822" s="23"/>
    </row>
    <row r="823" spans="1:42" s="7" customFormat="1">
      <c r="A823" s="17"/>
      <c r="G823" s="18"/>
      <c r="W823" s="13"/>
      <c r="AL823" s="14"/>
      <c r="AM823" s="25"/>
      <c r="AN823" s="22"/>
      <c r="AO823" s="23"/>
      <c r="AP823" s="23"/>
    </row>
    <row r="824" spans="1:42" s="7" customFormat="1">
      <c r="A824" s="17"/>
      <c r="G824" s="18"/>
      <c r="W824" s="13"/>
      <c r="AL824" s="14"/>
      <c r="AM824" s="25"/>
      <c r="AN824" s="22"/>
      <c r="AO824" s="23"/>
      <c r="AP824" s="23"/>
    </row>
    <row r="825" spans="1:42" s="7" customFormat="1">
      <c r="A825" s="17"/>
      <c r="G825" s="18"/>
      <c r="W825" s="13"/>
      <c r="AL825" s="14"/>
      <c r="AM825" s="25"/>
      <c r="AN825" s="22"/>
      <c r="AO825" s="23"/>
      <c r="AP825" s="23"/>
    </row>
    <row r="826" spans="1:42" s="7" customFormat="1">
      <c r="A826" s="17"/>
      <c r="G826" s="18"/>
      <c r="W826" s="13"/>
      <c r="AL826" s="14"/>
      <c r="AM826" s="25"/>
      <c r="AN826" s="22"/>
      <c r="AO826" s="23"/>
      <c r="AP826" s="23"/>
    </row>
    <row r="827" spans="1:42" s="7" customFormat="1">
      <c r="A827" s="17"/>
      <c r="G827" s="18"/>
      <c r="W827" s="13"/>
      <c r="AL827" s="14"/>
      <c r="AM827" s="25"/>
      <c r="AN827" s="22"/>
      <c r="AO827" s="23"/>
      <c r="AP827" s="23"/>
    </row>
    <row r="828" spans="1:42" s="7" customFormat="1">
      <c r="A828" s="17"/>
      <c r="G828" s="18"/>
      <c r="W828" s="13"/>
      <c r="AL828" s="14"/>
      <c r="AM828" s="25"/>
      <c r="AN828" s="22"/>
      <c r="AO828" s="23"/>
      <c r="AP828" s="23"/>
    </row>
    <row r="829" spans="1:42" s="7" customFormat="1">
      <c r="A829" s="17"/>
      <c r="G829" s="18"/>
      <c r="W829" s="13"/>
      <c r="AL829" s="14"/>
      <c r="AM829" s="25"/>
      <c r="AN829" s="22"/>
      <c r="AO829" s="23"/>
      <c r="AP829" s="23"/>
    </row>
    <row r="830" spans="1:42" s="7" customFormat="1">
      <c r="A830" s="17"/>
      <c r="G830" s="18"/>
      <c r="W830" s="13"/>
      <c r="AL830" s="14"/>
      <c r="AM830" s="25"/>
      <c r="AN830" s="22"/>
      <c r="AO830" s="23"/>
      <c r="AP830" s="23"/>
    </row>
    <row r="831" spans="1:42" s="7" customFormat="1">
      <c r="A831" s="17"/>
      <c r="G831" s="18"/>
      <c r="W831" s="13"/>
      <c r="AL831" s="14"/>
      <c r="AM831" s="25"/>
      <c r="AN831" s="22"/>
      <c r="AO831" s="23"/>
      <c r="AP831" s="23"/>
    </row>
    <row r="832" spans="1:42" s="7" customFormat="1">
      <c r="A832" s="17"/>
      <c r="G832" s="18"/>
      <c r="W832" s="13"/>
      <c r="AL832" s="14"/>
      <c r="AM832" s="25"/>
      <c r="AN832" s="22"/>
      <c r="AO832" s="23"/>
      <c r="AP832" s="23"/>
    </row>
    <row r="833" spans="1:42" s="7" customFormat="1">
      <c r="A833" s="17"/>
      <c r="G833" s="18"/>
      <c r="W833" s="13"/>
      <c r="AL833" s="14"/>
      <c r="AM833" s="25"/>
      <c r="AN833" s="22"/>
      <c r="AO833" s="23"/>
      <c r="AP833" s="23"/>
    </row>
    <row r="834" spans="1:42" s="7" customFormat="1">
      <c r="A834" s="17"/>
      <c r="G834" s="18"/>
      <c r="W834" s="13"/>
      <c r="AL834" s="14"/>
      <c r="AM834" s="25"/>
      <c r="AN834" s="22"/>
      <c r="AO834" s="23"/>
      <c r="AP834" s="23"/>
    </row>
    <row r="835" spans="1:42" s="7" customFormat="1">
      <c r="A835" s="17"/>
      <c r="G835" s="18"/>
      <c r="W835" s="13"/>
      <c r="AL835" s="14"/>
      <c r="AM835" s="25"/>
      <c r="AN835" s="22"/>
      <c r="AO835" s="23"/>
      <c r="AP835" s="23"/>
    </row>
    <row r="836" spans="1:42" s="7" customFormat="1">
      <c r="A836" s="17"/>
      <c r="G836" s="18"/>
      <c r="W836" s="13"/>
      <c r="AL836" s="14"/>
      <c r="AM836" s="25"/>
      <c r="AN836" s="22"/>
      <c r="AO836" s="23"/>
      <c r="AP836" s="23"/>
    </row>
    <row r="837" spans="1:42" s="7" customFormat="1">
      <c r="A837" s="17"/>
      <c r="G837" s="18"/>
      <c r="W837" s="13"/>
      <c r="AL837" s="14"/>
      <c r="AM837" s="25"/>
      <c r="AN837" s="22"/>
      <c r="AO837" s="23"/>
      <c r="AP837" s="23"/>
    </row>
    <row r="838" spans="1:42" s="7" customFormat="1">
      <c r="A838" s="17"/>
      <c r="G838" s="18"/>
      <c r="W838" s="13"/>
      <c r="AL838" s="14"/>
      <c r="AM838" s="25"/>
      <c r="AN838" s="22"/>
      <c r="AO838" s="23"/>
      <c r="AP838" s="23"/>
    </row>
    <row r="839" spans="1:42" s="7" customFormat="1">
      <c r="A839" s="17"/>
      <c r="G839" s="18"/>
      <c r="W839" s="13"/>
      <c r="AL839" s="14"/>
      <c r="AM839" s="25"/>
      <c r="AN839" s="22"/>
      <c r="AO839" s="23"/>
      <c r="AP839" s="23"/>
    </row>
    <row r="840" spans="1:42" s="7" customFormat="1">
      <c r="A840" s="17"/>
      <c r="G840" s="18"/>
      <c r="W840" s="13"/>
      <c r="AL840" s="14"/>
      <c r="AM840" s="25"/>
      <c r="AN840" s="22"/>
      <c r="AO840" s="23"/>
      <c r="AP840" s="23"/>
    </row>
    <row r="841" spans="1:42" s="7" customFormat="1">
      <c r="A841" s="17"/>
      <c r="G841" s="18"/>
      <c r="W841" s="13"/>
      <c r="AL841" s="14"/>
      <c r="AM841" s="25"/>
      <c r="AN841" s="22"/>
      <c r="AO841" s="23"/>
      <c r="AP841" s="23"/>
    </row>
    <row r="842" spans="1:42" s="7" customFormat="1">
      <c r="A842" s="17"/>
      <c r="G842" s="18"/>
      <c r="W842" s="13"/>
      <c r="AL842" s="14"/>
      <c r="AM842" s="25"/>
      <c r="AN842" s="22"/>
      <c r="AO842" s="23"/>
      <c r="AP842" s="23"/>
    </row>
    <row r="843" spans="1:42" s="7" customFormat="1">
      <c r="A843" s="17"/>
      <c r="G843" s="18"/>
      <c r="W843" s="13"/>
      <c r="AL843" s="14"/>
      <c r="AM843" s="25"/>
      <c r="AN843" s="22"/>
      <c r="AO843" s="23"/>
      <c r="AP843" s="23"/>
    </row>
    <row r="844" spans="1:42" s="7" customFormat="1">
      <c r="A844" s="17"/>
      <c r="G844" s="18"/>
      <c r="W844" s="13"/>
      <c r="AL844" s="14"/>
      <c r="AM844" s="25"/>
      <c r="AN844" s="22"/>
      <c r="AO844" s="23"/>
      <c r="AP844" s="23"/>
    </row>
    <row r="845" spans="1:42" s="7" customFormat="1">
      <c r="A845" s="17"/>
      <c r="G845" s="18"/>
      <c r="W845" s="13"/>
      <c r="AL845" s="14"/>
      <c r="AM845" s="25"/>
      <c r="AN845" s="22"/>
      <c r="AO845" s="23"/>
      <c r="AP845" s="23"/>
    </row>
    <row r="846" spans="1:42" s="7" customFormat="1">
      <c r="A846" s="17"/>
      <c r="G846" s="18"/>
      <c r="W846" s="13"/>
      <c r="AL846" s="14"/>
      <c r="AM846" s="25"/>
      <c r="AN846" s="22"/>
      <c r="AO846" s="23"/>
      <c r="AP846" s="23"/>
    </row>
    <row r="847" spans="1:42" s="7" customFormat="1">
      <c r="A847" s="17"/>
      <c r="G847" s="18"/>
      <c r="W847" s="13"/>
      <c r="AL847" s="14"/>
      <c r="AM847" s="25"/>
      <c r="AN847" s="22"/>
      <c r="AO847" s="23"/>
      <c r="AP847" s="23"/>
    </row>
    <row r="848" spans="1:42" s="7" customFormat="1">
      <c r="A848" s="17"/>
      <c r="G848" s="18"/>
      <c r="W848" s="13"/>
      <c r="AL848" s="14"/>
      <c r="AM848" s="25"/>
      <c r="AN848" s="22"/>
      <c r="AO848" s="23"/>
      <c r="AP848" s="23"/>
    </row>
    <row r="849" spans="1:42" s="7" customFormat="1">
      <c r="A849" s="17"/>
      <c r="G849" s="18"/>
      <c r="W849" s="13"/>
      <c r="AL849" s="14"/>
      <c r="AM849" s="25"/>
      <c r="AN849" s="22"/>
      <c r="AO849" s="23"/>
      <c r="AP849" s="23"/>
    </row>
    <row r="850" spans="1:42" s="7" customFormat="1">
      <c r="A850" s="17"/>
      <c r="G850" s="18"/>
      <c r="W850" s="13"/>
      <c r="AL850" s="14"/>
      <c r="AM850" s="25"/>
      <c r="AN850" s="22"/>
      <c r="AO850" s="23"/>
      <c r="AP850" s="23"/>
    </row>
    <row r="851" spans="1:42" s="7" customFormat="1">
      <c r="A851" s="17"/>
      <c r="G851" s="18"/>
      <c r="W851" s="13"/>
      <c r="AL851" s="14"/>
      <c r="AM851" s="25"/>
      <c r="AN851" s="22"/>
      <c r="AO851" s="23"/>
      <c r="AP851" s="23"/>
    </row>
    <row r="852" spans="1:42" s="7" customFormat="1">
      <c r="A852" s="17"/>
      <c r="G852" s="18"/>
      <c r="W852" s="13"/>
      <c r="AL852" s="14"/>
      <c r="AM852" s="25"/>
      <c r="AN852" s="22"/>
      <c r="AO852" s="23"/>
      <c r="AP852" s="23"/>
    </row>
    <row r="853" spans="1:42" s="7" customFormat="1">
      <c r="A853" s="17"/>
      <c r="G853" s="18"/>
      <c r="W853" s="13"/>
      <c r="AL853" s="14"/>
      <c r="AM853" s="25"/>
      <c r="AN853" s="22"/>
      <c r="AO853" s="23"/>
      <c r="AP853" s="23"/>
    </row>
    <row r="854" spans="1:42" s="7" customFormat="1">
      <c r="A854" s="17"/>
      <c r="G854" s="18"/>
      <c r="W854" s="13"/>
      <c r="AL854" s="14"/>
      <c r="AM854" s="25"/>
      <c r="AN854" s="22"/>
      <c r="AO854" s="23"/>
      <c r="AP854" s="23"/>
    </row>
    <row r="855" spans="1:42" s="7" customFormat="1">
      <c r="A855" s="17"/>
      <c r="G855" s="18"/>
      <c r="W855" s="13"/>
      <c r="AL855" s="14"/>
      <c r="AM855" s="25"/>
      <c r="AN855" s="22"/>
      <c r="AO855" s="23"/>
      <c r="AP855" s="23"/>
    </row>
    <row r="856" spans="1:42" s="7" customFormat="1">
      <c r="A856" s="17"/>
      <c r="G856" s="18"/>
      <c r="W856" s="13"/>
      <c r="AL856" s="14"/>
      <c r="AM856" s="25"/>
      <c r="AN856" s="22"/>
      <c r="AO856" s="23"/>
      <c r="AP856" s="23"/>
    </row>
    <row r="857" spans="1:42" s="7" customFormat="1">
      <c r="A857" s="17"/>
      <c r="G857" s="18"/>
      <c r="W857" s="13"/>
      <c r="AL857" s="14"/>
      <c r="AM857" s="25"/>
      <c r="AN857" s="22"/>
      <c r="AO857" s="23"/>
      <c r="AP857" s="23"/>
    </row>
    <row r="858" spans="1:42" s="7" customFormat="1">
      <c r="A858" s="17"/>
      <c r="G858" s="18"/>
      <c r="W858" s="13"/>
      <c r="AL858" s="14"/>
      <c r="AM858" s="25"/>
      <c r="AN858" s="22"/>
      <c r="AO858" s="23"/>
      <c r="AP858" s="23"/>
    </row>
    <row r="859" spans="1:42" s="7" customFormat="1">
      <c r="A859" s="17"/>
      <c r="G859" s="18"/>
      <c r="W859" s="13"/>
      <c r="AL859" s="14"/>
      <c r="AM859" s="25"/>
      <c r="AN859" s="22"/>
      <c r="AO859" s="23"/>
      <c r="AP859" s="23"/>
    </row>
    <row r="860" spans="1:42" s="7" customFormat="1">
      <c r="A860" s="17"/>
      <c r="G860" s="18"/>
      <c r="W860" s="13"/>
      <c r="AL860" s="14"/>
      <c r="AM860" s="25"/>
      <c r="AN860" s="22"/>
      <c r="AO860" s="23"/>
      <c r="AP860" s="23"/>
    </row>
    <row r="861" spans="1:42" s="7" customFormat="1">
      <c r="A861" s="17"/>
      <c r="G861" s="18"/>
      <c r="W861" s="13"/>
      <c r="AL861" s="14"/>
      <c r="AM861" s="25"/>
      <c r="AN861" s="22"/>
      <c r="AO861" s="23"/>
      <c r="AP861" s="23"/>
    </row>
    <row r="862" spans="1:42" s="7" customFormat="1">
      <c r="A862" s="17"/>
      <c r="G862" s="18"/>
      <c r="W862" s="13"/>
      <c r="AL862" s="14"/>
      <c r="AM862" s="25"/>
      <c r="AN862" s="22"/>
      <c r="AO862" s="23"/>
      <c r="AP862" s="23"/>
    </row>
    <row r="863" spans="1:42" s="7" customFormat="1">
      <c r="A863" s="17"/>
      <c r="G863" s="18"/>
      <c r="W863" s="13"/>
      <c r="AL863" s="14"/>
      <c r="AM863" s="25"/>
      <c r="AN863" s="22"/>
      <c r="AO863" s="23"/>
      <c r="AP863" s="23"/>
    </row>
    <row r="864" spans="1:42" s="7" customFormat="1">
      <c r="A864" s="17"/>
      <c r="G864" s="18"/>
      <c r="W864" s="13"/>
      <c r="AL864" s="14"/>
      <c r="AM864" s="25"/>
      <c r="AN864" s="22"/>
      <c r="AO864" s="23"/>
      <c r="AP864" s="23"/>
    </row>
    <row r="865" spans="1:42" s="7" customFormat="1">
      <c r="A865" s="17"/>
      <c r="G865" s="18"/>
      <c r="W865" s="13"/>
      <c r="AL865" s="14"/>
      <c r="AM865" s="25"/>
      <c r="AN865" s="22"/>
      <c r="AO865" s="23"/>
      <c r="AP865" s="23"/>
    </row>
    <row r="866" spans="1:42" s="7" customFormat="1">
      <c r="A866" s="17"/>
      <c r="G866" s="18"/>
      <c r="W866" s="13"/>
      <c r="AL866" s="14"/>
      <c r="AM866" s="25"/>
      <c r="AN866" s="22"/>
      <c r="AO866" s="23"/>
      <c r="AP866" s="23"/>
    </row>
    <row r="867" spans="1:42" s="7" customFormat="1">
      <c r="A867" s="17"/>
      <c r="G867" s="18"/>
      <c r="W867" s="13"/>
      <c r="AL867" s="14"/>
      <c r="AM867" s="25"/>
      <c r="AN867" s="22"/>
      <c r="AO867" s="23"/>
      <c r="AP867" s="23"/>
    </row>
    <row r="868" spans="1:42" s="7" customFormat="1">
      <c r="A868" s="17"/>
      <c r="G868" s="18"/>
      <c r="W868" s="13"/>
      <c r="AL868" s="14"/>
      <c r="AM868" s="25"/>
      <c r="AN868" s="22"/>
      <c r="AO868" s="23"/>
      <c r="AP868" s="23"/>
    </row>
    <row r="869" spans="1:42" s="7" customFormat="1">
      <c r="A869" s="17"/>
      <c r="G869" s="18"/>
      <c r="W869" s="13"/>
      <c r="AL869" s="14"/>
      <c r="AM869" s="25"/>
      <c r="AN869" s="22"/>
      <c r="AO869" s="23"/>
      <c r="AP869" s="23"/>
    </row>
    <row r="870" spans="1:42" s="7" customFormat="1">
      <c r="A870" s="17"/>
      <c r="G870" s="18"/>
      <c r="W870" s="13"/>
      <c r="AL870" s="14"/>
      <c r="AM870" s="25"/>
      <c r="AN870" s="22"/>
      <c r="AO870" s="23"/>
      <c r="AP870" s="23"/>
    </row>
    <row r="871" spans="1:42" s="7" customFormat="1">
      <c r="A871" s="17"/>
      <c r="G871" s="18"/>
      <c r="W871" s="13"/>
      <c r="AL871" s="14"/>
      <c r="AM871" s="25"/>
      <c r="AN871" s="22"/>
      <c r="AO871" s="23"/>
      <c r="AP871" s="23"/>
    </row>
    <row r="872" spans="1:42" s="7" customFormat="1">
      <c r="A872" s="17"/>
      <c r="G872" s="18"/>
      <c r="W872" s="13"/>
      <c r="AL872" s="14"/>
      <c r="AM872" s="25"/>
      <c r="AN872" s="22"/>
      <c r="AO872" s="23"/>
      <c r="AP872" s="23"/>
    </row>
    <row r="873" spans="1:42" s="7" customFormat="1">
      <c r="A873" s="17"/>
      <c r="G873" s="18"/>
      <c r="W873" s="13"/>
      <c r="AL873" s="14"/>
      <c r="AM873" s="25"/>
      <c r="AN873" s="22"/>
      <c r="AO873" s="23"/>
      <c r="AP873" s="23"/>
    </row>
    <row r="874" spans="1:42" s="7" customFormat="1">
      <c r="A874" s="17"/>
      <c r="G874" s="18"/>
      <c r="W874" s="13"/>
      <c r="AL874" s="14"/>
      <c r="AM874" s="25"/>
      <c r="AN874" s="22"/>
      <c r="AO874" s="23"/>
      <c r="AP874" s="23"/>
    </row>
    <row r="875" spans="1:42" s="7" customFormat="1">
      <c r="A875" s="17"/>
      <c r="G875" s="18"/>
      <c r="W875" s="13"/>
      <c r="AL875" s="14"/>
      <c r="AM875" s="25"/>
      <c r="AN875" s="22"/>
      <c r="AO875" s="23"/>
      <c r="AP875" s="23"/>
    </row>
    <row r="876" spans="1:42" s="7" customFormat="1">
      <c r="A876" s="17"/>
      <c r="G876" s="18"/>
      <c r="W876" s="13"/>
      <c r="AL876" s="14"/>
      <c r="AM876" s="25"/>
      <c r="AN876" s="22"/>
      <c r="AO876" s="23"/>
      <c r="AP876" s="23"/>
    </row>
    <row r="877" spans="1:42" s="7" customFormat="1">
      <c r="A877" s="17"/>
      <c r="G877" s="18"/>
      <c r="W877" s="13"/>
      <c r="AL877" s="14"/>
      <c r="AM877" s="25"/>
      <c r="AN877" s="22"/>
      <c r="AO877" s="23"/>
      <c r="AP877" s="23"/>
    </row>
    <row r="878" spans="1:42" s="7" customFormat="1">
      <c r="A878" s="17"/>
      <c r="G878" s="18"/>
      <c r="W878" s="13"/>
      <c r="AL878" s="14"/>
      <c r="AM878" s="25"/>
      <c r="AN878" s="22"/>
      <c r="AO878" s="23"/>
      <c r="AP878" s="23"/>
    </row>
    <row r="879" spans="1:42" s="7" customFormat="1">
      <c r="A879" s="17"/>
      <c r="G879" s="18"/>
      <c r="W879" s="13"/>
      <c r="AL879" s="14"/>
      <c r="AM879" s="25"/>
      <c r="AN879" s="22"/>
      <c r="AO879" s="23"/>
      <c r="AP879" s="23"/>
    </row>
    <row r="880" spans="1:42" s="7" customFormat="1">
      <c r="A880" s="17"/>
      <c r="G880" s="18"/>
      <c r="W880" s="13"/>
      <c r="AL880" s="14"/>
      <c r="AM880" s="25"/>
      <c r="AN880" s="22"/>
      <c r="AO880" s="23"/>
      <c r="AP880" s="23"/>
    </row>
    <row r="881" spans="1:42" s="7" customFormat="1">
      <c r="A881" s="17"/>
      <c r="G881" s="18"/>
      <c r="W881" s="13"/>
      <c r="AL881" s="14"/>
      <c r="AM881" s="25"/>
      <c r="AN881" s="22"/>
      <c r="AO881" s="23"/>
      <c r="AP881" s="23"/>
    </row>
    <row r="882" spans="1:42" s="7" customFormat="1">
      <c r="A882" s="17"/>
      <c r="G882" s="18"/>
      <c r="W882" s="13"/>
      <c r="AL882" s="14"/>
      <c r="AM882" s="25"/>
      <c r="AN882" s="22"/>
      <c r="AO882" s="23"/>
      <c r="AP882" s="23"/>
    </row>
    <row r="883" spans="1:42" s="7" customFormat="1">
      <c r="A883" s="17"/>
      <c r="G883" s="18"/>
      <c r="W883" s="13"/>
      <c r="AL883" s="14"/>
      <c r="AM883" s="25"/>
      <c r="AN883" s="22"/>
      <c r="AO883" s="23"/>
      <c r="AP883" s="23"/>
    </row>
    <row r="884" spans="1:42" s="7" customFormat="1">
      <c r="A884" s="17"/>
      <c r="G884" s="18"/>
      <c r="W884" s="13"/>
      <c r="AL884" s="14"/>
      <c r="AM884" s="25"/>
      <c r="AN884" s="22"/>
      <c r="AO884" s="23"/>
      <c r="AP884" s="23"/>
    </row>
    <row r="885" spans="1:42" s="7" customFormat="1">
      <c r="A885" s="17"/>
      <c r="G885" s="18"/>
      <c r="W885" s="13"/>
      <c r="AL885" s="14"/>
      <c r="AM885" s="25"/>
      <c r="AN885" s="22"/>
      <c r="AO885" s="23"/>
      <c r="AP885" s="23"/>
    </row>
    <row r="886" spans="1:42" s="7" customFormat="1">
      <c r="A886" s="17"/>
      <c r="G886" s="18"/>
      <c r="W886" s="13"/>
      <c r="AL886" s="14"/>
      <c r="AM886" s="25"/>
      <c r="AN886" s="22"/>
      <c r="AO886" s="23"/>
      <c r="AP886" s="23"/>
    </row>
    <row r="887" spans="1:42" s="7" customFormat="1">
      <c r="A887" s="17"/>
      <c r="G887" s="18"/>
      <c r="W887" s="13"/>
      <c r="AL887" s="14"/>
      <c r="AM887" s="25"/>
      <c r="AN887" s="22"/>
      <c r="AO887" s="23"/>
      <c r="AP887" s="23"/>
    </row>
    <row r="888" spans="1:42" s="7" customFormat="1">
      <c r="A888" s="17"/>
      <c r="G888" s="18"/>
      <c r="W888" s="13"/>
      <c r="AL888" s="14"/>
      <c r="AM888" s="25"/>
      <c r="AN888" s="22"/>
      <c r="AO888" s="23"/>
      <c r="AP888" s="23"/>
    </row>
    <row r="889" spans="1:42" s="7" customFormat="1">
      <c r="A889" s="17"/>
      <c r="G889" s="18"/>
      <c r="W889" s="13"/>
      <c r="AL889" s="14"/>
      <c r="AM889" s="25"/>
      <c r="AN889" s="22"/>
      <c r="AO889" s="23"/>
      <c r="AP889" s="23"/>
    </row>
    <row r="890" spans="1:42" s="7" customFormat="1">
      <c r="A890" s="17"/>
      <c r="G890" s="18"/>
      <c r="W890" s="13"/>
      <c r="AL890" s="14"/>
      <c r="AM890" s="25"/>
      <c r="AN890" s="22"/>
      <c r="AO890" s="23"/>
      <c r="AP890" s="23"/>
    </row>
    <row r="891" spans="1:42" s="7" customFormat="1">
      <c r="A891" s="17"/>
      <c r="G891" s="18"/>
      <c r="W891" s="13"/>
      <c r="AL891" s="14"/>
      <c r="AM891" s="25"/>
      <c r="AN891" s="22"/>
      <c r="AO891" s="23"/>
      <c r="AP891" s="23"/>
    </row>
    <row r="892" spans="1:42" s="7" customFormat="1">
      <c r="A892" s="17"/>
      <c r="G892" s="18"/>
      <c r="W892" s="13"/>
      <c r="AL892" s="14"/>
      <c r="AM892" s="25"/>
      <c r="AN892" s="22"/>
      <c r="AO892" s="23"/>
      <c r="AP892" s="23"/>
    </row>
    <row r="893" spans="1:42" s="7" customFormat="1">
      <c r="A893" s="17"/>
      <c r="G893" s="18"/>
      <c r="W893" s="13"/>
      <c r="AL893" s="14"/>
      <c r="AM893" s="25"/>
      <c r="AN893" s="22"/>
      <c r="AO893" s="23"/>
      <c r="AP893" s="23"/>
    </row>
    <row r="894" spans="1:42" s="7" customFormat="1">
      <c r="A894" s="17"/>
      <c r="G894" s="18"/>
      <c r="W894" s="13"/>
      <c r="AL894" s="14"/>
      <c r="AM894" s="25"/>
      <c r="AN894" s="22"/>
      <c r="AO894" s="23"/>
      <c r="AP894" s="23"/>
    </row>
    <row r="895" spans="1:42" s="7" customFormat="1">
      <c r="A895" s="17"/>
      <c r="G895" s="18"/>
      <c r="W895" s="13"/>
      <c r="AL895" s="14"/>
      <c r="AM895" s="25"/>
      <c r="AN895" s="22"/>
      <c r="AO895" s="23"/>
      <c r="AP895" s="23"/>
    </row>
    <row r="896" spans="1:42" s="7" customFormat="1">
      <c r="A896" s="17"/>
      <c r="G896" s="18"/>
      <c r="W896" s="13"/>
      <c r="AL896" s="14"/>
      <c r="AM896" s="25"/>
      <c r="AN896" s="22"/>
      <c r="AO896" s="23"/>
      <c r="AP896" s="23"/>
    </row>
    <row r="897" spans="1:42" s="7" customFormat="1">
      <c r="A897" s="17"/>
      <c r="G897" s="18"/>
      <c r="W897" s="13"/>
      <c r="AL897" s="14"/>
      <c r="AM897" s="25"/>
      <c r="AN897" s="22"/>
      <c r="AO897" s="23"/>
      <c r="AP897" s="23"/>
    </row>
    <row r="898" spans="1:42" s="7" customFormat="1">
      <c r="A898" s="17"/>
      <c r="G898" s="18"/>
      <c r="W898" s="13"/>
      <c r="AL898" s="14"/>
      <c r="AM898" s="25"/>
      <c r="AN898" s="22"/>
      <c r="AO898" s="23"/>
      <c r="AP898" s="23"/>
    </row>
    <row r="899" spans="1:42" s="7" customFormat="1">
      <c r="A899" s="17"/>
      <c r="G899" s="18"/>
      <c r="W899" s="13"/>
      <c r="AL899" s="14"/>
      <c r="AM899" s="25"/>
      <c r="AN899" s="22"/>
      <c r="AO899" s="23"/>
      <c r="AP899" s="23"/>
    </row>
    <row r="900" spans="1:42" s="7" customFormat="1">
      <c r="A900" s="17"/>
      <c r="G900" s="18"/>
      <c r="W900" s="13"/>
      <c r="AL900" s="14"/>
      <c r="AM900" s="25"/>
      <c r="AN900" s="22"/>
      <c r="AO900" s="23"/>
      <c r="AP900" s="23"/>
    </row>
    <row r="901" spans="1:42" s="7" customFormat="1">
      <c r="A901" s="17"/>
      <c r="G901" s="18"/>
      <c r="W901" s="13"/>
      <c r="AL901" s="14"/>
      <c r="AM901" s="25"/>
      <c r="AN901" s="22"/>
      <c r="AO901" s="23"/>
      <c r="AP901" s="23"/>
    </row>
    <row r="902" spans="1:42" s="7" customFormat="1">
      <c r="A902" s="17"/>
      <c r="G902" s="18"/>
      <c r="W902" s="13"/>
      <c r="AL902" s="14"/>
      <c r="AM902" s="25"/>
      <c r="AN902" s="22"/>
      <c r="AO902" s="23"/>
      <c r="AP902" s="23"/>
    </row>
    <row r="903" spans="1:42" s="7" customFormat="1">
      <c r="A903" s="17"/>
      <c r="G903" s="18"/>
      <c r="W903" s="13"/>
      <c r="AL903" s="14"/>
      <c r="AM903" s="25"/>
      <c r="AN903" s="22"/>
      <c r="AO903" s="23"/>
      <c r="AP903" s="23"/>
    </row>
    <row r="904" spans="1:42" s="7" customFormat="1">
      <c r="A904" s="17"/>
      <c r="G904" s="18"/>
      <c r="W904" s="13"/>
      <c r="AL904" s="14"/>
      <c r="AM904" s="25"/>
      <c r="AN904" s="22"/>
      <c r="AO904" s="23"/>
      <c r="AP904" s="23"/>
    </row>
    <row r="905" spans="1:42" s="7" customFormat="1">
      <c r="A905" s="17"/>
      <c r="G905" s="18"/>
      <c r="W905" s="13"/>
      <c r="AL905" s="14"/>
      <c r="AM905" s="25"/>
      <c r="AN905" s="22"/>
      <c r="AO905" s="23"/>
      <c r="AP905" s="23"/>
    </row>
    <row r="906" spans="1:42" s="7" customFormat="1">
      <c r="A906" s="17"/>
      <c r="G906" s="18"/>
      <c r="W906" s="13"/>
      <c r="AL906" s="14"/>
      <c r="AM906" s="25"/>
      <c r="AN906" s="22"/>
      <c r="AO906" s="23"/>
      <c r="AP906" s="23"/>
    </row>
    <row r="907" spans="1:42" s="7" customFormat="1">
      <c r="A907" s="17"/>
      <c r="G907" s="18"/>
      <c r="W907" s="13"/>
      <c r="AL907" s="14"/>
      <c r="AM907" s="25"/>
      <c r="AN907" s="22"/>
      <c r="AO907" s="23"/>
      <c r="AP907" s="23"/>
    </row>
    <row r="908" spans="1:42" s="7" customFormat="1">
      <c r="A908" s="17"/>
      <c r="G908" s="18"/>
      <c r="W908" s="13"/>
      <c r="AL908" s="14"/>
      <c r="AM908" s="25"/>
      <c r="AN908" s="22"/>
      <c r="AO908" s="23"/>
      <c r="AP908" s="23"/>
    </row>
    <row r="909" spans="1:42" s="7" customFormat="1">
      <c r="A909" s="17"/>
      <c r="G909" s="18"/>
      <c r="W909" s="13"/>
      <c r="AL909" s="14"/>
      <c r="AM909" s="25"/>
      <c r="AN909" s="22"/>
      <c r="AO909" s="23"/>
      <c r="AP909" s="23"/>
    </row>
    <row r="910" spans="1:42" s="7" customFormat="1">
      <c r="A910" s="17"/>
      <c r="G910" s="18"/>
      <c r="W910" s="13"/>
      <c r="AL910" s="14"/>
      <c r="AM910" s="25"/>
      <c r="AN910" s="22"/>
      <c r="AO910" s="23"/>
      <c r="AP910" s="23"/>
    </row>
    <row r="911" spans="1:42" s="7" customFormat="1">
      <c r="A911" s="17"/>
      <c r="G911" s="18"/>
      <c r="W911" s="13"/>
      <c r="AL911" s="14"/>
      <c r="AM911" s="25"/>
      <c r="AN911" s="22"/>
      <c r="AO911" s="23"/>
      <c r="AP911" s="23"/>
    </row>
    <row r="912" spans="1:42" s="7" customFormat="1">
      <c r="A912" s="17"/>
      <c r="G912" s="18"/>
      <c r="W912" s="13"/>
      <c r="AL912" s="14"/>
      <c r="AM912" s="25"/>
      <c r="AN912" s="22"/>
      <c r="AO912" s="23"/>
      <c r="AP912" s="23"/>
    </row>
    <row r="913" spans="1:42" s="7" customFormat="1">
      <c r="A913" s="17"/>
      <c r="G913" s="18"/>
      <c r="W913" s="13"/>
      <c r="AL913" s="14"/>
      <c r="AM913" s="25"/>
      <c r="AN913" s="22"/>
      <c r="AO913" s="23"/>
      <c r="AP913" s="23"/>
    </row>
    <row r="914" spans="1:42" s="7" customFormat="1">
      <c r="A914" s="17"/>
      <c r="G914" s="18"/>
      <c r="W914" s="13"/>
      <c r="AL914" s="14"/>
      <c r="AM914" s="25"/>
      <c r="AN914" s="22"/>
      <c r="AO914" s="23"/>
      <c r="AP914" s="23"/>
    </row>
    <row r="915" spans="1:42" s="7" customFormat="1">
      <c r="A915" s="17"/>
      <c r="G915" s="18"/>
      <c r="W915" s="13"/>
      <c r="AL915" s="14"/>
      <c r="AM915" s="25"/>
      <c r="AN915" s="22"/>
      <c r="AO915" s="23"/>
      <c r="AP915" s="23"/>
    </row>
    <row r="916" spans="1:42" s="7" customFormat="1">
      <c r="A916" s="17"/>
      <c r="G916" s="18"/>
      <c r="W916" s="13"/>
      <c r="AL916" s="14"/>
      <c r="AM916" s="25"/>
      <c r="AN916" s="22"/>
      <c r="AO916" s="23"/>
      <c r="AP916" s="23"/>
    </row>
    <row r="917" spans="1:42" s="7" customFormat="1">
      <c r="A917" s="17"/>
      <c r="G917" s="18"/>
      <c r="W917" s="13"/>
      <c r="AL917" s="14"/>
      <c r="AM917" s="25"/>
      <c r="AN917" s="22"/>
      <c r="AO917" s="23"/>
      <c r="AP917" s="23"/>
    </row>
    <row r="918" spans="1:42" s="7" customFormat="1">
      <c r="A918" s="17"/>
      <c r="G918" s="18"/>
      <c r="W918" s="13"/>
      <c r="AL918" s="14"/>
      <c r="AM918" s="25"/>
      <c r="AN918" s="22"/>
      <c r="AO918" s="23"/>
      <c r="AP918" s="23"/>
    </row>
    <row r="919" spans="1:42" s="7" customFormat="1">
      <c r="A919" s="17"/>
      <c r="G919" s="18"/>
      <c r="W919" s="13"/>
      <c r="AL919" s="14"/>
      <c r="AM919" s="25"/>
      <c r="AN919" s="22"/>
      <c r="AO919" s="23"/>
      <c r="AP919" s="23"/>
    </row>
    <row r="920" spans="1:42" s="7" customFormat="1">
      <c r="A920" s="17"/>
      <c r="G920" s="18"/>
      <c r="W920" s="13"/>
      <c r="AL920" s="14"/>
      <c r="AM920" s="25"/>
      <c r="AN920" s="22"/>
      <c r="AO920" s="23"/>
      <c r="AP920" s="23"/>
    </row>
    <row r="921" spans="1:42" s="7" customFormat="1">
      <c r="A921" s="17"/>
      <c r="G921" s="18"/>
      <c r="W921" s="13"/>
      <c r="AL921" s="14"/>
      <c r="AM921" s="25"/>
      <c r="AN921" s="22"/>
      <c r="AO921" s="23"/>
      <c r="AP921" s="23"/>
    </row>
    <row r="922" spans="1:42" s="7" customFormat="1">
      <c r="A922" s="17"/>
      <c r="G922" s="18"/>
      <c r="W922" s="13"/>
      <c r="AL922" s="14"/>
      <c r="AM922" s="25"/>
      <c r="AN922" s="22"/>
      <c r="AO922" s="23"/>
      <c r="AP922" s="23"/>
    </row>
    <row r="923" spans="1:42" s="7" customFormat="1">
      <c r="A923" s="17"/>
      <c r="G923" s="18"/>
      <c r="W923" s="13"/>
      <c r="AL923" s="14"/>
      <c r="AM923" s="25"/>
      <c r="AN923" s="22"/>
      <c r="AO923" s="23"/>
      <c r="AP923" s="23"/>
    </row>
    <row r="924" spans="1:42" s="7" customFormat="1">
      <c r="A924" s="17"/>
      <c r="G924" s="18"/>
      <c r="W924" s="13"/>
      <c r="AL924" s="14"/>
      <c r="AM924" s="25"/>
      <c r="AN924" s="22"/>
      <c r="AO924" s="23"/>
      <c r="AP924" s="23"/>
    </row>
    <row r="925" spans="1:42" s="7" customFormat="1">
      <c r="A925" s="17"/>
      <c r="G925" s="18"/>
      <c r="W925" s="13"/>
      <c r="AL925" s="14"/>
      <c r="AM925" s="25"/>
      <c r="AN925" s="22"/>
      <c r="AO925" s="23"/>
      <c r="AP925" s="23"/>
    </row>
    <row r="926" spans="1:42" s="7" customFormat="1">
      <c r="A926" s="17"/>
      <c r="G926" s="18"/>
      <c r="W926" s="13"/>
      <c r="AL926" s="14"/>
      <c r="AM926" s="25"/>
      <c r="AN926" s="22"/>
      <c r="AO926" s="23"/>
      <c r="AP926" s="23"/>
    </row>
    <row r="927" spans="1:42" s="7" customFormat="1">
      <c r="A927" s="17"/>
      <c r="G927" s="18"/>
      <c r="W927" s="13"/>
      <c r="AL927" s="14"/>
      <c r="AM927" s="25"/>
      <c r="AN927" s="22"/>
      <c r="AO927" s="23"/>
      <c r="AP927" s="23"/>
    </row>
    <row r="928" spans="1:42" s="7" customFormat="1">
      <c r="A928" s="17"/>
      <c r="G928" s="18"/>
      <c r="W928" s="13"/>
      <c r="AL928" s="14"/>
      <c r="AM928" s="25"/>
      <c r="AN928" s="22"/>
      <c r="AO928" s="23"/>
      <c r="AP928" s="23"/>
    </row>
    <row r="929" spans="1:42" s="7" customFormat="1">
      <c r="A929" s="17"/>
      <c r="G929" s="18"/>
      <c r="W929" s="13"/>
      <c r="AL929" s="14"/>
      <c r="AM929" s="25"/>
      <c r="AN929" s="22"/>
      <c r="AO929" s="23"/>
      <c r="AP929" s="23"/>
    </row>
    <row r="930" spans="1:42" s="7" customFormat="1">
      <c r="A930" s="17"/>
      <c r="G930" s="18"/>
      <c r="W930" s="13"/>
      <c r="AL930" s="14"/>
      <c r="AM930" s="25"/>
      <c r="AN930" s="22"/>
      <c r="AO930" s="23"/>
      <c r="AP930" s="23"/>
    </row>
    <row r="931" spans="1:42" s="7" customFormat="1">
      <c r="A931" s="17"/>
      <c r="G931" s="18"/>
      <c r="W931" s="13"/>
      <c r="AL931" s="14"/>
      <c r="AM931" s="25"/>
      <c r="AN931" s="22"/>
      <c r="AO931" s="23"/>
      <c r="AP931" s="23"/>
    </row>
    <row r="932" spans="1:42" s="7" customFormat="1">
      <c r="A932" s="17"/>
      <c r="G932" s="18"/>
      <c r="W932" s="13"/>
      <c r="AL932" s="14"/>
      <c r="AM932" s="25"/>
      <c r="AN932" s="22"/>
      <c r="AO932" s="23"/>
      <c r="AP932" s="23"/>
    </row>
    <row r="933" spans="1:42" s="7" customFormat="1">
      <c r="A933" s="17"/>
      <c r="G933" s="18"/>
      <c r="W933" s="13"/>
      <c r="AL933" s="14"/>
      <c r="AM933" s="25"/>
      <c r="AN933" s="22"/>
      <c r="AO933" s="23"/>
      <c r="AP933" s="23"/>
    </row>
    <row r="934" spans="1:42" s="7" customFormat="1">
      <c r="A934" s="17"/>
      <c r="G934" s="18"/>
      <c r="W934" s="13"/>
      <c r="AL934" s="14"/>
      <c r="AM934" s="25"/>
      <c r="AN934" s="22"/>
      <c r="AO934" s="23"/>
      <c r="AP934" s="23"/>
    </row>
    <row r="935" spans="1:42" s="7" customFormat="1">
      <c r="A935" s="17"/>
      <c r="G935" s="18"/>
      <c r="W935" s="13"/>
      <c r="AL935" s="14"/>
      <c r="AM935" s="25"/>
      <c r="AN935" s="22"/>
      <c r="AO935" s="23"/>
      <c r="AP935" s="23"/>
    </row>
    <row r="936" spans="1:42" s="7" customFormat="1">
      <c r="A936" s="17"/>
      <c r="G936" s="18"/>
      <c r="W936" s="13"/>
      <c r="AL936" s="14"/>
      <c r="AM936" s="25"/>
      <c r="AN936" s="22"/>
      <c r="AO936" s="23"/>
      <c r="AP936" s="23"/>
    </row>
    <row r="937" spans="1:42" s="7" customFormat="1">
      <c r="A937" s="17"/>
      <c r="G937" s="18"/>
      <c r="W937" s="13"/>
      <c r="AL937" s="14"/>
      <c r="AM937" s="25"/>
      <c r="AN937" s="22"/>
      <c r="AO937" s="23"/>
      <c r="AP937" s="23"/>
    </row>
    <row r="938" spans="1:42" s="7" customFormat="1">
      <c r="A938" s="17"/>
      <c r="G938" s="18"/>
      <c r="W938" s="13"/>
      <c r="AL938" s="14"/>
      <c r="AM938" s="25"/>
      <c r="AN938" s="22"/>
      <c r="AO938" s="23"/>
      <c r="AP938" s="23"/>
    </row>
    <row r="939" spans="1:42" s="7" customFormat="1">
      <c r="A939" s="17"/>
      <c r="G939" s="18"/>
      <c r="W939" s="13"/>
      <c r="AL939" s="14"/>
      <c r="AM939" s="25"/>
      <c r="AN939" s="22"/>
      <c r="AO939" s="23"/>
      <c r="AP939" s="23"/>
    </row>
    <row r="940" spans="1:42" s="7" customFormat="1">
      <c r="A940" s="17"/>
      <c r="G940" s="18"/>
      <c r="W940" s="13"/>
      <c r="AL940" s="14"/>
      <c r="AM940" s="25"/>
      <c r="AN940" s="22"/>
      <c r="AO940" s="23"/>
      <c r="AP940" s="23"/>
    </row>
    <row r="941" spans="1:42" s="7" customFormat="1">
      <c r="A941" s="17"/>
      <c r="G941" s="18"/>
      <c r="W941" s="13"/>
      <c r="AL941" s="14"/>
      <c r="AM941" s="25"/>
      <c r="AN941" s="22"/>
      <c r="AO941" s="23"/>
      <c r="AP941" s="23"/>
    </row>
    <row r="942" spans="1:42" s="7" customFormat="1">
      <c r="A942" s="17"/>
      <c r="G942" s="18"/>
      <c r="W942" s="13"/>
      <c r="AL942" s="14"/>
      <c r="AM942" s="25"/>
      <c r="AN942" s="22"/>
      <c r="AO942" s="23"/>
      <c r="AP942" s="23"/>
    </row>
    <row r="943" spans="1:42" s="7" customFormat="1">
      <c r="A943" s="17"/>
      <c r="G943" s="18"/>
      <c r="W943" s="13"/>
      <c r="AL943" s="14"/>
      <c r="AM943" s="25"/>
      <c r="AN943" s="22"/>
      <c r="AO943" s="23"/>
      <c r="AP943" s="23"/>
    </row>
    <row r="944" spans="1:42" s="7" customFormat="1">
      <c r="A944" s="17"/>
      <c r="G944" s="18"/>
      <c r="W944" s="13"/>
      <c r="AL944" s="14"/>
      <c r="AM944" s="25"/>
      <c r="AN944" s="22"/>
      <c r="AO944" s="23"/>
      <c r="AP944" s="23"/>
    </row>
    <row r="945" spans="1:42" s="7" customFormat="1">
      <c r="A945" s="17"/>
      <c r="G945" s="18"/>
      <c r="W945" s="13"/>
      <c r="AL945" s="14"/>
      <c r="AM945" s="25"/>
      <c r="AN945" s="22"/>
      <c r="AO945" s="23"/>
      <c r="AP945" s="23"/>
    </row>
    <row r="946" spans="1:42" s="7" customFormat="1">
      <c r="A946" s="17"/>
      <c r="G946" s="18"/>
      <c r="W946" s="13"/>
      <c r="AL946" s="14"/>
      <c r="AM946" s="25"/>
      <c r="AN946" s="22"/>
      <c r="AO946" s="23"/>
      <c r="AP946" s="23"/>
    </row>
    <row r="947" spans="1:42" s="7" customFormat="1">
      <c r="A947" s="17"/>
      <c r="G947" s="18"/>
      <c r="W947" s="13"/>
      <c r="AL947" s="14"/>
      <c r="AM947" s="25"/>
      <c r="AN947" s="22"/>
      <c r="AO947" s="23"/>
      <c r="AP947" s="23"/>
    </row>
    <row r="948" spans="1:42" s="7" customFormat="1">
      <c r="A948" s="17"/>
      <c r="G948" s="18"/>
      <c r="W948" s="13"/>
      <c r="AL948" s="14"/>
      <c r="AM948" s="25"/>
      <c r="AN948" s="22"/>
      <c r="AO948" s="23"/>
      <c r="AP948" s="23"/>
    </row>
    <row r="949" spans="1:42" s="7" customFormat="1">
      <c r="A949" s="17"/>
      <c r="G949" s="18"/>
      <c r="W949" s="13"/>
      <c r="AL949" s="14"/>
      <c r="AM949" s="25"/>
      <c r="AN949" s="22"/>
      <c r="AO949" s="23"/>
      <c r="AP949" s="23"/>
    </row>
    <row r="950" spans="1:42" s="7" customFormat="1">
      <c r="A950" s="17"/>
      <c r="G950" s="18"/>
      <c r="W950" s="13"/>
      <c r="AL950" s="14"/>
      <c r="AM950" s="25"/>
      <c r="AN950" s="22"/>
      <c r="AO950" s="23"/>
      <c r="AP950" s="23"/>
    </row>
    <row r="951" spans="1:42" s="7" customFormat="1">
      <c r="A951" s="17"/>
      <c r="G951" s="18"/>
      <c r="W951" s="13"/>
      <c r="AL951" s="14"/>
      <c r="AM951" s="25"/>
      <c r="AN951" s="22"/>
      <c r="AO951" s="23"/>
      <c r="AP951" s="23"/>
    </row>
    <row r="952" spans="1:42" s="7" customFormat="1">
      <c r="A952" s="17"/>
      <c r="G952" s="18"/>
      <c r="W952" s="13"/>
      <c r="AL952" s="14"/>
      <c r="AM952" s="25"/>
      <c r="AN952" s="22"/>
      <c r="AO952" s="23"/>
      <c r="AP952" s="23"/>
    </row>
    <row r="953" spans="1:42" s="7" customFormat="1">
      <c r="A953" s="17"/>
      <c r="G953" s="18"/>
      <c r="W953" s="13"/>
      <c r="AL953" s="14"/>
      <c r="AM953" s="25"/>
      <c r="AN953" s="22"/>
      <c r="AO953" s="23"/>
      <c r="AP953" s="23"/>
    </row>
    <row r="954" spans="1:42" s="7" customFormat="1">
      <c r="A954" s="17"/>
      <c r="G954" s="18"/>
      <c r="W954" s="13"/>
      <c r="AL954" s="14"/>
      <c r="AM954" s="25"/>
      <c r="AN954" s="22"/>
      <c r="AO954" s="23"/>
      <c r="AP954" s="23"/>
    </row>
    <row r="955" spans="1:42" s="7" customFormat="1">
      <c r="A955" s="17"/>
      <c r="G955" s="18"/>
      <c r="W955" s="13"/>
      <c r="AL955" s="14"/>
      <c r="AM955" s="25"/>
      <c r="AN955" s="22"/>
      <c r="AO955" s="23"/>
      <c r="AP955" s="23"/>
    </row>
    <row r="956" spans="1:42" s="7" customFormat="1">
      <c r="A956" s="17"/>
      <c r="G956" s="18"/>
      <c r="W956" s="13"/>
      <c r="AL956" s="14"/>
      <c r="AM956" s="25"/>
      <c r="AN956" s="22"/>
      <c r="AO956" s="23"/>
      <c r="AP956" s="23"/>
    </row>
    <row r="957" spans="1:42" s="7" customFormat="1">
      <c r="A957" s="17"/>
      <c r="G957" s="18"/>
      <c r="W957" s="13"/>
      <c r="AL957" s="14"/>
      <c r="AM957" s="25"/>
      <c r="AN957" s="22"/>
      <c r="AO957" s="23"/>
      <c r="AP957" s="23"/>
    </row>
    <row r="958" spans="1:42" s="7" customFormat="1">
      <c r="A958" s="17"/>
      <c r="G958" s="18"/>
      <c r="W958" s="13"/>
      <c r="AL958" s="14"/>
      <c r="AM958" s="25"/>
      <c r="AN958" s="22"/>
      <c r="AO958" s="23"/>
      <c r="AP958" s="23"/>
    </row>
    <row r="959" spans="1:42" s="7" customFormat="1">
      <c r="A959" s="17"/>
      <c r="G959" s="18"/>
      <c r="W959" s="13"/>
      <c r="AL959" s="14"/>
      <c r="AM959" s="25"/>
      <c r="AN959" s="22"/>
      <c r="AO959" s="23"/>
      <c r="AP959" s="23"/>
    </row>
    <row r="960" spans="1:42" s="7" customFormat="1">
      <c r="A960" s="17"/>
      <c r="G960" s="18"/>
      <c r="W960" s="13"/>
      <c r="AL960" s="14"/>
      <c r="AM960" s="25"/>
      <c r="AN960" s="22"/>
      <c r="AO960" s="23"/>
      <c r="AP960" s="23"/>
    </row>
    <row r="961" spans="1:42" s="7" customFormat="1">
      <c r="A961" s="17"/>
      <c r="G961" s="18"/>
      <c r="W961" s="13"/>
      <c r="AL961" s="14"/>
      <c r="AM961" s="25"/>
      <c r="AN961" s="22"/>
      <c r="AO961" s="23"/>
      <c r="AP961" s="23"/>
    </row>
    <row r="962" spans="1:42" s="7" customFormat="1">
      <c r="A962" s="17"/>
      <c r="G962" s="18"/>
      <c r="W962" s="13"/>
      <c r="AL962" s="14"/>
      <c r="AM962" s="25"/>
      <c r="AN962" s="22"/>
      <c r="AO962" s="23"/>
      <c r="AP962" s="23"/>
    </row>
    <row r="963" spans="1:42" s="7" customFormat="1">
      <c r="A963" s="17"/>
      <c r="G963" s="18"/>
      <c r="W963" s="13"/>
      <c r="AL963" s="14"/>
      <c r="AM963" s="25"/>
      <c r="AN963" s="22"/>
      <c r="AO963" s="23"/>
      <c r="AP963" s="23"/>
    </row>
    <row r="964" spans="1:42" s="7" customFormat="1">
      <c r="A964" s="17"/>
      <c r="G964" s="18"/>
      <c r="W964" s="13"/>
      <c r="AL964" s="14"/>
      <c r="AM964" s="25"/>
      <c r="AN964" s="22"/>
      <c r="AO964" s="23"/>
      <c r="AP964" s="23"/>
    </row>
    <row r="965" spans="1:42" s="7" customFormat="1">
      <c r="A965" s="17"/>
      <c r="G965" s="18"/>
      <c r="W965" s="13"/>
      <c r="AL965" s="14"/>
      <c r="AM965" s="25"/>
      <c r="AN965" s="22"/>
      <c r="AO965" s="23"/>
      <c r="AP965" s="23"/>
    </row>
    <row r="966" spans="1:42" s="7" customFormat="1">
      <c r="A966" s="17"/>
      <c r="G966" s="18"/>
      <c r="W966" s="13"/>
      <c r="AL966" s="14"/>
      <c r="AM966" s="25"/>
      <c r="AN966" s="22"/>
      <c r="AO966" s="23"/>
      <c r="AP966" s="23"/>
    </row>
    <row r="967" spans="1:42" s="7" customFormat="1">
      <c r="A967" s="17"/>
      <c r="G967" s="18"/>
      <c r="W967" s="13"/>
      <c r="AL967" s="14"/>
      <c r="AM967" s="25"/>
      <c r="AN967" s="22"/>
      <c r="AO967" s="23"/>
      <c r="AP967" s="23"/>
    </row>
    <row r="968" spans="1:42" s="7" customFormat="1">
      <c r="A968" s="17"/>
      <c r="G968" s="18"/>
      <c r="W968" s="13"/>
      <c r="AL968" s="14"/>
      <c r="AM968" s="25"/>
      <c r="AN968" s="22"/>
      <c r="AO968" s="23"/>
      <c r="AP968" s="23"/>
    </row>
    <row r="969" spans="1:42" s="7" customFormat="1">
      <c r="A969" s="17"/>
      <c r="G969" s="18"/>
      <c r="W969" s="13"/>
      <c r="AL969" s="14"/>
      <c r="AM969" s="25"/>
      <c r="AN969" s="22"/>
      <c r="AO969" s="23"/>
      <c r="AP969" s="23"/>
    </row>
    <row r="970" spans="1:42" s="7" customFormat="1">
      <c r="A970" s="17"/>
      <c r="G970" s="18"/>
      <c r="W970" s="13"/>
      <c r="AL970" s="14"/>
      <c r="AM970" s="25"/>
      <c r="AN970" s="22"/>
      <c r="AO970" s="23"/>
      <c r="AP970" s="23"/>
    </row>
    <row r="971" spans="1:42" s="7" customFormat="1">
      <c r="A971" s="17"/>
      <c r="G971" s="18"/>
      <c r="W971" s="13"/>
      <c r="AL971" s="14"/>
      <c r="AM971" s="25"/>
      <c r="AN971" s="22"/>
      <c r="AO971" s="23"/>
      <c r="AP971" s="23"/>
    </row>
    <row r="972" spans="1:42" s="7" customFormat="1">
      <c r="A972" s="17"/>
      <c r="G972" s="18"/>
      <c r="W972" s="13"/>
      <c r="AL972" s="14"/>
      <c r="AM972" s="25"/>
      <c r="AN972" s="22"/>
      <c r="AO972" s="23"/>
      <c r="AP972" s="23"/>
    </row>
    <row r="973" spans="1:42" s="7" customFormat="1">
      <c r="A973" s="17"/>
      <c r="G973" s="18"/>
      <c r="W973" s="13"/>
      <c r="AL973" s="14"/>
      <c r="AM973" s="25"/>
      <c r="AN973" s="22"/>
      <c r="AO973" s="23"/>
      <c r="AP973" s="23"/>
    </row>
    <row r="974" spans="1:42" s="7" customFormat="1">
      <c r="A974" s="17"/>
      <c r="G974" s="18"/>
      <c r="W974" s="13"/>
      <c r="AL974" s="14"/>
      <c r="AM974" s="25"/>
      <c r="AN974" s="22"/>
      <c r="AO974" s="23"/>
      <c r="AP974" s="23"/>
    </row>
    <row r="975" spans="1:42" s="7" customFormat="1">
      <c r="A975" s="17"/>
      <c r="G975" s="18"/>
      <c r="W975" s="13"/>
      <c r="AL975" s="14"/>
      <c r="AM975" s="25"/>
      <c r="AN975" s="22"/>
      <c r="AO975" s="23"/>
      <c r="AP975" s="23"/>
    </row>
    <row r="976" spans="1:42" s="7" customFormat="1">
      <c r="A976" s="17"/>
      <c r="G976" s="18"/>
      <c r="W976" s="13"/>
      <c r="AL976" s="14"/>
      <c r="AM976" s="25"/>
      <c r="AN976" s="22"/>
      <c r="AO976" s="23"/>
      <c r="AP976" s="23"/>
    </row>
    <row r="977" spans="1:42" s="7" customFormat="1">
      <c r="A977" s="17"/>
      <c r="G977" s="18"/>
      <c r="W977" s="13"/>
      <c r="AL977" s="14"/>
      <c r="AM977" s="25"/>
      <c r="AN977" s="22"/>
      <c r="AO977" s="23"/>
      <c r="AP977" s="23"/>
    </row>
    <row r="978" spans="1:42" s="7" customFormat="1">
      <c r="A978" s="17"/>
      <c r="G978" s="18"/>
      <c r="W978" s="13"/>
      <c r="AL978" s="14"/>
      <c r="AM978" s="25"/>
      <c r="AN978" s="22"/>
      <c r="AO978" s="23"/>
      <c r="AP978" s="23"/>
    </row>
    <row r="979" spans="1:42" s="7" customFormat="1">
      <c r="A979" s="17"/>
      <c r="G979" s="18"/>
      <c r="W979" s="13"/>
      <c r="AL979" s="14"/>
      <c r="AM979" s="25"/>
      <c r="AN979" s="22"/>
      <c r="AO979" s="23"/>
      <c r="AP979" s="23"/>
    </row>
    <row r="980" spans="1:42" s="7" customFormat="1">
      <c r="A980" s="17"/>
      <c r="G980" s="18"/>
      <c r="W980" s="13"/>
      <c r="AL980" s="14"/>
      <c r="AM980" s="25"/>
      <c r="AN980" s="22"/>
      <c r="AO980" s="23"/>
      <c r="AP980" s="23"/>
    </row>
    <row r="981" spans="1:42" s="7" customFormat="1">
      <c r="A981" s="17"/>
      <c r="G981" s="18"/>
      <c r="W981" s="13"/>
      <c r="AL981" s="14"/>
      <c r="AM981" s="25"/>
      <c r="AN981" s="22"/>
      <c r="AO981" s="23"/>
      <c r="AP981" s="23"/>
    </row>
    <row r="982" spans="1:42" s="7" customFormat="1">
      <c r="A982" s="17"/>
      <c r="G982" s="18"/>
      <c r="W982" s="13"/>
      <c r="AL982" s="14"/>
      <c r="AM982" s="25"/>
      <c r="AN982" s="22"/>
      <c r="AO982" s="23"/>
      <c r="AP982" s="23"/>
    </row>
    <row r="983" spans="1:42" s="7" customFormat="1">
      <c r="A983" s="17"/>
      <c r="G983" s="18"/>
      <c r="W983" s="13"/>
      <c r="AL983" s="14"/>
      <c r="AM983" s="25"/>
      <c r="AN983" s="22"/>
      <c r="AO983" s="23"/>
      <c r="AP983" s="23"/>
    </row>
    <row r="984" spans="1:42" s="7" customFormat="1">
      <c r="A984" s="17"/>
      <c r="G984" s="18"/>
      <c r="W984" s="13"/>
      <c r="AL984" s="14"/>
      <c r="AM984" s="25"/>
      <c r="AN984" s="22"/>
      <c r="AO984" s="23"/>
      <c r="AP984" s="23"/>
    </row>
    <row r="985" spans="1:42" s="7" customFormat="1">
      <c r="A985" s="17"/>
      <c r="G985" s="18"/>
      <c r="W985" s="13"/>
      <c r="AL985" s="14"/>
      <c r="AM985" s="25"/>
      <c r="AN985" s="22"/>
      <c r="AO985" s="23"/>
      <c r="AP985" s="23"/>
    </row>
    <row r="986" spans="1:42" s="7" customFormat="1">
      <c r="A986" s="17"/>
      <c r="G986" s="18"/>
      <c r="W986" s="13"/>
      <c r="AL986" s="14"/>
      <c r="AM986" s="25"/>
      <c r="AN986" s="22"/>
      <c r="AO986" s="23"/>
      <c r="AP986" s="23"/>
    </row>
    <row r="987" spans="1:42" s="7" customFormat="1">
      <c r="A987" s="17"/>
      <c r="G987" s="18"/>
      <c r="W987" s="13"/>
      <c r="AL987" s="14"/>
      <c r="AM987" s="25"/>
      <c r="AN987" s="22"/>
      <c r="AO987" s="23"/>
      <c r="AP987" s="23"/>
    </row>
    <row r="988" spans="1:42" s="7" customFormat="1">
      <c r="A988" s="17"/>
      <c r="G988" s="18"/>
      <c r="W988" s="13"/>
      <c r="AL988" s="14"/>
      <c r="AM988" s="25"/>
      <c r="AN988" s="22"/>
      <c r="AO988" s="23"/>
      <c r="AP988" s="23"/>
    </row>
    <row r="989" spans="1:42" s="7" customFormat="1">
      <c r="A989" s="17"/>
      <c r="G989" s="18"/>
      <c r="W989" s="13"/>
      <c r="AL989" s="14"/>
      <c r="AM989" s="25"/>
      <c r="AN989" s="22"/>
      <c r="AO989" s="23"/>
      <c r="AP989" s="23"/>
    </row>
    <row r="990" spans="1:42" s="7" customFormat="1">
      <c r="A990" s="17"/>
      <c r="G990" s="18"/>
      <c r="W990" s="13"/>
      <c r="AL990" s="14"/>
      <c r="AM990" s="25"/>
      <c r="AN990" s="22"/>
      <c r="AO990" s="23"/>
      <c r="AP990" s="23"/>
    </row>
    <row r="991" spans="1:42" s="7" customFormat="1">
      <c r="A991" s="17"/>
      <c r="G991" s="18"/>
      <c r="W991" s="13"/>
      <c r="AL991" s="14"/>
      <c r="AM991" s="25"/>
      <c r="AN991" s="22"/>
      <c r="AO991" s="23"/>
      <c r="AP991" s="23"/>
    </row>
    <row r="992" spans="1:42" s="7" customFormat="1">
      <c r="A992" s="17"/>
      <c r="G992" s="18"/>
      <c r="W992" s="13"/>
      <c r="AL992" s="14"/>
      <c r="AM992" s="25"/>
      <c r="AN992" s="22"/>
      <c r="AO992" s="23"/>
      <c r="AP992" s="23"/>
    </row>
    <row r="993" spans="1:42" s="7" customFormat="1">
      <c r="A993" s="17"/>
      <c r="G993" s="18"/>
      <c r="W993" s="13"/>
      <c r="AL993" s="14"/>
      <c r="AM993" s="25"/>
      <c r="AN993" s="22"/>
      <c r="AO993" s="23"/>
      <c r="AP993" s="23"/>
    </row>
    <row r="994" spans="1:42" s="7" customFormat="1">
      <c r="A994" s="17"/>
      <c r="G994" s="18"/>
      <c r="W994" s="13"/>
      <c r="AL994" s="14"/>
      <c r="AM994" s="25"/>
      <c r="AN994" s="22"/>
      <c r="AO994" s="23"/>
      <c r="AP994" s="23"/>
    </row>
    <row r="995" spans="1:42" s="7" customFormat="1">
      <c r="A995" s="17"/>
      <c r="G995" s="18"/>
      <c r="W995" s="13"/>
      <c r="AL995" s="14"/>
      <c r="AM995" s="25"/>
      <c r="AN995" s="22"/>
      <c r="AO995" s="23"/>
      <c r="AP995" s="23"/>
    </row>
    <row r="996" spans="1:42" s="7" customFormat="1">
      <c r="A996" s="17"/>
      <c r="G996" s="18"/>
      <c r="W996" s="13"/>
      <c r="AL996" s="14"/>
      <c r="AM996" s="25"/>
      <c r="AN996" s="22"/>
      <c r="AO996" s="23"/>
      <c r="AP996" s="23"/>
    </row>
    <row r="997" spans="1:42" s="7" customFormat="1">
      <c r="A997" s="17"/>
      <c r="G997" s="18"/>
      <c r="W997" s="13"/>
      <c r="AL997" s="14"/>
      <c r="AM997" s="25"/>
      <c r="AN997" s="22"/>
      <c r="AO997" s="23"/>
      <c r="AP997" s="23"/>
    </row>
    <row r="998" spans="1:42" s="7" customFormat="1">
      <c r="A998" s="17"/>
      <c r="G998" s="18"/>
      <c r="W998" s="13"/>
      <c r="AL998" s="14"/>
      <c r="AM998" s="25"/>
      <c r="AN998" s="22"/>
      <c r="AO998" s="23"/>
      <c r="AP998" s="23"/>
    </row>
    <row r="999" spans="1:42" s="7" customFormat="1">
      <c r="A999" s="17"/>
      <c r="G999" s="18"/>
      <c r="W999" s="13"/>
      <c r="AL999" s="14"/>
      <c r="AM999" s="25"/>
      <c r="AN999" s="22"/>
      <c r="AO999" s="23"/>
      <c r="AP999" s="23"/>
    </row>
    <row r="1000" spans="1:42" s="7" customFormat="1">
      <c r="A1000" s="17"/>
      <c r="G1000" s="18"/>
      <c r="W1000" s="13"/>
      <c r="AL1000" s="14"/>
      <c r="AM1000" s="25"/>
      <c r="AN1000" s="22"/>
      <c r="AO1000" s="23"/>
      <c r="AP1000" s="23"/>
    </row>
    <row r="1001" spans="1:42" s="7" customFormat="1">
      <c r="A1001" s="17"/>
      <c r="G1001" s="18"/>
      <c r="W1001" s="13"/>
      <c r="AL1001" s="14"/>
      <c r="AM1001" s="25"/>
      <c r="AN1001" s="22"/>
      <c r="AO1001" s="23"/>
      <c r="AP1001" s="23"/>
    </row>
    <row r="1002" spans="1:42" s="7" customFormat="1">
      <c r="A1002" s="17"/>
      <c r="G1002" s="18"/>
      <c r="W1002" s="13"/>
      <c r="AL1002" s="14"/>
      <c r="AM1002" s="25"/>
      <c r="AN1002" s="22"/>
      <c r="AO1002" s="23"/>
      <c r="AP1002" s="23"/>
    </row>
    <row r="1003" spans="1:42" s="7" customFormat="1">
      <c r="A1003" s="17"/>
      <c r="G1003" s="18"/>
      <c r="W1003" s="13"/>
      <c r="AL1003" s="14"/>
      <c r="AM1003" s="25"/>
      <c r="AN1003" s="22"/>
      <c r="AO1003" s="23"/>
      <c r="AP1003" s="23"/>
    </row>
    <row r="1004" spans="1:42" s="7" customFormat="1">
      <c r="A1004" s="17"/>
      <c r="G1004" s="18"/>
      <c r="W1004" s="13"/>
      <c r="AL1004" s="14"/>
      <c r="AM1004" s="25"/>
      <c r="AN1004" s="22"/>
      <c r="AO1004" s="23"/>
      <c r="AP1004" s="23"/>
    </row>
    <row r="1005" spans="1:42" s="7" customFormat="1">
      <c r="A1005" s="17"/>
      <c r="G1005" s="18"/>
      <c r="W1005" s="13"/>
      <c r="AL1005" s="14"/>
      <c r="AM1005" s="25"/>
      <c r="AN1005" s="22"/>
      <c r="AO1005" s="23"/>
      <c r="AP1005" s="23"/>
    </row>
    <row r="1006" spans="1:42" s="7" customFormat="1">
      <c r="A1006" s="17"/>
      <c r="G1006" s="18"/>
      <c r="W1006" s="13"/>
      <c r="AL1006" s="14"/>
      <c r="AM1006" s="25"/>
      <c r="AN1006" s="22"/>
      <c r="AO1006" s="23"/>
      <c r="AP1006" s="23"/>
    </row>
    <row r="1007" spans="1:42" s="7" customFormat="1">
      <c r="A1007" s="17"/>
      <c r="G1007" s="18"/>
      <c r="W1007" s="13"/>
      <c r="AL1007" s="14"/>
      <c r="AM1007" s="25"/>
      <c r="AN1007" s="22"/>
      <c r="AO1007" s="23"/>
      <c r="AP1007" s="23"/>
    </row>
    <row r="1008" spans="1:42" s="7" customFormat="1">
      <c r="A1008" s="17"/>
      <c r="G1008" s="18"/>
      <c r="W1008" s="13"/>
      <c r="AL1008" s="14"/>
      <c r="AM1008" s="25"/>
      <c r="AN1008" s="22"/>
      <c r="AO1008" s="23"/>
      <c r="AP1008" s="23"/>
    </row>
    <row r="1009" spans="1:42" s="7" customFormat="1">
      <c r="A1009" s="17"/>
      <c r="G1009" s="18"/>
      <c r="W1009" s="13"/>
      <c r="AL1009" s="14"/>
      <c r="AM1009" s="25"/>
      <c r="AN1009" s="22"/>
      <c r="AO1009" s="23"/>
      <c r="AP1009" s="23"/>
    </row>
    <row r="1010" spans="1:42" s="7" customFormat="1">
      <c r="A1010" s="17"/>
      <c r="G1010" s="18"/>
      <c r="W1010" s="13"/>
      <c r="AL1010" s="14"/>
      <c r="AM1010" s="25"/>
      <c r="AN1010" s="22"/>
      <c r="AO1010" s="23"/>
      <c r="AP1010" s="23"/>
    </row>
    <row r="1011" spans="1:42" s="7" customFormat="1">
      <c r="A1011" s="17"/>
      <c r="G1011" s="18"/>
      <c r="W1011" s="13"/>
      <c r="AL1011" s="14"/>
      <c r="AM1011" s="25"/>
      <c r="AN1011" s="22"/>
      <c r="AO1011" s="23"/>
      <c r="AP1011" s="23"/>
    </row>
    <row r="1012" spans="1:42" s="7" customFormat="1">
      <c r="A1012" s="17"/>
      <c r="G1012" s="18"/>
      <c r="W1012" s="13"/>
      <c r="AL1012" s="14"/>
      <c r="AM1012" s="25"/>
      <c r="AN1012" s="22"/>
      <c r="AO1012" s="23"/>
      <c r="AP1012" s="23"/>
    </row>
    <row r="1013" spans="1:42" s="7" customFormat="1">
      <c r="A1013" s="17"/>
      <c r="G1013" s="18"/>
      <c r="W1013" s="13"/>
      <c r="AL1013" s="14"/>
      <c r="AM1013" s="25"/>
      <c r="AN1013" s="22"/>
      <c r="AO1013" s="23"/>
      <c r="AP1013" s="23"/>
    </row>
    <row r="1014" spans="1:42" s="7" customFormat="1">
      <c r="A1014" s="17"/>
      <c r="G1014" s="18"/>
      <c r="W1014" s="13"/>
      <c r="AL1014" s="14"/>
      <c r="AM1014" s="25"/>
      <c r="AN1014" s="22"/>
      <c r="AO1014" s="23"/>
      <c r="AP1014" s="23"/>
    </row>
    <row r="1015" spans="1:42" s="7" customFormat="1">
      <c r="A1015" s="17"/>
      <c r="G1015" s="18"/>
      <c r="W1015" s="13"/>
      <c r="AL1015" s="14"/>
      <c r="AM1015" s="25"/>
      <c r="AN1015" s="22"/>
      <c r="AO1015" s="23"/>
      <c r="AP1015" s="23"/>
    </row>
    <row r="1016" spans="1:42" s="7" customFormat="1">
      <c r="A1016" s="17"/>
      <c r="G1016" s="18"/>
      <c r="W1016" s="13"/>
      <c r="AL1016" s="14"/>
      <c r="AM1016" s="25"/>
      <c r="AN1016" s="22"/>
      <c r="AO1016" s="23"/>
      <c r="AP1016" s="23"/>
    </row>
    <row r="1017" spans="1:42" s="7" customFormat="1">
      <c r="A1017" s="17"/>
      <c r="G1017" s="18"/>
      <c r="W1017" s="13"/>
      <c r="AL1017" s="14"/>
      <c r="AM1017" s="25"/>
      <c r="AN1017" s="22"/>
      <c r="AO1017" s="23"/>
      <c r="AP1017" s="23"/>
    </row>
    <row r="1018" spans="1:42" s="7" customFormat="1">
      <c r="A1018" s="17"/>
      <c r="G1018" s="18"/>
      <c r="W1018" s="13"/>
      <c r="AL1018" s="14"/>
      <c r="AM1018" s="25"/>
      <c r="AN1018" s="22"/>
      <c r="AO1018" s="23"/>
      <c r="AP1018" s="23"/>
    </row>
    <row r="1019" spans="1:42" s="7" customFormat="1">
      <c r="A1019" s="17"/>
      <c r="G1019" s="18"/>
      <c r="W1019" s="13"/>
      <c r="AL1019" s="14"/>
      <c r="AM1019" s="25"/>
      <c r="AN1019" s="22"/>
      <c r="AO1019" s="23"/>
      <c r="AP1019" s="23"/>
    </row>
    <row r="1020" spans="1:42" s="7" customFormat="1">
      <c r="A1020" s="17"/>
      <c r="G1020" s="18"/>
      <c r="W1020" s="13"/>
      <c r="AL1020" s="14"/>
      <c r="AM1020" s="25"/>
      <c r="AN1020" s="22"/>
      <c r="AO1020" s="23"/>
      <c r="AP1020" s="23"/>
    </row>
    <row r="1021" spans="1:42" s="7" customFormat="1">
      <c r="A1021" s="17"/>
      <c r="G1021" s="18"/>
      <c r="W1021" s="13"/>
      <c r="AL1021" s="14"/>
      <c r="AM1021" s="25"/>
      <c r="AN1021" s="22"/>
      <c r="AO1021" s="23"/>
      <c r="AP1021" s="23"/>
    </row>
    <row r="1022" spans="1:42" s="7" customFormat="1">
      <c r="A1022" s="17"/>
      <c r="G1022" s="18"/>
      <c r="W1022" s="13"/>
      <c r="AL1022" s="14"/>
      <c r="AM1022" s="25"/>
      <c r="AN1022" s="22"/>
      <c r="AO1022" s="23"/>
      <c r="AP1022" s="23"/>
    </row>
    <row r="1023" spans="1:42" s="7" customFormat="1">
      <c r="A1023" s="17"/>
      <c r="G1023" s="18"/>
      <c r="W1023" s="13"/>
      <c r="AL1023" s="14"/>
      <c r="AM1023" s="25"/>
      <c r="AN1023" s="22"/>
      <c r="AO1023" s="23"/>
      <c r="AP1023" s="23"/>
    </row>
    <row r="1024" spans="1:42" s="7" customFormat="1">
      <c r="A1024" s="17"/>
      <c r="G1024" s="18"/>
      <c r="W1024" s="13"/>
      <c r="AL1024" s="14"/>
      <c r="AM1024" s="25"/>
      <c r="AN1024" s="22"/>
      <c r="AO1024" s="23"/>
      <c r="AP1024" s="23"/>
    </row>
    <row r="1025" spans="1:42" s="7" customFormat="1">
      <c r="A1025" s="17"/>
      <c r="G1025" s="18"/>
      <c r="W1025" s="13"/>
      <c r="AL1025" s="14"/>
      <c r="AM1025" s="25"/>
      <c r="AN1025" s="22"/>
      <c r="AO1025" s="23"/>
      <c r="AP1025" s="23"/>
    </row>
    <row r="1026" spans="1:42" s="7" customFormat="1">
      <c r="A1026" s="17"/>
      <c r="G1026" s="18"/>
      <c r="W1026" s="13"/>
      <c r="AL1026" s="14"/>
      <c r="AM1026" s="25"/>
      <c r="AN1026" s="22"/>
      <c r="AO1026" s="23"/>
      <c r="AP1026" s="23"/>
    </row>
    <row r="1027" spans="1:42" s="7" customFormat="1">
      <c r="A1027" s="17"/>
      <c r="G1027" s="18"/>
      <c r="W1027" s="13"/>
      <c r="AL1027" s="14"/>
      <c r="AM1027" s="25"/>
      <c r="AN1027" s="22"/>
      <c r="AO1027" s="23"/>
      <c r="AP1027" s="23"/>
    </row>
    <row r="1028" spans="1:42" s="7" customFormat="1">
      <c r="A1028" s="17"/>
      <c r="G1028" s="18"/>
      <c r="W1028" s="13"/>
      <c r="AL1028" s="14"/>
      <c r="AM1028" s="25"/>
      <c r="AN1028" s="22"/>
      <c r="AO1028" s="23"/>
      <c r="AP1028" s="23"/>
    </row>
    <row r="1029" spans="1:42" s="7" customFormat="1">
      <c r="A1029" s="17"/>
      <c r="G1029" s="18"/>
      <c r="W1029" s="13"/>
      <c r="AL1029" s="14"/>
      <c r="AM1029" s="25"/>
      <c r="AN1029" s="22"/>
      <c r="AO1029" s="23"/>
      <c r="AP1029" s="23"/>
    </row>
    <row r="1030" spans="1:42" s="7" customFormat="1">
      <c r="A1030" s="17"/>
      <c r="G1030" s="18"/>
      <c r="W1030" s="13"/>
      <c r="AL1030" s="14"/>
      <c r="AM1030" s="25"/>
      <c r="AN1030" s="22"/>
      <c r="AO1030" s="23"/>
      <c r="AP1030" s="23"/>
    </row>
    <row r="1031" spans="1:42" s="7" customFormat="1">
      <c r="A1031" s="17"/>
      <c r="G1031" s="18"/>
      <c r="W1031" s="13"/>
      <c r="AL1031" s="14"/>
      <c r="AM1031" s="25"/>
      <c r="AN1031" s="22"/>
      <c r="AO1031" s="23"/>
      <c r="AP1031" s="23"/>
    </row>
    <row r="1032" spans="1:42" s="7" customFormat="1">
      <c r="A1032" s="17"/>
      <c r="G1032" s="18"/>
      <c r="W1032" s="13"/>
      <c r="AL1032" s="14"/>
      <c r="AM1032" s="25"/>
      <c r="AN1032" s="22"/>
      <c r="AO1032" s="23"/>
      <c r="AP1032" s="23"/>
    </row>
    <row r="1033" spans="1:42" s="7" customFormat="1">
      <c r="A1033" s="17"/>
      <c r="G1033" s="18"/>
      <c r="W1033" s="13"/>
      <c r="AL1033" s="14"/>
      <c r="AM1033" s="25"/>
      <c r="AN1033" s="22"/>
      <c r="AO1033" s="23"/>
      <c r="AP1033" s="23"/>
    </row>
    <row r="1034" spans="1:42" s="7" customFormat="1">
      <c r="A1034" s="17"/>
      <c r="G1034" s="18"/>
      <c r="W1034" s="13"/>
      <c r="AL1034" s="14"/>
      <c r="AM1034" s="25"/>
      <c r="AN1034" s="22"/>
      <c r="AO1034" s="23"/>
      <c r="AP1034" s="23"/>
    </row>
    <row r="1035" spans="1:42" s="7" customFormat="1">
      <c r="A1035" s="17"/>
      <c r="G1035" s="18"/>
      <c r="W1035" s="13"/>
      <c r="AL1035" s="14"/>
      <c r="AM1035" s="25"/>
      <c r="AN1035" s="22"/>
      <c r="AO1035" s="23"/>
      <c r="AP1035" s="23"/>
    </row>
    <row r="1036" spans="1:42" s="7" customFormat="1">
      <c r="A1036" s="17"/>
      <c r="G1036" s="18"/>
      <c r="W1036" s="13"/>
      <c r="AL1036" s="14"/>
      <c r="AM1036" s="25"/>
      <c r="AN1036" s="22"/>
      <c r="AO1036" s="23"/>
      <c r="AP1036" s="23"/>
    </row>
    <row r="1037" spans="1:42" s="7" customFormat="1">
      <c r="A1037" s="17"/>
      <c r="G1037" s="18"/>
      <c r="W1037" s="13"/>
      <c r="AL1037" s="14"/>
      <c r="AM1037" s="25"/>
      <c r="AN1037" s="22"/>
      <c r="AO1037" s="23"/>
      <c r="AP1037" s="23"/>
    </row>
    <row r="1038" spans="1:42" s="7" customFormat="1">
      <c r="A1038" s="17"/>
      <c r="G1038" s="18"/>
      <c r="W1038" s="13"/>
      <c r="AL1038" s="14"/>
      <c r="AM1038" s="25"/>
      <c r="AN1038" s="22"/>
      <c r="AO1038" s="23"/>
      <c r="AP1038" s="23"/>
    </row>
    <row r="1039" spans="1:42" s="7" customFormat="1">
      <c r="A1039" s="17"/>
      <c r="G1039" s="18"/>
      <c r="W1039" s="13"/>
      <c r="AL1039" s="14"/>
      <c r="AM1039" s="25"/>
      <c r="AN1039" s="22"/>
      <c r="AO1039" s="23"/>
      <c r="AP1039" s="23"/>
    </row>
    <row r="1040" spans="1:42" s="7" customFormat="1">
      <c r="A1040" s="17"/>
      <c r="G1040" s="18"/>
      <c r="W1040" s="13"/>
      <c r="AL1040" s="14"/>
      <c r="AM1040" s="25"/>
      <c r="AN1040" s="22"/>
      <c r="AO1040" s="23"/>
      <c r="AP1040" s="23"/>
    </row>
    <row r="1041" spans="1:42" s="7" customFormat="1">
      <c r="A1041" s="17"/>
      <c r="G1041" s="18"/>
      <c r="W1041" s="13"/>
      <c r="AL1041" s="14"/>
      <c r="AM1041" s="25"/>
      <c r="AN1041" s="22"/>
      <c r="AO1041" s="23"/>
      <c r="AP1041" s="23"/>
    </row>
    <row r="1042" spans="1:42" s="7" customFormat="1">
      <c r="A1042" s="17"/>
      <c r="G1042" s="18"/>
      <c r="W1042" s="13"/>
      <c r="AL1042" s="14"/>
      <c r="AM1042" s="25"/>
      <c r="AN1042" s="22"/>
      <c r="AO1042" s="23"/>
      <c r="AP1042" s="23"/>
    </row>
    <row r="1043" spans="1:42" s="7" customFormat="1">
      <c r="A1043" s="17"/>
      <c r="G1043" s="18"/>
      <c r="W1043" s="13"/>
      <c r="AL1043" s="14"/>
      <c r="AM1043" s="25"/>
      <c r="AN1043" s="22"/>
      <c r="AO1043" s="23"/>
      <c r="AP1043" s="23"/>
    </row>
    <row r="1044" spans="1:42" s="7" customFormat="1">
      <c r="A1044" s="17"/>
      <c r="G1044" s="18"/>
      <c r="W1044" s="13"/>
      <c r="AL1044" s="14"/>
      <c r="AM1044" s="25"/>
      <c r="AN1044" s="22"/>
      <c r="AO1044" s="23"/>
      <c r="AP1044" s="23"/>
    </row>
    <row r="1045" spans="1:42" s="7" customFormat="1">
      <c r="A1045" s="17"/>
      <c r="G1045" s="18"/>
      <c r="W1045" s="13"/>
      <c r="AL1045" s="14"/>
      <c r="AM1045" s="25"/>
      <c r="AN1045" s="22"/>
      <c r="AO1045" s="23"/>
      <c r="AP1045" s="23"/>
    </row>
    <row r="1046" spans="1:42" s="7" customFormat="1">
      <c r="A1046" s="17"/>
      <c r="G1046" s="18"/>
      <c r="W1046" s="13"/>
      <c r="AL1046" s="14"/>
      <c r="AM1046" s="25"/>
      <c r="AN1046" s="22"/>
      <c r="AO1046" s="23"/>
      <c r="AP1046" s="23"/>
    </row>
    <row r="1047" spans="1:42" s="7" customFormat="1">
      <c r="A1047" s="17"/>
      <c r="G1047" s="18"/>
      <c r="W1047" s="13"/>
      <c r="AL1047" s="14"/>
      <c r="AM1047" s="25"/>
      <c r="AN1047" s="22"/>
      <c r="AO1047" s="23"/>
      <c r="AP1047" s="23"/>
    </row>
    <row r="1048" spans="1:42" s="7" customFormat="1">
      <c r="A1048" s="17"/>
      <c r="G1048" s="18"/>
      <c r="W1048" s="13"/>
      <c r="AL1048" s="14"/>
      <c r="AM1048" s="25"/>
      <c r="AN1048" s="22"/>
      <c r="AO1048" s="23"/>
      <c r="AP1048" s="23"/>
    </row>
    <row r="1049" spans="1:42" s="7" customFormat="1">
      <c r="A1049" s="17"/>
      <c r="G1049" s="18"/>
      <c r="W1049" s="13"/>
      <c r="AL1049" s="14"/>
      <c r="AM1049" s="25"/>
      <c r="AN1049" s="22"/>
      <c r="AO1049" s="23"/>
      <c r="AP1049" s="23"/>
    </row>
    <row r="1050" spans="1:42" s="7" customFormat="1">
      <c r="A1050" s="17"/>
      <c r="G1050" s="18"/>
      <c r="W1050" s="13"/>
      <c r="AL1050" s="14"/>
      <c r="AM1050" s="25"/>
      <c r="AN1050" s="22"/>
      <c r="AO1050" s="23"/>
      <c r="AP1050" s="23"/>
    </row>
    <row r="1051" spans="1:42" s="7" customFormat="1">
      <c r="A1051" s="17"/>
      <c r="G1051" s="18"/>
      <c r="W1051" s="13"/>
      <c r="AL1051" s="14"/>
      <c r="AM1051" s="25"/>
      <c r="AN1051" s="22"/>
      <c r="AO1051" s="23"/>
      <c r="AP1051" s="23"/>
    </row>
    <row r="1052" spans="1:42" s="7" customFormat="1">
      <c r="A1052" s="17"/>
      <c r="G1052" s="18"/>
      <c r="W1052" s="13"/>
      <c r="AL1052" s="14"/>
      <c r="AM1052" s="25"/>
      <c r="AN1052" s="22"/>
      <c r="AO1052" s="23"/>
      <c r="AP1052" s="23"/>
    </row>
    <row r="1053" spans="1:42" s="7" customFormat="1">
      <c r="A1053" s="17"/>
      <c r="G1053" s="18"/>
      <c r="W1053" s="13"/>
      <c r="AL1053" s="14"/>
      <c r="AM1053" s="25"/>
      <c r="AN1053" s="22"/>
      <c r="AO1053" s="23"/>
      <c r="AP1053" s="23"/>
    </row>
    <row r="1054" spans="1:42" s="7" customFormat="1">
      <c r="A1054" s="17"/>
      <c r="G1054" s="18"/>
      <c r="W1054" s="13"/>
      <c r="AL1054" s="14"/>
      <c r="AM1054" s="25"/>
      <c r="AN1054" s="22"/>
      <c r="AO1054" s="23"/>
      <c r="AP1054" s="23"/>
    </row>
    <row r="1055" spans="1:42" s="7" customFormat="1">
      <c r="A1055" s="17"/>
      <c r="G1055" s="18"/>
      <c r="W1055" s="13"/>
      <c r="AL1055" s="14"/>
      <c r="AM1055" s="25"/>
      <c r="AN1055" s="22"/>
      <c r="AO1055" s="23"/>
      <c r="AP1055" s="23"/>
    </row>
    <row r="1056" spans="1:42" s="7" customFormat="1">
      <c r="A1056" s="17"/>
      <c r="G1056" s="18"/>
      <c r="W1056" s="13"/>
      <c r="AL1056" s="14"/>
      <c r="AM1056" s="25"/>
      <c r="AN1056" s="22"/>
      <c r="AO1056" s="23"/>
      <c r="AP1056" s="23"/>
    </row>
    <row r="1057" spans="1:42" s="7" customFormat="1">
      <c r="A1057" s="17"/>
      <c r="G1057" s="18"/>
      <c r="W1057" s="13"/>
      <c r="AL1057" s="14"/>
      <c r="AM1057" s="25"/>
      <c r="AN1057" s="22"/>
      <c r="AO1057" s="23"/>
      <c r="AP1057" s="23"/>
    </row>
    <row r="1058" spans="1:42" s="7" customFormat="1">
      <c r="A1058" s="17"/>
      <c r="G1058" s="18"/>
      <c r="W1058" s="13"/>
      <c r="AL1058" s="14"/>
      <c r="AM1058" s="25"/>
      <c r="AN1058" s="22"/>
      <c r="AO1058" s="23"/>
      <c r="AP1058" s="23"/>
    </row>
    <row r="1059" spans="1:42" s="7" customFormat="1">
      <c r="A1059" s="17"/>
      <c r="G1059" s="18"/>
      <c r="W1059" s="13"/>
      <c r="AL1059" s="14"/>
      <c r="AM1059" s="25"/>
      <c r="AN1059" s="22"/>
      <c r="AO1059" s="23"/>
      <c r="AP1059" s="23"/>
    </row>
    <row r="1060" spans="1:42" s="7" customFormat="1">
      <c r="A1060" s="17"/>
      <c r="G1060" s="18"/>
      <c r="W1060" s="13"/>
      <c r="AL1060" s="14"/>
      <c r="AM1060" s="25"/>
      <c r="AN1060" s="22"/>
      <c r="AO1060" s="23"/>
      <c r="AP1060" s="23"/>
    </row>
    <row r="1061" spans="1:42" s="7" customFormat="1">
      <c r="A1061" s="17"/>
      <c r="G1061" s="18"/>
      <c r="W1061" s="13"/>
      <c r="AL1061" s="14"/>
      <c r="AM1061" s="25"/>
      <c r="AN1061" s="22"/>
      <c r="AO1061" s="23"/>
      <c r="AP1061" s="23"/>
    </row>
    <row r="1062" spans="1:42" s="7" customFormat="1">
      <c r="A1062" s="17"/>
      <c r="G1062" s="18"/>
      <c r="W1062" s="13"/>
      <c r="AL1062" s="14"/>
      <c r="AM1062" s="25"/>
      <c r="AN1062" s="22"/>
      <c r="AO1062" s="23"/>
      <c r="AP1062" s="23"/>
    </row>
    <row r="1063" spans="1:42" s="7" customFormat="1">
      <c r="A1063" s="17"/>
      <c r="G1063" s="18"/>
      <c r="W1063" s="13"/>
      <c r="AL1063" s="14"/>
      <c r="AM1063" s="25"/>
      <c r="AN1063" s="22"/>
      <c r="AO1063" s="23"/>
      <c r="AP1063" s="23"/>
    </row>
    <row r="1064" spans="1:42" s="7" customFormat="1">
      <c r="A1064" s="17"/>
      <c r="G1064" s="18"/>
      <c r="W1064" s="13"/>
      <c r="AL1064" s="14"/>
      <c r="AM1064" s="25"/>
      <c r="AN1064" s="22"/>
      <c r="AO1064" s="23"/>
      <c r="AP1064" s="23"/>
    </row>
    <row r="1065" spans="1:42" s="7" customFormat="1">
      <c r="A1065" s="17"/>
      <c r="G1065" s="18"/>
      <c r="W1065" s="13"/>
      <c r="AL1065" s="14"/>
      <c r="AM1065" s="25"/>
      <c r="AN1065" s="22"/>
      <c r="AO1065" s="23"/>
      <c r="AP1065" s="23"/>
    </row>
    <row r="1066" spans="1:42" s="7" customFormat="1">
      <c r="A1066" s="17"/>
      <c r="G1066" s="18"/>
      <c r="W1066" s="13"/>
      <c r="AL1066" s="14"/>
      <c r="AM1066" s="25"/>
      <c r="AN1066" s="22"/>
      <c r="AO1066" s="23"/>
      <c r="AP1066" s="23"/>
    </row>
    <row r="1067" spans="1:42" s="7" customFormat="1">
      <c r="A1067" s="17"/>
      <c r="G1067" s="18"/>
      <c r="W1067" s="13"/>
      <c r="AL1067" s="14"/>
      <c r="AM1067" s="25"/>
      <c r="AN1067" s="22"/>
      <c r="AO1067" s="23"/>
      <c r="AP1067" s="23"/>
    </row>
    <row r="1068" spans="1:42" s="7" customFormat="1">
      <c r="A1068" s="17"/>
      <c r="G1068" s="18"/>
      <c r="W1068" s="13"/>
      <c r="AL1068" s="14"/>
      <c r="AM1068" s="25"/>
      <c r="AN1068" s="22"/>
      <c r="AO1068" s="23"/>
      <c r="AP1068" s="23"/>
    </row>
    <row r="1069" spans="1:42" s="7" customFormat="1">
      <c r="A1069" s="17"/>
      <c r="G1069" s="18"/>
      <c r="W1069" s="13"/>
      <c r="AL1069" s="14"/>
      <c r="AM1069" s="25"/>
      <c r="AN1069" s="22"/>
      <c r="AO1069" s="23"/>
      <c r="AP1069" s="23"/>
    </row>
    <row r="1070" spans="1:42" s="7" customFormat="1">
      <c r="A1070" s="17"/>
      <c r="G1070" s="18"/>
      <c r="W1070" s="13"/>
      <c r="AL1070" s="14"/>
      <c r="AM1070" s="25"/>
      <c r="AN1070" s="22"/>
      <c r="AO1070" s="23"/>
      <c r="AP1070" s="23"/>
    </row>
    <row r="1071" spans="1:42" s="7" customFormat="1">
      <c r="A1071" s="17"/>
      <c r="G1071" s="18"/>
      <c r="W1071" s="13"/>
      <c r="AL1071" s="14"/>
      <c r="AM1071" s="25"/>
      <c r="AN1071" s="22"/>
      <c r="AO1071" s="23"/>
      <c r="AP1071" s="23"/>
    </row>
    <row r="1072" spans="1:42" s="7" customFormat="1">
      <c r="A1072" s="17"/>
      <c r="G1072" s="18"/>
      <c r="W1072" s="13"/>
      <c r="AL1072" s="14"/>
      <c r="AM1072" s="25"/>
      <c r="AN1072" s="22"/>
      <c r="AO1072" s="23"/>
      <c r="AP1072" s="23"/>
    </row>
    <row r="1073" spans="1:42" s="7" customFormat="1">
      <c r="A1073" s="17"/>
      <c r="G1073" s="18"/>
      <c r="W1073" s="13"/>
      <c r="AL1073" s="14"/>
      <c r="AM1073" s="25"/>
      <c r="AN1073" s="22"/>
      <c r="AO1073" s="23"/>
      <c r="AP1073" s="23"/>
    </row>
    <row r="1074" spans="1:42" s="7" customFormat="1">
      <c r="A1074" s="17"/>
      <c r="G1074" s="18"/>
      <c r="W1074" s="13"/>
      <c r="AL1074" s="14"/>
      <c r="AM1074" s="25"/>
      <c r="AN1074" s="22"/>
      <c r="AO1074" s="23"/>
      <c r="AP1074" s="23"/>
    </row>
    <row r="1075" spans="1:42" s="7" customFormat="1">
      <c r="A1075" s="17"/>
      <c r="G1075" s="18"/>
      <c r="W1075" s="13"/>
      <c r="AL1075" s="14"/>
      <c r="AM1075" s="25"/>
      <c r="AN1075" s="22"/>
      <c r="AO1075" s="23"/>
      <c r="AP1075" s="23"/>
    </row>
    <row r="1076" spans="1:42" s="7" customFormat="1">
      <c r="A1076" s="17"/>
      <c r="G1076" s="18"/>
      <c r="W1076" s="13"/>
      <c r="AL1076" s="14"/>
      <c r="AM1076" s="25"/>
      <c r="AN1076" s="22"/>
      <c r="AO1076" s="23"/>
      <c r="AP1076" s="23"/>
    </row>
    <row r="1077" spans="1:42" s="7" customFormat="1">
      <c r="A1077" s="17"/>
      <c r="G1077" s="18"/>
      <c r="W1077" s="13"/>
      <c r="AL1077" s="14"/>
      <c r="AM1077" s="25"/>
      <c r="AN1077" s="22"/>
      <c r="AO1077" s="23"/>
      <c r="AP1077" s="23"/>
    </row>
    <row r="1078" spans="1:42" s="7" customFormat="1">
      <c r="A1078" s="17"/>
      <c r="G1078" s="18"/>
      <c r="W1078" s="13"/>
      <c r="AL1078" s="14"/>
      <c r="AM1078" s="25"/>
      <c r="AN1078" s="22"/>
      <c r="AO1078" s="23"/>
      <c r="AP1078" s="23"/>
    </row>
    <row r="1079" spans="1:42" s="7" customFormat="1">
      <c r="A1079" s="17"/>
      <c r="G1079" s="18"/>
      <c r="W1079" s="13"/>
      <c r="AL1079" s="14"/>
      <c r="AM1079" s="25"/>
      <c r="AN1079" s="22"/>
      <c r="AO1079" s="23"/>
      <c r="AP1079" s="23"/>
    </row>
    <row r="1080" spans="1:42" s="7" customFormat="1">
      <c r="A1080" s="17"/>
      <c r="G1080" s="18"/>
      <c r="W1080" s="13"/>
      <c r="AL1080" s="14"/>
      <c r="AM1080" s="25"/>
      <c r="AN1080" s="22"/>
      <c r="AO1080" s="23"/>
      <c r="AP1080" s="23"/>
    </row>
    <row r="1081" spans="1:42" s="7" customFormat="1">
      <c r="A1081" s="17"/>
      <c r="G1081" s="18"/>
      <c r="W1081" s="13"/>
      <c r="AL1081" s="14"/>
      <c r="AM1081" s="25"/>
      <c r="AN1081" s="22"/>
      <c r="AO1081" s="23"/>
      <c r="AP1081" s="23"/>
    </row>
    <row r="1082" spans="1:42" s="7" customFormat="1">
      <c r="A1082" s="17"/>
      <c r="G1082" s="18"/>
      <c r="W1082" s="13"/>
      <c r="AL1082" s="14"/>
      <c r="AM1082" s="25"/>
      <c r="AN1082" s="22"/>
      <c r="AO1082" s="23"/>
      <c r="AP1082" s="23"/>
    </row>
    <row r="1083" spans="1:42" s="7" customFormat="1">
      <c r="A1083" s="17"/>
      <c r="G1083" s="18"/>
      <c r="W1083" s="13"/>
      <c r="AL1083" s="14"/>
      <c r="AM1083" s="25"/>
      <c r="AN1083" s="22"/>
      <c r="AO1083" s="23"/>
      <c r="AP1083" s="23"/>
    </row>
    <row r="1084" spans="1:42" s="7" customFormat="1">
      <c r="A1084" s="17"/>
      <c r="G1084" s="18"/>
      <c r="W1084" s="13"/>
      <c r="AL1084" s="14"/>
      <c r="AM1084" s="25"/>
      <c r="AN1084" s="22"/>
      <c r="AO1084" s="23"/>
      <c r="AP1084" s="23"/>
    </row>
    <row r="1085" spans="1:42" s="7" customFormat="1">
      <c r="A1085" s="17"/>
      <c r="G1085" s="18"/>
      <c r="W1085" s="13"/>
      <c r="AL1085" s="14"/>
      <c r="AM1085" s="25"/>
      <c r="AN1085" s="22"/>
      <c r="AO1085" s="23"/>
      <c r="AP1085" s="23"/>
    </row>
    <row r="1086" spans="1:42" s="7" customFormat="1">
      <c r="A1086" s="17"/>
      <c r="G1086" s="18"/>
      <c r="W1086" s="13"/>
      <c r="AL1086" s="14"/>
      <c r="AM1086" s="25"/>
      <c r="AN1086" s="22"/>
      <c r="AO1086" s="23"/>
      <c r="AP1086" s="23"/>
    </row>
    <row r="1087" spans="1:42" s="7" customFormat="1">
      <c r="A1087" s="17"/>
      <c r="G1087" s="18"/>
      <c r="W1087" s="13"/>
      <c r="AL1087" s="14"/>
      <c r="AM1087" s="25"/>
      <c r="AN1087" s="22"/>
      <c r="AO1087" s="23"/>
      <c r="AP1087" s="23"/>
    </row>
    <row r="1088" spans="1:42" s="7" customFormat="1">
      <c r="A1088" s="17"/>
      <c r="G1088" s="18"/>
      <c r="W1088" s="13"/>
      <c r="AL1088" s="14"/>
      <c r="AM1088" s="25"/>
      <c r="AN1088" s="22"/>
      <c r="AO1088" s="23"/>
      <c r="AP1088" s="23"/>
    </row>
    <row r="1089" spans="1:42" s="7" customFormat="1">
      <c r="A1089" s="17"/>
      <c r="G1089" s="18"/>
      <c r="W1089" s="13"/>
      <c r="AL1089" s="14"/>
      <c r="AM1089" s="25"/>
      <c r="AN1089" s="22"/>
      <c r="AO1089" s="23"/>
      <c r="AP1089" s="23"/>
    </row>
    <row r="1090" spans="1:42" s="7" customFormat="1">
      <c r="A1090" s="17"/>
      <c r="G1090" s="18"/>
      <c r="W1090" s="13"/>
      <c r="AL1090" s="14"/>
      <c r="AM1090" s="25"/>
      <c r="AN1090" s="22"/>
      <c r="AO1090" s="23"/>
      <c r="AP1090" s="23"/>
    </row>
    <row r="1091" spans="1:42" s="7" customFormat="1">
      <c r="A1091" s="17"/>
      <c r="G1091" s="18"/>
      <c r="W1091" s="13"/>
      <c r="AL1091" s="14"/>
      <c r="AM1091" s="25"/>
      <c r="AN1091" s="22"/>
      <c r="AO1091" s="23"/>
      <c r="AP1091" s="23"/>
    </row>
    <row r="1092" spans="1:42" s="7" customFormat="1">
      <c r="A1092" s="17"/>
      <c r="G1092" s="18"/>
      <c r="W1092" s="13"/>
      <c r="AL1092" s="14"/>
      <c r="AM1092" s="25"/>
      <c r="AN1092" s="22"/>
      <c r="AO1092" s="23"/>
      <c r="AP1092" s="23"/>
    </row>
    <row r="1093" spans="1:42" s="7" customFormat="1">
      <c r="A1093" s="17"/>
      <c r="G1093" s="18"/>
      <c r="W1093" s="13"/>
      <c r="AL1093" s="14"/>
      <c r="AM1093" s="25"/>
      <c r="AN1093" s="22"/>
      <c r="AO1093" s="23"/>
      <c r="AP1093" s="23"/>
    </row>
    <row r="1094" spans="1:42" s="7" customFormat="1">
      <c r="A1094" s="17"/>
      <c r="G1094" s="18"/>
      <c r="W1094" s="13"/>
      <c r="AL1094" s="14"/>
      <c r="AM1094" s="25"/>
      <c r="AN1094" s="22"/>
      <c r="AO1094" s="23"/>
      <c r="AP1094" s="23"/>
    </row>
    <row r="1095" spans="1:42" s="7" customFormat="1">
      <c r="A1095" s="17"/>
      <c r="G1095" s="18"/>
      <c r="W1095" s="13"/>
      <c r="AL1095" s="14"/>
      <c r="AM1095" s="25"/>
      <c r="AN1095" s="22"/>
      <c r="AO1095" s="23"/>
      <c r="AP1095" s="23"/>
    </row>
    <row r="1096" spans="1:42" s="7" customFormat="1">
      <c r="A1096" s="17"/>
      <c r="G1096" s="18"/>
      <c r="W1096" s="13"/>
      <c r="AL1096" s="14"/>
      <c r="AM1096" s="25"/>
      <c r="AN1096" s="22"/>
      <c r="AO1096" s="23"/>
      <c r="AP1096" s="23"/>
    </row>
    <row r="1097" spans="1:42" s="7" customFormat="1">
      <c r="A1097" s="17"/>
      <c r="G1097" s="18"/>
      <c r="W1097" s="13"/>
      <c r="AL1097" s="14"/>
      <c r="AM1097" s="25"/>
      <c r="AN1097" s="22"/>
      <c r="AO1097" s="23"/>
      <c r="AP1097" s="23"/>
    </row>
    <row r="1098" spans="1:42" s="7" customFormat="1">
      <c r="A1098" s="17"/>
      <c r="G1098" s="18"/>
      <c r="W1098" s="13"/>
      <c r="AL1098" s="14"/>
      <c r="AM1098" s="25"/>
      <c r="AN1098" s="22"/>
      <c r="AO1098" s="23"/>
      <c r="AP1098" s="23"/>
    </row>
    <row r="1099" spans="1:42" s="7" customFormat="1">
      <c r="A1099" s="17"/>
      <c r="G1099" s="18"/>
      <c r="W1099" s="13"/>
      <c r="AL1099" s="14"/>
      <c r="AM1099" s="25"/>
      <c r="AN1099" s="22"/>
      <c r="AO1099" s="23"/>
      <c r="AP1099" s="23"/>
    </row>
    <row r="1100" spans="1:42" s="7" customFormat="1">
      <c r="A1100" s="17"/>
      <c r="G1100" s="18"/>
      <c r="W1100" s="13"/>
      <c r="AL1100" s="14"/>
      <c r="AM1100" s="25"/>
      <c r="AN1100" s="22"/>
      <c r="AO1100" s="23"/>
      <c r="AP1100" s="23"/>
    </row>
    <row r="1101" spans="1:42" s="7" customFormat="1">
      <c r="A1101" s="17"/>
      <c r="G1101" s="18"/>
      <c r="W1101" s="13"/>
      <c r="AL1101" s="14"/>
      <c r="AM1101" s="25"/>
      <c r="AN1101" s="22"/>
      <c r="AO1101" s="23"/>
      <c r="AP1101" s="23"/>
    </row>
    <row r="1102" spans="1:42" s="7" customFormat="1">
      <c r="A1102" s="17"/>
      <c r="G1102" s="18"/>
      <c r="W1102" s="13"/>
      <c r="AL1102" s="14"/>
      <c r="AM1102" s="25"/>
      <c r="AN1102" s="22"/>
      <c r="AO1102" s="23"/>
      <c r="AP1102" s="23"/>
    </row>
    <row r="1103" spans="1:42" s="7" customFormat="1">
      <c r="A1103" s="17"/>
      <c r="G1103" s="18"/>
      <c r="W1103" s="13"/>
      <c r="AL1103" s="14"/>
      <c r="AM1103" s="25"/>
      <c r="AN1103" s="22"/>
      <c r="AO1103" s="23"/>
      <c r="AP1103" s="23"/>
    </row>
    <row r="1104" spans="1:42" s="7" customFormat="1">
      <c r="A1104" s="17"/>
      <c r="G1104" s="18"/>
      <c r="W1104" s="13"/>
      <c r="AL1104" s="14"/>
      <c r="AM1104" s="25"/>
      <c r="AN1104" s="22"/>
      <c r="AO1104" s="23"/>
      <c r="AP1104" s="23"/>
    </row>
    <row r="1105" spans="1:42" s="7" customFormat="1">
      <c r="A1105" s="17"/>
      <c r="G1105" s="18"/>
      <c r="W1105" s="13"/>
      <c r="AL1105" s="14"/>
      <c r="AM1105" s="25"/>
      <c r="AN1105" s="22"/>
      <c r="AO1105" s="23"/>
      <c r="AP1105" s="23"/>
    </row>
    <row r="1106" spans="1:42" s="7" customFormat="1">
      <c r="A1106" s="17"/>
      <c r="G1106" s="18"/>
      <c r="W1106" s="13"/>
      <c r="AL1106" s="14"/>
      <c r="AM1106" s="25"/>
      <c r="AN1106" s="22"/>
      <c r="AO1106" s="23"/>
      <c r="AP1106" s="23"/>
    </row>
    <row r="1107" spans="1:42" s="7" customFormat="1">
      <c r="A1107" s="17"/>
      <c r="G1107" s="18"/>
      <c r="W1107" s="13"/>
      <c r="AL1107" s="14"/>
      <c r="AM1107" s="25"/>
      <c r="AN1107" s="22"/>
      <c r="AO1107" s="23"/>
      <c r="AP1107" s="23"/>
    </row>
    <row r="1108" spans="1:42" s="7" customFormat="1">
      <c r="A1108" s="17"/>
      <c r="G1108" s="18"/>
      <c r="W1108" s="13"/>
      <c r="AL1108" s="14"/>
      <c r="AM1108" s="25"/>
      <c r="AN1108" s="22"/>
      <c r="AO1108" s="23"/>
      <c r="AP1108" s="23"/>
    </row>
    <row r="1109" spans="1:42" s="7" customFormat="1">
      <c r="A1109" s="17"/>
      <c r="G1109" s="18"/>
      <c r="W1109" s="13"/>
      <c r="AL1109" s="14"/>
      <c r="AM1109" s="25"/>
      <c r="AN1109" s="22"/>
      <c r="AO1109" s="23"/>
      <c r="AP1109" s="23"/>
    </row>
    <row r="1110" spans="1:42" s="7" customFormat="1">
      <c r="A1110" s="17"/>
      <c r="G1110" s="18"/>
      <c r="W1110" s="13"/>
      <c r="AL1110" s="14"/>
      <c r="AM1110" s="25"/>
      <c r="AN1110" s="22"/>
      <c r="AO1110" s="23"/>
      <c r="AP1110" s="23"/>
    </row>
    <row r="1111" spans="1:42" s="7" customFormat="1">
      <c r="A1111" s="17"/>
      <c r="G1111" s="18"/>
      <c r="W1111" s="13"/>
      <c r="AL1111" s="14"/>
      <c r="AM1111" s="25"/>
      <c r="AN1111" s="22"/>
      <c r="AO1111" s="23"/>
      <c r="AP1111" s="23"/>
    </row>
    <row r="1112" spans="1:42" s="7" customFormat="1">
      <c r="A1112" s="17"/>
      <c r="G1112" s="18"/>
      <c r="W1112" s="13"/>
      <c r="AL1112" s="14"/>
      <c r="AM1112" s="25"/>
      <c r="AN1112" s="22"/>
      <c r="AO1112" s="23"/>
      <c r="AP1112" s="23"/>
    </row>
    <row r="1113" spans="1:42" s="7" customFormat="1">
      <c r="A1113" s="17"/>
      <c r="G1113" s="18"/>
      <c r="W1113" s="13"/>
      <c r="AL1113" s="14"/>
      <c r="AM1113" s="25"/>
      <c r="AN1113" s="22"/>
      <c r="AO1113" s="23"/>
      <c r="AP1113" s="23"/>
    </row>
    <row r="1114" spans="1:42" s="7" customFormat="1">
      <c r="A1114" s="17"/>
      <c r="G1114" s="18"/>
      <c r="W1114" s="13"/>
      <c r="AL1114" s="14"/>
      <c r="AM1114" s="25"/>
      <c r="AN1114" s="22"/>
      <c r="AO1114" s="23"/>
      <c r="AP1114" s="23"/>
    </row>
    <row r="1115" spans="1:42" s="7" customFormat="1">
      <c r="A1115" s="17"/>
      <c r="G1115" s="18"/>
      <c r="W1115" s="13"/>
      <c r="AL1115" s="14"/>
      <c r="AM1115" s="25"/>
      <c r="AN1115" s="22"/>
      <c r="AO1115" s="23"/>
      <c r="AP1115" s="23"/>
    </row>
    <row r="1116" spans="1:42" s="7" customFormat="1">
      <c r="A1116" s="17"/>
      <c r="G1116" s="18"/>
      <c r="W1116" s="13"/>
      <c r="AL1116" s="14"/>
      <c r="AM1116" s="25"/>
      <c r="AN1116" s="22"/>
      <c r="AO1116" s="23"/>
      <c r="AP1116" s="23"/>
    </row>
    <row r="1117" spans="1:42" s="7" customFormat="1">
      <c r="A1117" s="17"/>
      <c r="G1117" s="18"/>
      <c r="W1117" s="13"/>
      <c r="AL1117" s="14"/>
      <c r="AM1117" s="25"/>
      <c r="AN1117" s="22"/>
      <c r="AO1117" s="23"/>
      <c r="AP1117" s="23"/>
    </row>
    <row r="1118" spans="1:42" s="7" customFormat="1">
      <c r="A1118" s="17"/>
      <c r="G1118" s="18"/>
      <c r="W1118" s="13"/>
      <c r="AL1118" s="14"/>
      <c r="AM1118" s="25"/>
      <c r="AN1118" s="22"/>
      <c r="AO1118" s="23"/>
      <c r="AP1118" s="23"/>
    </row>
    <row r="1119" spans="1:42" s="7" customFormat="1">
      <c r="A1119" s="17"/>
      <c r="G1119" s="18"/>
      <c r="W1119" s="13"/>
      <c r="AL1119" s="14"/>
      <c r="AM1119" s="25"/>
      <c r="AN1119" s="22"/>
      <c r="AO1119" s="23"/>
      <c r="AP1119" s="23"/>
    </row>
    <row r="1120" spans="1:42" s="7" customFormat="1">
      <c r="A1120" s="17"/>
      <c r="G1120" s="18"/>
      <c r="W1120" s="13"/>
      <c r="AL1120" s="14"/>
      <c r="AM1120" s="25"/>
      <c r="AN1120" s="22"/>
      <c r="AO1120" s="23"/>
      <c r="AP1120" s="23"/>
    </row>
    <row r="1121" spans="1:42" s="7" customFormat="1">
      <c r="A1121" s="17"/>
      <c r="G1121" s="18"/>
      <c r="W1121" s="13"/>
      <c r="AL1121" s="14"/>
      <c r="AM1121" s="25"/>
      <c r="AN1121" s="22"/>
      <c r="AO1121" s="23"/>
      <c r="AP1121" s="23"/>
    </row>
    <row r="1122" spans="1:42" s="7" customFormat="1">
      <c r="A1122" s="17"/>
      <c r="G1122" s="18"/>
      <c r="W1122" s="13"/>
      <c r="AL1122" s="14"/>
      <c r="AM1122" s="25"/>
      <c r="AN1122" s="22"/>
      <c r="AO1122" s="23"/>
      <c r="AP1122" s="23"/>
    </row>
    <row r="1123" spans="1:42" s="7" customFormat="1">
      <c r="A1123" s="17"/>
      <c r="G1123" s="18"/>
      <c r="W1123" s="13"/>
      <c r="AL1123" s="14"/>
      <c r="AM1123" s="25"/>
      <c r="AN1123" s="22"/>
      <c r="AO1123" s="23"/>
      <c r="AP1123" s="23"/>
    </row>
    <row r="1124" spans="1:42" s="7" customFormat="1">
      <c r="A1124" s="17"/>
      <c r="G1124" s="18"/>
      <c r="W1124" s="13"/>
      <c r="AL1124" s="14"/>
      <c r="AM1124" s="25"/>
      <c r="AN1124" s="22"/>
      <c r="AO1124" s="23"/>
      <c r="AP1124" s="23"/>
    </row>
    <row r="1125" spans="1:42" s="7" customFormat="1">
      <c r="A1125" s="17"/>
      <c r="G1125" s="18"/>
      <c r="W1125" s="13"/>
      <c r="AL1125" s="14"/>
      <c r="AM1125" s="25"/>
      <c r="AN1125" s="22"/>
      <c r="AO1125" s="23"/>
      <c r="AP1125" s="23"/>
    </row>
    <row r="1126" spans="1:42" s="7" customFormat="1">
      <c r="A1126" s="17"/>
      <c r="G1126" s="18"/>
      <c r="W1126" s="13"/>
      <c r="AL1126" s="14"/>
      <c r="AM1126" s="25"/>
      <c r="AN1126" s="22"/>
      <c r="AO1126" s="23"/>
      <c r="AP1126" s="23"/>
    </row>
    <row r="1127" spans="1:42" s="7" customFormat="1">
      <c r="A1127" s="17"/>
      <c r="G1127" s="18"/>
      <c r="W1127" s="13"/>
      <c r="AL1127" s="14"/>
      <c r="AM1127" s="25"/>
      <c r="AN1127" s="22"/>
      <c r="AO1127" s="23"/>
      <c r="AP1127" s="23"/>
    </row>
    <row r="1128" spans="1:42" s="7" customFormat="1">
      <c r="A1128" s="17"/>
      <c r="G1128" s="18"/>
      <c r="W1128" s="13"/>
      <c r="AL1128" s="14"/>
      <c r="AM1128" s="25"/>
      <c r="AN1128" s="22"/>
      <c r="AO1128" s="23"/>
      <c r="AP1128" s="23"/>
    </row>
    <row r="1129" spans="1:42" s="7" customFormat="1">
      <c r="A1129" s="17"/>
      <c r="G1129" s="18"/>
      <c r="W1129" s="13"/>
      <c r="AL1129" s="14"/>
      <c r="AM1129" s="25"/>
      <c r="AN1129" s="22"/>
      <c r="AO1129" s="23"/>
      <c r="AP1129" s="23"/>
    </row>
    <row r="1130" spans="1:42" s="7" customFormat="1">
      <c r="A1130" s="17"/>
      <c r="G1130" s="18"/>
      <c r="W1130" s="13"/>
      <c r="AL1130" s="14"/>
      <c r="AM1130" s="25"/>
      <c r="AN1130" s="22"/>
      <c r="AO1130" s="23"/>
      <c r="AP1130" s="23"/>
    </row>
    <row r="1131" spans="1:42" s="7" customFormat="1">
      <c r="A1131" s="17"/>
      <c r="G1131" s="18"/>
      <c r="W1131" s="13"/>
      <c r="AL1131" s="14"/>
      <c r="AM1131" s="25"/>
      <c r="AN1131" s="22"/>
      <c r="AO1131" s="23"/>
      <c r="AP1131" s="23"/>
    </row>
    <row r="1132" spans="1:42" s="7" customFormat="1">
      <c r="A1132" s="17"/>
      <c r="G1132" s="18"/>
      <c r="W1132" s="13"/>
      <c r="AL1132" s="14"/>
      <c r="AM1132" s="25"/>
      <c r="AN1132" s="22"/>
      <c r="AO1132" s="23"/>
      <c r="AP1132" s="23"/>
    </row>
    <row r="1133" spans="1:42" s="7" customFormat="1">
      <c r="A1133" s="17"/>
      <c r="G1133" s="18"/>
      <c r="W1133" s="13"/>
      <c r="AL1133" s="14"/>
      <c r="AM1133" s="25"/>
      <c r="AN1133" s="22"/>
      <c r="AO1133" s="23"/>
      <c r="AP1133" s="23"/>
    </row>
    <row r="1134" spans="1:42" s="7" customFormat="1">
      <c r="A1134" s="17"/>
      <c r="G1134" s="18"/>
      <c r="W1134" s="13"/>
      <c r="AL1134" s="14"/>
      <c r="AM1134" s="25"/>
      <c r="AN1134" s="22"/>
      <c r="AO1134" s="23"/>
      <c r="AP1134" s="23"/>
    </row>
    <row r="1135" spans="1:42" s="7" customFormat="1">
      <c r="A1135" s="17"/>
      <c r="G1135" s="18"/>
      <c r="W1135" s="13"/>
      <c r="AL1135" s="14"/>
      <c r="AM1135" s="25"/>
      <c r="AN1135" s="22"/>
      <c r="AO1135" s="23"/>
      <c r="AP1135" s="23"/>
    </row>
    <row r="1136" spans="1:42" s="7" customFormat="1">
      <c r="A1136" s="17"/>
      <c r="G1136" s="18"/>
      <c r="W1136" s="13"/>
      <c r="AL1136" s="14"/>
      <c r="AM1136" s="25"/>
      <c r="AN1136" s="22"/>
      <c r="AO1136" s="23"/>
      <c r="AP1136" s="23"/>
    </row>
    <row r="1137" spans="1:42" s="7" customFormat="1">
      <c r="A1137" s="17"/>
      <c r="G1137" s="18"/>
      <c r="W1137" s="13"/>
      <c r="AL1137" s="14"/>
      <c r="AM1137" s="25"/>
      <c r="AN1137" s="22"/>
      <c r="AO1137" s="23"/>
      <c r="AP1137" s="23"/>
    </row>
    <row r="1138" spans="1:42" s="7" customFormat="1">
      <c r="A1138" s="17"/>
      <c r="G1138" s="18"/>
      <c r="W1138" s="13"/>
      <c r="AL1138" s="14"/>
      <c r="AM1138" s="25"/>
      <c r="AN1138" s="22"/>
      <c r="AO1138" s="23"/>
      <c r="AP1138" s="23"/>
    </row>
    <row r="1139" spans="1:42" s="7" customFormat="1">
      <c r="A1139" s="17"/>
      <c r="G1139" s="18"/>
      <c r="W1139" s="13"/>
      <c r="AL1139" s="14"/>
      <c r="AM1139" s="25"/>
      <c r="AN1139" s="22"/>
      <c r="AO1139" s="23"/>
      <c r="AP1139" s="23"/>
    </row>
    <row r="1140" spans="1:42" s="7" customFormat="1">
      <c r="A1140" s="17"/>
      <c r="G1140" s="18"/>
      <c r="W1140" s="13"/>
      <c r="AL1140" s="14"/>
      <c r="AM1140" s="25"/>
      <c r="AN1140" s="22"/>
      <c r="AO1140" s="23"/>
      <c r="AP1140" s="23"/>
    </row>
    <row r="1141" spans="1:42" s="7" customFormat="1">
      <c r="A1141" s="17"/>
      <c r="G1141" s="18"/>
      <c r="W1141" s="13"/>
      <c r="AL1141" s="14"/>
      <c r="AM1141" s="25"/>
      <c r="AN1141" s="22"/>
      <c r="AO1141" s="23"/>
      <c r="AP1141" s="23"/>
    </row>
    <row r="1142" spans="1:42" s="7" customFormat="1">
      <c r="A1142" s="17"/>
      <c r="G1142" s="18"/>
      <c r="W1142" s="13"/>
      <c r="AL1142" s="14"/>
      <c r="AM1142" s="25"/>
      <c r="AN1142" s="22"/>
      <c r="AO1142" s="23"/>
      <c r="AP1142" s="23"/>
    </row>
    <row r="1143" spans="1:42" s="7" customFormat="1">
      <c r="A1143" s="17"/>
      <c r="G1143" s="18"/>
      <c r="W1143" s="13"/>
      <c r="AL1143" s="14"/>
      <c r="AM1143" s="25"/>
      <c r="AN1143" s="22"/>
      <c r="AO1143" s="23"/>
      <c r="AP1143" s="23"/>
    </row>
    <row r="1144" spans="1:42" s="7" customFormat="1">
      <c r="A1144" s="17"/>
      <c r="G1144" s="18"/>
      <c r="W1144" s="13"/>
      <c r="AL1144" s="14"/>
      <c r="AM1144" s="25"/>
      <c r="AN1144" s="22"/>
      <c r="AO1144" s="23"/>
      <c r="AP1144" s="23"/>
    </row>
    <row r="1145" spans="1:42" s="7" customFormat="1">
      <c r="A1145" s="17"/>
      <c r="G1145" s="18"/>
      <c r="W1145" s="13"/>
      <c r="AL1145" s="14"/>
      <c r="AM1145" s="25"/>
      <c r="AN1145" s="22"/>
      <c r="AO1145" s="23"/>
      <c r="AP1145" s="23"/>
    </row>
    <row r="1146" spans="1:42" s="7" customFormat="1">
      <c r="A1146" s="17"/>
      <c r="G1146" s="18"/>
      <c r="W1146" s="13"/>
      <c r="AL1146" s="14"/>
      <c r="AM1146" s="25"/>
      <c r="AN1146" s="22"/>
      <c r="AO1146" s="23"/>
      <c r="AP1146" s="23"/>
    </row>
    <row r="1147" spans="1:42" s="7" customFormat="1">
      <c r="A1147" s="17"/>
      <c r="G1147" s="18"/>
      <c r="W1147" s="13"/>
      <c r="AL1147" s="14"/>
      <c r="AM1147" s="25"/>
      <c r="AN1147" s="22"/>
      <c r="AO1147" s="23"/>
      <c r="AP1147" s="23"/>
    </row>
    <row r="1148" spans="1:42" s="7" customFormat="1">
      <c r="A1148" s="17"/>
      <c r="G1148" s="18"/>
      <c r="W1148" s="13"/>
      <c r="AL1148" s="14"/>
      <c r="AM1148" s="25"/>
      <c r="AN1148" s="22"/>
      <c r="AO1148" s="23"/>
      <c r="AP1148" s="23"/>
    </row>
    <row r="1149" spans="1:42" s="7" customFormat="1">
      <c r="A1149" s="17"/>
      <c r="G1149" s="18"/>
      <c r="W1149" s="13"/>
      <c r="AL1149" s="14"/>
      <c r="AM1149" s="25"/>
      <c r="AN1149" s="22"/>
      <c r="AO1149" s="23"/>
      <c r="AP1149" s="23"/>
    </row>
    <row r="1150" spans="1:42" s="7" customFormat="1">
      <c r="A1150" s="17"/>
      <c r="G1150" s="18"/>
      <c r="W1150" s="13"/>
      <c r="AL1150" s="14"/>
      <c r="AM1150" s="25"/>
      <c r="AN1150" s="22"/>
      <c r="AO1150" s="23"/>
      <c r="AP1150" s="23"/>
    </row>
    <row r="1151" spans="1:42" s="7" customFormat="1">
      <c r="A1151" s="17"/>
      <c r="G1151" s="18"/>
      <c r="W1151" s="13"/>
      <c r="AL1151" s="14"/>
      <c r="AM1151" s="25"/>
      <c r="AN1151" s="22"/>
      <c r="AO1151" s="23"/>
      <c r="AP1151" s="23"/>
    </row>
    <row r="1152" spans="1:42" s="7" customFormat="1">
      <c r="A1152" s="17"/>
      <c r="G1152" s="18"/>
      <c r="W1152" s="13"/>
      <c r="AL1152" s="14"/>
      <c r="AM1152" s="25"/>
      <c r="AN1152" s="22"/>
      <c r="AO1152" s="23"/>
      <c r="AP1152" s="23"/>
    </row>
    <row r="1153" spans="1:42" s="7" customFormat="1">
      <c r="A1153" s="17"/>
      <c r="G1153" s="18"/>
      <c r="W1153" s="13"/>
      <c r="AL1153" s="14"/>
      <c r="AM1153" s="25"/>
      <c r="AN1153" s="22"/>
      <c r="AO1153" s="23"/>
      <c r="AP1153" s="23"/>
    </row>
    <row r="1154" spans="1:42" s="7" customFormat="1">
      <c r="A1154" s="17"/>
      <c r="G1154" s="18"/>
      <c r="W1154" s="13"/>
      <c r="AL1154" s="14"/>
      <c r="AM1154" s="25"/>
      <c r="AN1154" s="22"/>
      <c r="AO1154" s="23"/>
      <c r="AP1154" s="23"/>
    </row>
    <row r="1155" spans="1:42" s="7" customFormat="1">
      <c r="A1155" s="17"/>
      <c r="G1155" s="18"/>
      <c r="W1155" s="13"/>
      <c r="AL1155" s="14"/>
      <c r="AM1155" s="25"/>
      <c r="AN1155" s="22"/>
      <c r="AO1155" s="23"/>
      <c r="AP1155" s="23"/>
    </row>
    <row r="1156" spans="1:42" s="7" customFormat="1">
      <c r="A1156" s="17"/>
      <c r="G1156" s="18"/>
      <c r="W1156" s="13"/>
      <c r="AL1156" s="14"/>
      <c r="AM1156" s="25"/>
      <c r="AN1156" s="22"/>
      <c r="AO1156" s="23"/>
      <c r="AP1156" s="23"/>
    </row>
    <row r="1157" spans="1:42" s="7" customFormat="1">
      <c r="A1157" s="17"/>
      <c r="G1157" s="18"/>
      <c r="W1157" s="13"/>
      <c r="AL1157" s="14"/>
      <c r="AM1157" s="25"/>
      <c r="AN1157" s="22"/>
      <c r="AO1157" s="23"/>
      <c r="AP1157" s="23"/>
    </row>
    <row r="1158" spans="1:42" s="7" customFormat="1">
      <c r="A1158" s="17"/>
      <c r="G1158" s="18"/>
      <c r="W1158" s="13"/>
      <c r="AL1158" s="14"/>
      <c r="AM1158" s="25"/>
      <c r="AN1158" s="22"/>
      <c r="AO1158" s="23"/>
      <c r="AP1158" s="23"/>
    </row>
    <row r="1159" spans="1:42" s="7" customFormat="1">
      <c r="A1159" s="17"/>
      <c r="G1159" s="18"/>
      <c r="W1159" s="13"/>
      <c r="AL1159" s="14"/>
      <c r="AM1159" s="25"/>
      <c r="AN1159" s="22"/>
      <c r="AO1159" s="23"/>
      <c r="AP1159" s="23"/>
    </row>
    <row r="1160" spans="1:42" s="7" customFormat="1">
      <c r="A1160" s="17"/>
      <c r="G1160" s="18"/>
      <c r="W1160" s="13"/>
      <c r="AL1160" s="14"/>
      <c r="AM1160" s="25"/>
      <c r="AN1160" s="22"/>
      <c r="AO1160" s="23"/>
      <c r="AP1160" s="23"/>
    </row>
    <row r="1161" spans="1:42" s="7" customFormat="1">
      <c r="A1161" s="17"/>
      <c r="G1161" s="18"/>
      <c r="W1161" s="13"/>
      <c r="AL1161" s="14"/>
      <c r="AM1161" s="25"/>
      <c r="AN1161" s="22"/>
      <c r="AO1161" s="23"/>
      <c r="AP1161" s="23"/>
    </row>
    <row r="1162" spans="1:42" s="7" customFormat="1">
      <c r="A1162" s="17"/>
      <c r="G1162" s="18"/>
      <c r="W1162" s="13"/>
      <c r="AL1162" s="14"/>
      <c r="AM1162" s="25"/>
      <c r="AN1162" s="22"/>
      <c r="AO1162" s="23"/>
      <c r="AP1162" s="23"/>
    </row>
    <row r="1163" spans="1:42" s="7" customFormat="1">
      <c r="A1163" s="17"/>
      <c r="G1163" s="18"/>
      <c r="W1163" s="13"/>
      <c r="AL1163" s="14"/>
      <c r="AM1163" s="25"/>
      <c r="AN1163" s="22"/>
      <c r="AO1163" s="23"/>
      <c r="AP1163" s="23"/>
    </row>
    <row r="1164" spans="1:42" s="7" customFormat="1">
      <c r="A1164" s="17"/>
      <c r="G1164" s="18"/>
      <c r="W1164" s="13"/>
      <c r="AL1164" s="14"/>
      <c r="AM1164" s="25"/>
      <c r="AN1164" s="22"/>
      <c r="AO1164" s="23"/>
      <c r="AP1164" s="23"/>
    </row>
    <row r="1165" spans="1:42" s="7" customFormat="1">
      <c r="A1165" s="17"/>
      <c r="G1165" s="18"/>
      <c r="W1165" s="13"/>
      <c r="AL1165" s="14"/>
      <c r="AM1165" s="25"/>
      <c r="AN1165" s="22"/>
      <c r="AO1165" s="23"/>
      <c r="AP1165" s="23"/>
    </row>
    <row r="1166" spans="1:42" s="7" customFormat="1">
      <c r="A1166" s="17"/>
      <c r="G1166" s="18"/>
      <c r="W1166" s="13"/>
      <c r="AL1166" s="14"/>
      <c r="AM1166" s="25"/>
      <c r="AN1166" s="22"/>
      <c r="AO1166" s="23"/>
      <c r="AP1166" s="23"/>
    </row>
    <row r="1167" spans="1:42" s="7" customFormat="1">
      <c r="A1167" s="17"/>
      <c r="G1167" s="18"/>
      <c r="W1167" s="13"/>
      <c r="AL1167" s="14"/>
      <c r="AM1167" s="25"/>
      <c r="AN1167" s="22"/>
      <c r="AO1167" s="23"/>
      <c r="AP1167" s="23"/>
    </row>
    <row r="1168" spans="1:42" s="7" customFormat="1">
      <c r="A1168" s="17"/>
      <c r="G1168" s="18"/>
      <c r="W1168" s="13"/>
      <c r="AL1168" s="14"/>
      <c r="AM1168" s="25"/>
      <c r="AN1168" s="22"/>
      <c r="AO1168" s="23"/>
      <c r="AP1168" s="23"/>
    </row>
    <row r="1169" spans="1:42" s="7" customFormat="1">
      <c r="A1169" s="17"/>
      <c r="G1169" s="18"/>
      <c r="W1169" s="13"/>
      <c r="AL1169" s="14"/>
      <c r="AM1169" s="25"/>
      <c r="AN1169" s="22"/>
      <c r="AO1169" s="23"/>
      <c r="AP1169" s="23"/>
    </row>
    <row r="1170" spans="1:42" s="7" customFormat="1">
      <c r="A1170" s="17"/>
      <c r="G1170" s="18"/>
      <c r="W1170" s="13"/>
      <c r="AL1170" s="14"/>
      <c r="AM1170" s="25"/>
      <c r="AN1170" s="22"/>
      <c r="AO1170" s="23"/>
      <c r="AP1170" s="23"/>
    </row>
    <row r="1171" spans="1:42" s="7" customFormat="1">
      <c r="A1171" s="17"/>
      <c r="G1171" s="18"/>
      <c r="W1171" s="13"/>
      <c r="AL1171" s="14"/>
      <c r="AM1171" s="25"/>
      <c r="AN1171" s="22"/>
      <c r="AO1171" s="23"/>
      <c r="AP1171" s="23"/>
    </row>
    <row r="1172" spans="1:42" s="7" customFormat="1">
      <c r="A1172" s="17"/>
      <c r="G1172" s="18"/>
      <c r="W1172" s="13"/>
      <c r="AL1172" s="14"/>
      <c r="AM1172" s="25"/>
      <c r="AN1172" s="22"/>
      <c r="AO1172" s="23"/>
      <c r="AP1172" s="23"/>
    </row>
    <row r="1173" spans="1:42" s="7" customFormat="1">
      <c r="A1173" s="17"/>
      <c r="G1173" s="18"/>
      <c r="W1173" s="13"/>
      <c r="AL1173" s="14"/>
      <c r="AM1173" s="25"/>
      <c r="AN1173" s="22"/>
      <c r="AO1173" s="23"/>
      <c r="AP1173" s="23"/>
    </row>
    <row r="1174" spans="1:42" s="7" customFormat="1">
      <c r="A1174" s="17"/>
      <c r="G1174" s="18"/>
      <c r="W1174" s="13"/>
      <c r="AL1174" s="14"/>
      <c r="AM1174" s="25"/>
      <c r="AN1174" s="22"/>
      <c r="AO1174" s="23"/>
      <c r="AP1174" s="23"/>
    </row>
    <row r="1175" spans="1:42" s="7" customFormat="1">
      <c r="A1175" s="17"/>
      <c r="G1175" s="18"/>
      <c r="W1175" s="13"/>
      <c r="AL1175" s="14"/>
      <c r="AM1175" s="25"/>
      <c r="AN1175" s="22"/>
      <c r="AO1175" s="23"/>
      <c r="AP1175" s="23"/>
    </row>
    <row r="1176" spans="1:42" s="7" customFormat="1">
      <c r="A1176" s="17"/>
      <c r="G1176" s="18"/>
      <c r="W1176" s="13"/>
      <c r="AL1176" s="14"/>
      <c r="AM1176" s="25"/>
      <c r="AN1176" s="22"/>
      <c r="AO1176" s="23"/>
      <c r="AP1176" s="23"/>
    </row>
    <row r="1177" spans="1:42" s="7" customFormat="1">
      <c r="A1177" s="17"/>
      <c r="G1177" s="18"/>
      <c r="W1177" s="13"/>
      <c r="AL1177" s="14"/>
      <c r="AM1177" s="25"/>
      <c r="AN1177" s="22"/>
      <c r="AO1177" s="23"/>
      <c r="AP1177" s="23"/>
    </row>
    <row r="1178" spans="1:42" s="7" customFormat="1">
      <c r="A1178" s="17"/>
      <c r="G1178" s="18"/>
      <c r="W1178" s="13"/>
      <c r="AL1178" s="14"/>
      <c r="AM1178" s="25"/>
      <c r="AN1178" s="22"/>
      <c r="AO1178" s="23"/>
      <c r="AP1178" s="23"/>
    </row>
    <row r="1179" spans="1:42" s="7" customFormat="1">
      <c r="A1179" s="17"/>
      <c r="G1179" s="18"/>
      <c r="W1179" s="13"/>
      <c r="AL1179" s="14"/>
      <c r="AM1179" s="25"/>
      <c r="AN1179" s="22"/>
      <c r="AO1179" s="23"/>
      <c r="AP1179" s="23"/>
    </row>
    <row r="1180" spans="1:42" s="7" customFormat="1">
      <c r="A1180" s="17"/>
      <c r="G1180" s="18"/>
      <c r="W1180" s="13"/>
      <c r="AL1180" s="14"/>
      <c r="AM1180" s="25"/>
      <c r="AN1180" s="22"/>
      <c r="AO1180" s="23"/>
      <c r="AP1180" s="23"/>
    </row>
    <row r="1181" spans="1:42" s="7" customFormat="1">
      <c r="A1181" s="17"/>
      <c r="G1181" s="18"/>
      <c r="W1181" s="13"/>
      <c r="AL1181" s="14"/>
      <c r="AM1181" s="25"/>
      <c r="AN1181" s="22"/>
      <c r="AO1181" s="23"/>
      <c r="AP1181" s="23"/>
    </row>
    <row r="1182" spans="1:42" s="7" customFormat="1">
      <c r="A1182" s="17"/>
      <c r="G1182" s="18"/>
      <c r="W1182" s="13"/>
      <c r="AL1182" s="14"/>
      <c r="AM1182" s="25"/>
      <c r="AN1182" s="22"/>
      <c r="AO1182" s="23"/>
      <c r="AP1182" s="23"/>
    </row>
    <row r="1183" spans="1:42" s="7" customFormat="1">
      <c r="A1183" s="17"/>
      <c r="G1183" s="18"/>
      <c r="W1183" s="13"/>
      <c r="AL1183" s="14"/>
      <c r="AM1183" s="25"/>
      <c r="AN1183" s="22"/>
      <c r="AO1183" s="23"/>
      <c r="AP1183" s="23"/>
    </row>
    <row r="1184" spans="1:42" s="7" customFormat="1">
      <c r="A1184" s="17"/>
      <c r="G1184" s="18"/>
      <c r="W1184" s="13"/>
      <c r="AL1184" s="14"/>
      <c r="AM1184" s="25"/>
      <c r="AN1184" s="22"/>
      <c r="AO1184" s="23"/>
      <c r="AP1184" s="23"/>
    </row>
    <row r="1185" spans="1:42" s="7" customFormat="1">
      <c r="A1185" s="17"/>
      <c r="G1185" s="18"/>
      <c r="W1185" s="13"/>
      <c r="AL1185" s="14"/>
      <c r="AM1185" s="25"/>
      <c r="AN1185" s="22"/>
      <c r="AO1185" s="23"/>
      <c r="AP1185" s="23"/>
    </row>
    <row r="1186" spans="1:42" s="7" customFormat="1">
      <c r="A1186" s="17"/>
      <c r="G1186" s="18"/>
      <c r="W1186" s="13"/>
      <c r="AL1186" s="14"/>
      <c r="AM1186" s="25"/>
      <c r="AN1186" s="22"/>
      <c r="AO1186" s="23"/>
      <c r="AP1186" s="23"/>
    </row>
    <row r="1187" spans="1:42" s="7" customFormat="1">
      <c r="A1187" s="17"/>
      <c r="G1187" s="18"/>
      <c r="W1187" s="13"/>
      <c r="AL1187" s="14"/>
      <c r="AM1187" s="25"/>
      <c r="AN1187" s="22"/>
      <c r="AO1187" s="23"/>
      <c r="AP1187" s="23"/>
    </row>
    <row r="1188" spans="1:42" s="7" customFormat="1">
      <c r="A1188" s="17"/>
      <c r="G1188" s="18"/>
      <c r="W1188" s="13"/>
      <c r="AL1188" s="14"/>
      <c r="AM1188" s="25"/>
      <c r="AN1188" s="22"/>
      <c r="AO1188" s="23"/>
      <c r="AP1188" s="23"/>
    </row>
    <row r="1189" spans="1:42" s="7" customFormat="1">
      <c r="A1189" s="17"/>
      <c r="G1189" s="18"/>
      <c r="W1189" s="13"/>
      <c r="AL1189" s="14"/>
      <c r="AM1189" s="25"/>
      <c r="AN1189" s="22"/>
      <c r="AO1189" s="23"/>
      <c r="AP1189" s="23"/>
    </row>
    <row r="1190" spans="1:42" s="7" customFormat="1">
      <c r="A1190" s="17"/>
      <c r="G1190" s="18"/>
      <c r="W1190" s="13"/>
      <c r="AL1190" s="14"/>
      <c r="AM1190" s="25"/>
      <c r="AN1190" s="22"/>
      <c r="AO1190" s="23"/>
      <c r="AP1190" s="23"/>
    </row>
    <row r="1191" spans="1:42" s="7" customFormat="1">
      <c r="A1191" s="17"/>
      <c r="G1191" s="18"/>
      <c r="W1191" s="13"/>
      <c r="AL1191" s="14"/>
      <c r="AM1191" s="25"/>
      <c r="AN1191" s="22"/>
      <c r="AO1191" s="23"/>
      <c r="AP1191" s="23"/>
    </row>
    <row r="1192" spans="1:42" s="7" customFormat="1">
      <c r="A1192" s="17"/>
      <c r="G1192" s="18"/>
      <c r="W1192" s="13"/>
      <c r="AL1192" s="14"/>
      <c r="AM1192" s="25"/>
      <c r="AN1192" s="22"/>
      <c r="AO1192" s="23"/>
      <c r="AP1192" s="23"/>
    </row>
    <row r="1193" spans="1:42" s="7" customFormat="1">
      <c r="A1193" s="17"/>
      <c r="G1193" s="18"/>
      <c r="L1193" s="4"/>
      <c r="Q1193" s="4"/>
      <c r="R1193" s="4"/>
      <c r="W1193" s="13"/>
      <c r="Y1193" s="4"/>
      <c r="Z1193" s="4"/>
      <c r="AL1193" s="14"/>
      <c r="AM1193" s="25"/>
      <c r="AN1193" s="22"/>
      <c r="AO1193" s="23"/>
      <c r="AP1193" s="23"/>
    </row>
    <row r="1194" spans="1:42" s="7" customFormat="1">
      <c r="A1194" s="17"/>
      <c r="G1194" s="18"/>
      <c r="L1194" s="4"/>
      <c r="Q1194" s="4"/>
      <c r="R1194" s="4"/>
      <c r="W1194" s="13"/>
      <c r="Y1194" s="4"/>
      <c r="Z1194" s="4"/>
      <c r="AL1194" s="14"/>
      <c r="AM1194" s="25"/>
      <c r="AN1194" s="22"/>
      <c r="AO1194" s="23"/>
      <c r="AP1194" s="23"/>
    </row>
    <row r="1195" spans="1:42" s="7" customFormat="1">
      <c r="A1195" s="17"/>
      <c r="G1195" s="18"/>
      <c r="L1195" s="4"/>
      <c r="Q1195" s="4"/>
      <c r="R1195" s="4"/>
      <c r="W1195" s="13"/>
      <c r="Y1195" s="4"/>
      <c r="Z1195" s="4"/>
      <c r="AL1195" s="14"/>
      <c r="AM1195" s="25"/>
      <c r="AN1195" s="22"/>
      <c r="AO1195" s="23"/>
      <c r="AP1195" s="23"/>
    </row>
    <row r="1196" spans="1:42" s="7" customFormat="1">
      <c r="A1196" s="17"/>
      <c r="G1196" s="18"/>
      <c r="L1196" s="4"/>
      <c r="Q1196" s="4"/>
      <c r="R1196" s="4"/>
      <c r="W1196" s="13"/>
      <c r="Y1196" s="4"/>
      <c r="Z1196" s="4"/>
      <c r="AL1196" s="14"/>
      <c r="AM1196" s="25"/>
      <c r="AN1196" s="22"/>
      <c r="AO1196" s="23"/>
      <c r="AP1196" s="23"/>
    </row>
    <row r="1197" spans="1:42" s="7" customFormat="1">
      <c r="A1197" s="17"/>
      <c r="G1197" s="18"/>
      <c r="L1197" s="4"/>
      <c r="Q1197" s="4"/>
      <c r="R1197" s="4"/>
      <c r="W1197" s="13"/>
      <c r="Y1197" s="4"/>
      <c r="Z1197" s="4"/>
      <c r="AL1197" s="14"/>
      <c r="AM1197" s="25"/>
      <c r="AN1197" s="22"/>
      <c r="AO1197" s="23"/>
      <c r="AP1197" s="23"/>
    </row>
    <row r="1198" spans="1:42" s="7" customFormat="1">
      <c r="A1198" s="17"/>
      <c r="G1198" s="18"/>
      <c r="L1198" s="4"/>
      <c r="Q1198" s="4"/>
      <c r="R1198" s="4"/>
      <c r="W1198" s="13"/>
      <c r="Y1198" s="4"/>
      <c r="Z1198" s="4"/>
      <c r="AL1198" s="14"/>
      <c r="AM1198" s="25"/>
      <c r="AN1198" s="22"/>
      <c r="AO1198" s="23"/>
      <c r="AP1198" s="23"/>
    </row>
    <row r="1199" spans="1:42" s="7" customFormat="1">
      <c r="A1199" s="17"/>
      <c r="G1199" s="18"/>
      <c r="L1199" s="4"/>
      <c r="Q1199" s="4"/>
      <c r="R1199" s="4"/>
      <c r="W1199" s="13"/>
      <c r="Y1199" s="4"/>
      <c r="Z1199" s="4"/>
      <c r="AL1199" s="14"/>
      <c r="AM1199" s="25"/>
      <c r="AN1199" s="22"/>
      <c r="AO1199" s="23"/>
      <c r="AP1199" s="23"/>
    </row>
    <row r="1200" spans="1:42" s="7" customFormat="1">
      <c r="A1200" s="17"/>
      <c r="G1200" s="18"/>
      <c r="L1200" s="4"/>
      <c r="Q1200" s="4"/>
      <c r="R1200" s="4"/>
      <c r="W1200" s="13"/>
      <c r="Y1200" s="4"/>
      <c r="Z1200" s="4"/>
      <c r="AL1200" s="14"/>
      <c r="AM1200" s="25"/>
      <c r="AN1200" s="22"/>
      <c r="AO1200" s="23"/>
      <c r="AP1200" s="23"/>
    </row>
    <row r="1201" spans="1:42" s="7" customFormat="1">
      <c r="A1201" s="17"/>
      <c r="G1201" s="18"/>
      <c r="L1201" s="4"/>
      <c r="Q1201" s="4"/>
      <c r="R1201" s="4"/>
      <c r="W1201" s="13"/>
      <c r="Y1201" s="4"/>
      <c r="Z1201" s="4"/>
      <c r="AL1201" s="14"/>
      <c r="AM1201" s="25"/>
      <c r="AN1201" s="22"/>
      <c r="AO1201" s="23"/>
      <c r="AP1201" s="23"/>
    </row>
    <row r="1202" spans="1:42" s="7" customFormat="1">
      <c r="A1202" s="17"/>
      <c r="G1202" s="18"/>
      <c r="L1202" s="4"/>
      <c r="Q1202" s="4"/>
      <c r="R1202" s="4"/>
      <c r="W1202" s="13"/>
      <c r="Y1202" s="4"/>
      <c r="Z1202" s="4"/>
      <c r="AL1202" s="14"/>
      <c r="AM1202" s="25"/>
      <c r="AN1202" s="22"/>
      <c r="AO1202" s="23"/>
      <c r="AP1202" s="23"/>
    </row>
    <row r="1203" spans="1:42" s="7" customFormat="1">
      <c r="A1203" s="17"/>
      <c r="G1203" s="18"/>
      <c r="L1203" s="4"/>
      <c r="Q1203" s="4"/>
      <c r="R1203" s="4"/>
      <c r="W1203" s="13"/>
      <c r="Y1203" s="4"/>
      <c r="Z1203" s="4"/>
      <c r="AL1203" s="14"/>
      <c r="AM1203" s="25"/>
      <c r="AN1203" s="22"/>
      <c r="AO1203" s="23"/>
      <c r="AP1203" s="23"/>
    </row>
    <row r="1204" spans="1:42" s="7" customFormat="1">
      <c r="A1204" s="17"/>
      <c r="G1204" s="18"/>
      <c r="L1204" s="4"/>
      <c r="Q1204" s="4"/>
      <c r="R1204" s="4"/>
      <c r="W1204" s="13"/>
      <c r="Y1204" s="4"/>
      <c r="Z1204" s="4"/>
      <c r="AL1204" s="14"/>
      <c r="AM1204" s="25"/>
      <c r="AN1204" s="22"/>
      <c r="AO1204" s="23"/>
      <c r="AP1204" s="23"/>
    </row>
    <row r="1205" spans="1:42" s="7" customFormat="1">
      <c r="A1205" s="17"/>
      <c r="G1205" s="18"/>
      <c r="L1205" s="4"/>
      <c r="Q1205" s="4"/>
      <c r="R1205" s="4"/>
      <c r="W1205" s="13"/>
      <c r="Y1205" s="4"/>
      <c r="Z1205" s="4"/>
      <c r="AL1205" s="14"/>
      <c r="AM1205" s="25"/>
      <c r="AN1205" s="22"/>
      <c r="AO1205" s="23"/>
      <c r="AP1205" s="23"/>
    </row>
    <row r="1206" spans="1:42" s="7" customFormat="1">
      <c r="A1206" s="17"/>
      <c r="G1206" s="18"/>
      <c r="L1206" s="4"/>
      <c r="Q1206" s="4"/>
      <c r="R1206" s="4"/>
      <c r="W1206" s="13"/>
      <c r="Y1206" s="4"/>
      <c r="Z1206" s="4"/>
      <c r="AL1206" s="14"/>
      <c r="AM1206" s="25"/>
      <c r="AN1206" s="22"/>
      <c r="AO1206" s="23"/>
      <c r="AP1206" s="23"/>
    </row>
    <row r="1207" spans="1:42" s="7" customFormat="1">
      <c r="A1207" s="17"/>
      <c r="G1207" s="18"/>
      <c r="L1207" s="4"/>
      <c r="Q1207" s="4"/>
      <c r="R1207" s="4"/>
      <c r="W1207" s="13"/>
      <c r="Y1207" s="4"/>
      <c r="Z1207" s="4"/>
      <c r="AL1207" s="14"/>
      <c r="AM1207" s="25"/>
      <c r="AN1207" s="22"/>
      <c r="AO1207" s="23"/>
      <c r="AP1207" s="23"/>
    </row>
    <row r="1208" spans="1:42" s="7" customFormat="1">
      <c r="A1208" s="17"/>
      <c r="G1208" s="18"/>
      <c r="L1208" s="4"/>
      <c r="Q1208" s="4"/>
      <c r="R1208" s="4"/>
      <c r="W1208" s="13"/>
      <c r="Y1208" s="4"/>
      <c r="Z1208" s="4"/>
      <c r="AL1208" s="14"/>
      <c r="AM1208" s="25"/>
      <c r="AN1208" s="22"/>
      <c r="AO1208" s="23"/>
      <c r="AP1208" s="23"/>
    </row>
    <row r="1209" spans="1:42" s="7" customFormat="1">
      <c r="A1209" s="17"/>
      <c r="G1209" s="18"/>
      <c r="L1209" s="4"/>
      <c r="Q1209" s="4"/>
      <c r="R1209" s="4"/>
      <c r="W1209" s="13"/>
      <c r="Y1209" s="4"/>
      <c r="Z1209" s="4"/>
      <c r="AL1209" s="14"/>
      <c r="AM1209" s="25"/>
      <c r="AN1209" s="22"/>
      <c r="AO1209" s="23"/>
      <c r="AP1209" s="23"/>
    </row>
    <row r="1210" spans="1:42" s="7" customFormat="1">
      <c r="A1210" s="17"/>
      <c r="G1210" s="18"/>
      <c r="L1210" s="4"/>
      <c r="Q1210" s="4"/>
      <c r="R1210" s="4"/>
      <c r="W1210" s="13"/>
      <c r="Y1210" s="4"/>
      <c r="Z1210" s="4"/>
      <c r="AL1210" s="14"/>
      <c r="AM1210" s="25"/>
      <c r="AN1210" s="22"/>
      <c r="AO1210" s="23"/>
      <c r="AP1210" s="23"/>
    </row>
    <row r="1211" spans="1:42" s="7" customFormat="1">
      <c r="A1211" s="17"/>
      <c r="G1211" s="18"/>
      <c r="L1211" s="4"/>
      <c r="Q1211" s="4"/>
      <c r="R1211" s="4"/>
      <c r="W1211" s="13"/>
      <c r="Y1211" s="4"/>
      <c r="Z1211" s="4"/>
      <c r="AL1211" s="14"/>
      <c r="AM1211" s="25"/>
      <c r="AN1211" s="22"/>
      <c r="AO1211" s="23"/>
      <c r="AP1211" s="23"/>
    </row>
    <row r="1212" spans="1:42" s="7" customFormat="1">
      <c r="A1212" s="17"/>
      <c r="G1212" s="18"/>
      <c r="L1212" s="4"/>
      <c r="Q1212" s="4"/>
      <c r="R1212" s="4"/>
      <c r="W1212" s="13"/>
      <c r="Y1212" s="4"/>
      <c r="Z1212" s="4"/>
      <c r="AL1212" s="14"/>
      <c r="AM1212" s="25"/>
      <c r="AN1212" s="22"/>
      <c r="AO1212" s="23"/>
      <c r="AP1212" s="23"/>
    </row>
    <row r="1213" spans="1:42" s="7" customFormat="1">
      <c r="A1213" s="17"/>
      <c r="G1213" s="18"/>
      <c r="L1213" s="4"/>
      <c r="Q1213" s="4"/>
      <c r="R1213" s="4"/>
      <c r="W1213" s="13"/>
      <c r="Y1213" s="4"/>
      <c r="Z1213" s="4"/>
      <c r="AL1213" s="14"/>
      <c r="AM1213" s="25"/>
      <c r="AN1213" s="22"/>
      <c r="AO1213" s="23"/>
      <c r="AP1213" s="23"/>
    </row>
    <row r="1214" spans="1:42" s="7" customFormat="1">
      <c r="A1214" s="17"/>
      <c r="G1214" s="18"/>
      <c r="L1214" s="4"/>
      <c r="Q1214" s="4"/>
      <c r="R1214" s="4"/>
      <c r="W1214" s="13"/>
      <c r="Y1214" s="4"/>
      <c r="Z1214" s="4"/>
      <c r="AL1214" s="14"/>
      <c r="AM1214" s="25"/>
      <c r="AN1214" s="22"/>
      <c r="AO1214" s="23"/>
      <c r="AP1214" s="23"/>
    </row>
    <row r="1215" spans="1:42" s="7" customFormat="1">
      <c r="A1215" s="17"/>
      <c r="G1215" s="18"/>
      <c r="L1215" s="4"/>
      <c r="Q1215" s="4"/>
      <c r="R1215" s="4"/>
      <c r="W1215" s="13"/>
      <c r="Y1215" s="4"/>
      <c r="Z1215" s="4"/>
      <c r="AL1215" s="14"/>
      <c r="AM1215" s="25"/>
      <c r="AN1215" s="22"/>
      <c r="AO1215" s="23"/>
      <c r="AP1215" s="23"/>
    </row>
    <row r="1216" spans="1:42" s="7" customFormat="1">
      <c r="A1216" s="17"/>
      <c r="G1216" s="18"/>
      <c r="L1216" s="4"/>
      <c r="Q1216" s="4"/>
      <c r="R1216" s="4"/>
      <c r="W1216" s="13"/>
      <c r="Y1216" s="4"/>
      <c r="Z1216" s="4"/>
      <c r="AL1216" s="14"/>
      <c r="AM1216" s="25"/>
      <c r="AN1216" s="22"/>
      <c r="AO1216" s="23"/>
      <c r="AP1216" s="23"/>
    </row>
  </sheetData>
  <autoFilter ref="A1:AP88" xr:uid="{00000000-0009-0000-0000-000000000000}"/>
  <mergeCells count="418">
    <mergeCell ref="AM32:AM33"/>
    <mergeCell ref="AG34:AG43"/>
    <mergeCell ref="AH34:AH43"/>
    <mergeCell ref="AI34:AI43"/>
    <mergeCell ref="AG44:AG45"/>
    <mergeCell ref="AI44:AI45"/>
    <mergeCell ref="L50:L55"/>
    <mergeCell ref="AO50:AO55"/>
    <mergeCell ref="G41:G43"/>
    <mergeCell ref="H41:H43"/>
    <mergeCell ref="I41:I43"/>
    <mergeCell ref="J41:J43"/>
    <mergeCell ref="K41:K43"/>
    <mergeCell ref="L41:L43"/>
    <mergeCell ref="P41:P43"/>
    <mergeCell ref="Q41:Q43"/>
    <mergeCell ref="R41:R43"/>
    <mergeCell ref="J34:J40"/>
    <mergeCell ref="K34:K40"/>
    <mergeCell ref="L34:L40"/>
    <mergeCell ref="P34:P40"/>
    <mergeCell ref="Q34:Q40"/>
    <mergeCell ref="R34:R40"/>
    <mergeCell ref="S34:S43"/>
    <mergeCell ref="P16:P17"/>
    <mergeCell ref="P14:P15"/>
    <mergeCell ref="U11:U13"/>
    <mergeCell ref="R10:R13"/>
    <mergeCell ref="Q14:Q15"/>
    <mergeCell ref="R14:R15"/>
    <mergeCell ref="AN5:AN6"/>
    <mergeCell ref="AM5:AM6"/>
    <mergeCell ref="AL5:AL6"/>
    <mergeCell ref="AG8:AG9"/>
    <mergeCell ref="AH8:AH9"/>
    <mergeCell ref="AI8:AI9"/>
    <mergeCell ref="AF8:AF9"/>
    <mergeCell ref="S8:S9"/>
    <mergeCell ref="T8:T9"/>
    <mergeCell ref="S4:S6"/>
    <mergeCell ref="T4:T6"/>
    <mergeCell ref="U4:U6"/>
    <mergeCell ref="AM16:AM17"/>
    <mergeCell ref="AN16:AN17"/>
    <mergeCell ref="AF14:AF15"/>
    <mergeCell ref="AG14:AG15"/>
    <mergeCell ref="AH14:AH15"/>
    <mergeCell ref="AI14:AI15"/>
    <mergeCell ref="Q2:Q3"/>
    <mergeCell ref="R2:R3"/>
    <mergeCell ref="R4:R6"/>
    <mergeCell ref="R8:R9"/>
    <mergeCell ref="AF2:AF3"/>
    <mergeCell ref="AG2:AG3"/>
    <mergeCell ref="AH2:AH3"/>
    <mergeCell ref="L2:L3"/>
    <mergeCell ref="Q4:Q6"/>
    <mergeCell ref="Q8:Q9"/>
    <mergeCell ref="U8:U9"/>
    <mergeCell ref="AN67:AN68"/>
    <mergeCell ref="AA56:AA61"/>
    <mergeCell ref="AB56:AB61"/>
    <mergeCell ref="AC56:AC61"/>
    <mergeCell ref="AD56:AD61"/>
    <mergeCell ref="AE56:AE61"/>
    <mergeCell ref="AF56:AF61"/>
    <mergeCell ref="AG56:AG61"/>
    <mergeCell ref="AH56:AH61"/>
    <mergeCell ref="AI56:AI61"/>
    <mergeCell ref="AL56:AL61"/>
    <mergeCell ref="AK56:AK61"/>
    <mergeCell ref="AM67:AM68"/>
    <mergeCell ref="AE67:AE68"/>
    <mergeCell ref="AD67:AD68"/>
    <mergeCell ref="AF67:AF68"/>
    <mergeCell ref="AG67:AG68"/>
    <mergeCell ref="AH67:AH68"/>
    <mergeCell ref="AI67:AI68"/>
    <mergeCell ref="AK67:AK68"/>
    <mergeCell ref="AL67:AL68"/>
    <mergeCell ref="Q22:Q25"/>
    <mergeCell ref="S11:S13"/>
    <mergeCell ref="R16:R17"/>
    <mergeCell ref="AK11:AK13"/>
    <mergeCell ref="AL11:AL13"/>
    <mergeCell ref="Q10:Q13"/>
    <mergeCell ref="AL16:AL17"/>
    <mergeCell ref="S16:S17"/>
    <mergeCell ref="T16:T17"/>
    <mergeCell ref="U16:U17"/>
    <mergeCell ref="S14:S15"/>
    <mergeCell ref="T14:T15"/>
    <mergeCell ref="U14:U15"/>
    <mergeCell ref="T11:T13"/>
    <mergeCell ref="Q16:Q17"/>
    <mergeCell ref="AF16:AF17"/>
    <mergeCell ref="AG16:AG17"/>
    <mergeCell ref="AH16:AH17"/>
    <mergeCell ref="AI16:AI17"/>
    <mergeCell ref="AK16:AK17"/>
    <mergeCell ref="AJ31:AJ32"/>
    <mergeCell ref="AD34:AD43"/>
    <mergeCell ref="T31:T32"/>
    <mergeCell ref="U31:U32"/>
    <mergeCell ref="AH50:AH55"/>
    <mergeCell ref="AI46:AI49"/>
    <mergeCell ref="S67:S68"/>
    <mergeCell ref="T67:T68"/>
    <mergeCell ref="U67:U68"/>
    <mergeCell ref="AG31:AG32"/>
    <mergeCell ref="AH31:AH32"/>
    <mergeCell ref="AI31:AI32"/>
    <mergeCell ref="Z67:Z68"/>
    <mergeCell ref="U34:U43"/>
    <mergeCell ref="T34:T43"/>
    <mergeCell ref="X67:X68"/>
    <mergeCell ref="S31:S32"/>
    <mergeCell ref="AE44:AE49"/>
    <mergeCell ref="AF44:AF49"/>
    <mergeCell ref="U44:U49"/>
    <mergeCell ref="V44:V49"/>
    <mergeCell ref="P56:P66"/>
    <mergeCell ref="Q56:Q66"/>
    <mergeCell ref="R56:R66"/>
    <mergeCell ref="S56:S66"/>
    <mergeCell ref="T56:T66"/>
    <mergeCell ref="U56:U66"/>
    <mergeCell ref="AL52:AL53"/>
    <mergeCell ref="T50:T55"/>
    <mergeCell ref="U50:U55"/>
    <mergeCell ref="AI50:AI55"/>
    <mergeCell ref="AD50:AD55"/>
    <mergeCell ref="AE50:AE55"/>
    <mergeCell ref="AF50:AF55"/>
    <mergeCell ref="AG50:AG55"/>
    <mergeCell ref="C14:C15"/>
    <mergeCell ref="D14:D15"/>
    <mergeCell ref="E14:E15"/>
    <mergeCell ref="F14:F15"/>
    <mergeCell ref="G14:G15"/>
    <mergeCell ref="C16:C17"/>
    <mergeCell ref="D16:D17"/>
    <mergeCell ref="E16:E17"/>
    <mergeCell ref="F16:F17"/>
    <mergeCell ref="G16:G17"/>
    <mergeCell ref="P2:P3"/>
    <mergeCell ref="H8:H9"/>
    <mergeCell ref="I8:I9"/>
    <mergeCell ref="J8:J9"/>
    <mergeCell ref="K8:K9"/>
    <mergeCell ref="P8:P9"/>
    <mergeCell ref="I4:I6"/>
    <mergeCell ref="J4:J6"/>
    <mergeCell ref="K4:K6"/>
    <mergeCell ref="P4:P6"/>
    <mergeCell ref="J2:J3"/>
    <mergeCell ref="N4:N6"/>
    <mergeCell ref="O2:O3"/>
    <mergeCell ref="O4:O6"/>
    <mergeCell ref="G4:G6"/>
    <mergeCell ref="H4:H6"/>
    <mergeCell ref="H2:H3"/>
    <mergeCell ref="I2:I3"/>
    <mergeCell ref="K2:K3"/>
    <mergeCell ref="M2:M3"/>
    <mergeCell ref="O10:O13"/>
    <mergeCell ref="C10:C13"/>
    <mergeCell ref="D10:D13"/>
    <mergeCell ref="E10:E13"/>
    <mergeCell ref="F10:F13"/>
    <mergeCell ref="G10:G13"/>
    <mergeCell ref="H10:H13"/>
    <mergeCell ref="I10:I13"/>
    <mergeCell ref="J10:J13"/>
    <mergeCell ref="C2:C7"/>
    <mergeCell ref="D2:D7"/>
    <mergeCell ref="E2:E7"/>
    <mergeCell ref="F2:F7"/>
    <mergeCell ref="G2:G3"/>
    <mergeCell ref="C8:C9"/>
    <mergeCell ref="L4:L6"/>
    <mergeCell ref="M4:M6"/>
    <mergeCell ref="O44:O49"/>
    <mergeCell ref="M34:M40"/>
    <mergeCell ref="N34:N40"/>
    <mergeCell ref="O34:O40"/>
    <mergeCell ref="M41:M43"/>
    <mergeCell ref="D8:D9"/>
    <mergeCell ref="E8:E9"/>
    <mergeCell ref="F8:F9"/>
    <mergeCell ref="G8:G9"/>
    <mergeCell ref="K10:K13"/>
    <mergeCell ref="G34:G40"/>
    <mergeCell ref="F34:F43"/>
    <mergeCell ref="L8:L9"/>
    <mergeCell ref="M8:M9"/>
    <mergeCell ref="N19:N26"/>
    <mergeCell ref="O19:O26"/>
    <mergeCell ref="N8:N9"/>
    <mergeCell ref="H16:H17"/>
    <mergeCell ref="I16:I17"/>
    <mergeCell ref="J16:J17"/>
    <mergeCell ref="K16:K17"/>
    <mergeCell ref="P10:P13"/>
    <mergeCell ref="L20:L21"/>
    <mergeCell ref="L22:L25"/>
    <mergeCell ref="H14:H15"/>
    <mergeCell ref="I14:I15"/>
    <mergeCell ref="J14:J15"/>
    <mergeCell ref="K14:K15"/>
    <mergeCell ref="S44:S49"/>
    <mergeCell ref="T44:T49"/>
    <mergeCell ref="H34:H40"/>
    <mergeCell ref="I34:I40"/>
    <mergeCell ref="L10:L13"/>
    <mergeCell ref="M10:M13"/>
    <mergeCell ref="L14:L15"/>
    <mergeCell ref="L16:L17"/>
    <mergeCell ref="N10:N13"/>
    <mergeCell ref="N14:N15"/>
    <mergeCell ref="O14:O15"/>
    <mergeCell ref="N16:N17"/>
    <mergeCell ref="O16:O17"/>
    <mergeCell ref="M27:M30"/>
    <mergeCell ref="N27:N30"/>
    <mergeCell ref="O27:O30"/>
    <mergeCell ref="M19:M26"/>
    <mergeCell ref="I50:I55"/>
    <mergeCell ref="K50:K55"/>
    <mergeCell ref="P50:P55"/>
    <mergeCell ref="J50:J55"/>
    <mergeCell ref="AG46:AG49"/>
    <mergeCell ref="R50:R55"/>
    <mergeCell ref="AL2:AL3"/>
    <mergeCell ref="AG4:AG6"/>
    <mergeCell ref="AF4:AF6"/>
    <mergeCell ref="AI4:AI6"/>
    <mergeCell ref="AH4:AH6"/>
    <mergeCell ref="AF22:AF25"/>
    <mergeCell ref="AG22:AG25"/>
    <mergeCell ref="AH22:AH25"/>
    <mergeCell ref="AI22:AI25"/>
    <mergeCell ref="U2:U3"/>
    <mergeCell ref="S19:S26"/>
    <mergeCell ref="T19:T26"/>
    <mergeCell ref="U19:U26"/>
    <mergeCell ref="S2:S3"/>
    <mergeCell ref="T2:T3"/>
    <mergeCell ref="AI2:AI3"/>
    <mergeCell ref="M16:M17"/>
    <mergeCell ref="N2:N3"/>
    <mergeCell ref="AM2:AM3"/>
    <mergeCell ref="AN2:AN3"/>
    <mergeCell ref="AN8:AN9"/>
    <mergeCell ref="AN11:AN13"/>
    <mergeCell ref="AM11:AM13"/>
    <mergeCell ref="AF11:AF13"/>
    <mergeCell ref="AG11:AG13"/>
    <mergeCell ref="AH11:AH13"/>
    <mergeCell ref="AI11:AI13"/>
    <mergeCell ref="AK2:AK3"/>
    <mergeCell ref="B19:B26"/>
    <mergeCell ref="A19:A26"/>
    <mergeCell ref="AG19:AG21"/>
    <mergeCell ref="AH19:AH21"/>
    <mergeCell ref="AI19:AI21"/>
    <mergeCell ref="C19:C26"/>
    <mergeCell ref="D19:D26"/>
    <mergeCell ref="E19:E26"/>
    <mergeCell ref="F19:F26"/>
    <mergeCell ref="G20:G21"/>
    <mergeCell ref="H20:H21"/>
    <mergeCell ref="I20:I21"/>
    <mergeCell ref="J20:J21"/>
    <mergeCell ref="K20:K21"/>
    <mergeCell ref="P20:P21"/>
    <mergeCell ref="G22:G25"/>
    <mergeCell ref="H22:H25"/>
    <mergeCell ref="I22:I25"/>
    <mergeCell ref="J22:J25"/>
    <mergeCell ref="K22:K25"/>
    <mergeCell ref="P22:P25"/>
    <mergeCell ref="R20:R21"/>
    <mergeCell ref="R22:R25"/>
    <mergeCell ref="Q20:Q21"/>
    <mergeCell ref="A27:A30"/>
    <mergeCell ref="B27:B30"/>
    <mergeCell ref="C27:C30"/>
    <mergeCell ref="D27:D30"/>
    <mergeCell ref="E27:E30"/>
    <mergeCell ref="F27:F30"/>
    <mergeCell ref="A69:A77"/>
    <mergeCell ref="B69:B77"/>
    <mergeCell ref="C69:C77"/>
    <mergeCell ref="D69:D77"/>
    <mergeCell ref="E69:E77"/>
    <mergeCell ref="F69:F77"/>
    <mergeCell ref="A31:A33"/>
    <mergeCell ref="B31:B33"/>
    <mergeCell ref="C31:C33"/>
    <mergeCell ref="D31:D33"/>
    <mergeCell ref="E31:E33"/>
    <mergeCell ref="F31:F33"/>
    <mergeCell ref="F46:F49"/>
    <mergeCell ref="A50:A55"/>
    <mergeCell ref="A34:A43"/>
    <mergeCell ref="B34:B43"/>
    <mergeCell ref="F50:F55"/>
    <mergeCell ref="B50:B55"/>
    <mergeCell ref="A78:A88"/>
    <mergeCell ref="B67:B68"/>
    <mergeCell ref="A67:A68"/>
    <mergeCell ref="A44:A49"/>
    <mergeCell ref="B44:B49"/>
    <mergeCell ref="C44:C49"/>
    <mergeCell ref="D44:D49"/>
    <mergeCell ref="E44:E49"/>
    <mergeCell ref="C34:C43"/>
    <mergeCell ref="D34:D43"/>
    <mergeCell ref="E34:E43"/>
    <mergeCell ref="C78:C86"/>
    <mergeCell ref="D78:D86"/>
    <mergeCell ref="E78:E86"/>
    <mergeCell ref="C50:C55"/>
    <mergeCell ref="D50:D55"/>
    <mergeCell ref="E50:E55"/>
    <mergeCell ref="A56:A66"/>
    <mergeCell ref="B56:B66"/>
    <mergeCell ref="C56:C66"/>
    <mergeCell ref="D56:D66"/>
    <mergeCell ref="E56:E66"/>
    <mergeCell ref="AJ69:AJ77"/>
    <mergeCell ref="AH69:AH77"/>
    <mergeCell ref="G78:G85"/>
    <mergeCell ref="H78:H85"/>
    <mergeCell ref="I78:I85"/>
    <mergeCell ref="J78:J85"/>
    <mergeCell ref="K78:K85"/>
    <mergeCell ref="L78:L85"/>
    <mergeCell ref="P78:P85"/>
    <mergeCell ref="Q78:Q85"/>
    <mergeCell ref="R78:R85"/>
    <mergeCell ref="AE78:AE86"/>
    <mergeCell ref="AD78:AD86"/>
    <mergeCell ref="AC78:AC86"/>
    <mergeCell ref="S78:S85"/>
    <mergeCell ref="T78:T85"/>
    <mergeCell ref="U78:U85"/>
    <mergeCell ref="W78:W85"/>
    <mergeCell ref="AF78:AF86"/>
    <mergeCell ref="AG78:AG86"/>
    <mergeCell ref="AH78:AH86"/>
    <mergeCell ref="AI78:AI86"/>
    <mergeCell ref="AF69:AF77"/>
    <mergeCell ref="AG76:AG77"/>
    <mergeCell ref="AG69:AG75"/>
    <mergeCell ref="AI69:AI77"/>
    <mergeCell ref="V67:V68"/>
    <mergeCell ref="AE34:AE43"/>
    <mergeCell ref="AF34:AF43"/>
    <mergeCell ref="G50:G55"/>
    <mergeCell ref="H50:H55"/>
    <mergeCell ref="S50:S55"/>
    <mergeCell ref="F78:F86"/>
    <mergeCell ref="Q50:Q55"/>
    <mergeCell ref="W67:W68"/>
    <mergeCell ref="Y67:Y68"/>
    <mergeCell ref="AC67:AC68"/>
    <mergeCell ref="F56:F66"/>
    <mergeCell ref="G56:G66"/>
    <mergeCell ref="H56:H66"/>
    <mergeCell ref="I56:I66"/>
    <mergeCell ref="J56:J66"/>
    <mergeCell ref="K56:K66"/>
    <mergeCell ref="L56:L66"/>
    <mergeCell ref="M56:M66"/>
    <mergeCell ref="N56:N66"/>
    <mergeCell ref="O56:O66"/>
    <mergeCell ref="M50:M55"/>
    <mergeCell ref="M79:M80"/>
    <mergeCell ref="B78:B87"/>
    <mergeCell ref="M87:M88"/>
    <mergeCell ref="M83:M86"/>
    <mergeCell ref="M81:M82"/>
    <mergeCell ref="N79:N80"/>
    <mergeCell ref="O79:O80"/>
    <mergeCell ref="N81:N82"/>
    <mergeCell ref="O81:O82"/>
    <mergeCell ref="N87:N88"/>
    <mergeCell ref="O87:O88"/>
    <mergeCell ref="N83:N84"/>
    <mergeCell ref="O83:O84"/>
    <mergeCell ref="N85:N86"/>
    <mergeCell ref="O85:O86"/>
    <mergeCell ref="B2:B18"/>
    <mergeCell ref="A2:A18"/>
    <mergeCell ref="AJ8:AJ9"/>
    <mergeCell ref="AJ11:AJ13"/>
    <mergeCell ref="AJ16:AJ17"/>
    <mergeCell ref="O69:O71"/>
    <mergeCell ref="N72:N75"/>
    <mergeCell ref="O72:O75"/>
    <mergeCell ref="N76:N77"/>
    <mergeCell ref="O76:O77"/>
    <mergeCell ref="N41:N43"/>
    <mergeCell ref="O41:O43"/>
    <mergeCell ref="M31:M33"/>
    <mergeCell ref="N31:N33"/>
    <mergeCell ref="O31:O33"/>
    <mergeCell ref="N50:N55"/>
    <mergeCell ref="O50:O55"/>
    <mergeCell ref="M44:M49"/>
    <mergeCell ref="N44:N49"/>
    <mergeCell ref="M14:M15"/>
    <mergeCell ref="M69:M71"/>
    <mergeCell ref="M72:M75"/>
    <mergeCell ref="M76:M77"/>
    <mergeCell ref="N69:N71"/>
  </mergeCells>
  <phoneticPr fontId="11" type="noConversion"/>
  <pageMargins left="0.7" right="0.7" top="0.75" bottom="0.75" header="0.3" footer="0.3"/>
  <pageSetup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9:G17"/>
  <sheetViews>
    <sheetView workbookViewId="0">
      <selection activeCell="F17" sqref="F17"/>
    </sheetView>
  </sheetViews>
  <sheetFormatPr baseColWidth="10" defaultRowHeight="15"/>
  <sheetData>
    <row r="9" spans="5:7">
      <c r="G9">
        <f>2*23/100</f>
        <v>0.46</v>
      </c>
    </row>
    <row r="10" spans="5:7">
      <c r="G10">
        <f>23/4</f>
        <v>5.75</v>
      </c>
    </row>
    <row r="13" spans="5:7">
      <c r="E13">
        <f>2*100/23</f>
        <v>8.695652173913043</v>
      </c>
    </row>
    <row r="16" spans="5:7">
      <c r="F16">
        <f>100-93.5</f>
        <v>6.5</v>
      </c>
    </row>
    <row r="17" spans="4:4">
      <c r="D17">
        <f>7/4</f>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Fest</cp:lastModifiedBy>
  <dcterms:created xsi:type="dcterms:W3CDTF">2020-07-31T15:55:26Z</dcterms:created>
  <dcterms:modified xsi:type="dcterms:W3CDTF">2021-02-01T21:29:32Z</dcterms:modified>
</cp:coreProperties>
</file>