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C050EC8B-BE6D-46F2-91C3-047D85C1A406}" xr6:coauthVersionLast="47" xr6:coauthVersionMax="47" xr10:uidLastSave="{00000000-0000-0000-0000-000000000000}"/>
  <bookViews>
    <workbookView xWindow="-110" yWindow="-110" windowWidth="19420" windowHeight="10420" xr2:uid="{00000000-000D-0000-FFFF-FFFF00000000}"/>
  </bookViews>
  <sheets>
    <sheet name="PA ALHCN 2021" sheetId="2" r:id="rId1"/>
  </sheets>
  <definedNames>
    <definedName name="_xlnm._FilterDatabase" localSheetId="0" hidden="1">'PA ALHCN 2021'!$A$3:$AL$122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4" i="2" l="1"/>
  <c r="AD123" i="2"/>
  <c r="AD121" i="2"/>
  <c r="AD119" i="2"/>
  <c r="AD117" i="2"/>
  <c r="AD115" i="2"/>
  <c r="AD111" i="2"/>
  <c r="AD109" i="2"/>
  <c r="AD107" i="2"/>
  <c r="AD104" i="2"/>
  <c r="AD98" i="2"/>
  <c r="AD89" i="2"/>
  <c r="AD86" i="2"/>
  <c r="AD84" i="2"/>
  <c r="AD82" i="2"/>
  <c r="AD80" i="2"/>
  <c r="AD78" i="2"/>
  <c r="AD76" i="2"/>
  <c r="AD74" i="2"/>
  <c r="AD72" i="2"/>
  <c r="AD68" i="2"/>
  <c r="AD66" i="2"/>
  <c r="AD63" i="2"/>
  <c r="AD61" i="2"/>
  <c r="AD56" i="2"/>
  <c r="AD54" i="2"/>
  <c r="AD51" i="2"/>
  <c r="AD47" i="2"/>
  <c r="AD40" i="2"/>
  <c r="AD36" i="2"/>
  <c r="AD33" i="2"/>
  <c r="AD30" i="2"/>
  <c r="AD27" i="2"/>
  <c r="AD25" i="2"/>
  <c r="AD22" i="2"/>
  <c r="AD19" i="2"/>
  <c r="AD17" i="2"/>
  <c r="AD15" i="2"/>
  <c r="AD13" i="2"/>
  <c r="AD10" i="2"/>
  <c r="AD8" i="2"/>
  <c r="AD5" i="2"/>
  <c r="AE123" i="2"/>
  <c r="AE121" i="2"/>
  <c r="AE119" i="2"/>
  <c r="AE117" i="2"/>
  <c r="AE114" i="2"/>
  <c r="AE115" i="2"/>
  <c r="AE111" i="2"/>
  <c r="AE109" i="2"/>
  <c r="AE107" i="2"/>
  <c r="AE103" i="2"/>
  <c r="AE104" i="2"/>
  <c r="AE98" i="2"/>
  <c r="AE89" i="2"/>
  <c r="AE82" i="2"/>
  <c r="AE78" i="2"/>
  <c r="AE76" i="2"/>
  <c r="AE74" i="2"/>
  <c r="AE63" i="2"/>
  <c r="AE61" i="2"/>
  <c r="AE51" i="2"/>
  <c r="AE29" i="2"/>
  <c r="AE30" i="2"/>
  <c r="AE25" i="2"/>
  <c r="AE85" i="2"/>
  <c r="AE86" i="2"/>
  <c r="AE79" i="2"/>
  <c r="AE80" i="2"/>
  <c r="AE67" i="2"/>
  <c r="AE68" i="2"/>
  <c r="AE64" i="2"/>
  <c r="AE66" i="2"/>
  <c r="AE53" i="2"/>
  <c r="AE42" i="2"/>
  <c r="AE38" i="2"/>
  <c r="AE40" i="2"/>
  <c r="AE32" i="2"/>
  <c r="AE33" i="2"/>
  <c r="AE26" i="2"/>
  <c r="AE27" i="2"/>
  <c r="AE21" i="2"/>
  <c r="AE7" i="2"/>
  <c r="AE6" i="2"/>
  <c r="AE8" i="2"/>
  <c r="AD81" i="2"/>
  <c r="AC67" i="2"/>
  <c r="AB83" i="2"/>
  <c r="AE83" i="2"/>
  <c r="AE84" i="2"/>
  <c r="AB81" i="2"/>
  <c r="AB77" i="2"/>
  <c r="AB75" i="2"/>
  <c r="AB71" i="2"/>
  <c r="AE71" i="2"/>
  <c r="AB70" i="2"/>
  <c r="AE70" i="2"/>
  <c r="AB52" i="2"/>
  <c r="AE52" i="2"/>
  <c r="AE54" i="2"/>
  <c r="AB50" i="2"/>
  <c r="AB49" i="2"/>
  <c r="AB48" i="2"/>
  <c r="AB45" i="2"/>
  <c r="AE45" i="2"/>
  <c r="AE47" i="2"/>
  <c r="AB37" i="2"/>
  <c r="AB34" i="2"/>
  <c r="AE34" i="2"/>
  <c r="AE36" i="2"/>
  <c r="AB20" i="2"/>
  <c r="AE20" i="2"/>
  <c r="AE22" i="2"/>
  <c r="AB18" i="2"/>
  <c r="AE18" i="2"/>
  <c r="AE19" i="2"/>
  <c r="AB16" i="2"/>
  <c r="AE16" i="2"/>
  <c r="AE17" i="2"/>
  <c r="AB14" i="2"/>
  <c r="AE14" i="2"/>
  <c r="AE15" i="2"/>
  <c r="AB12" i="2"/>
  <c r="AE12" i="2"/>
  <c r="AE13" i="2"/>
  <c r="AB9" i="2"/>
  <c r="AE9" i="2"/>
  <c r="AE10" i="2"/>
  <c r="AB4" i="2"/>
  <c r="AE4" i="2"/>
  <c r="AE5" i="2"/>
  <c r="AB55" i="2"/>
  <c r="AE55" i="2"/>
  <c r="AE56" i="2"/>
  <c r="AC114" i="2"/>
  <c r="AC85" i="2"/>
  <c r="AC79" i="2"/>
  <c r="AC77" i="2"/>
  <c r="AC71" i="2"/>
  <c r="AC70" i="2"/>
  <c r="AC65" i="2"/>
  <c r="AC55" i="2"/>
  <c r="AC53" i="2"/>
  <c r="AC52" i="2"/>
  <c r="AC45" i="2"/>
  <c r="AC37" i="2"/>
  <c r="AC34" i="2"/>
  <c r="AC21" i="2"/>
  <c r="AC20" i="2"/>
  <c r="AC18" i="2"/>
  <c r="AC16" i="2"/>
  <c r="AC14" i="2"/>
  <c r="AI114" i="2"/>
  <c r="AI85" i="2"/>
  <c r="AD85" i="2"/>
  <c r="AI79" i="2"/>
  <c r="AD79" i="2"/>
  <c r="AI77" i="2"/>
  <c r="K77" i="2"/>
  <c r="L77" i="2"/>
  <c r="AI71" i="2"/>
  <c r="AI70" i="2"/>
  <c r="AI67" i="2"/>
  <c r="AI65" i="2"/>
  <c r="AD65" i="2"/>
  <c r="AI55" i="2"/>
  <c r="AI53" i="2"/>
  <c r="AI52" i="2"/>
  <c r="AD52" i="2"/>
  <c r="AD45" i="2"/>
  <c r="AI45" i="2"/>
  <c r="AI37" i="2"/>
  <c r="AI34" i="2"/>
  <c r="AI21" i="2"/>
  <c r="AI20" i="2"/>
  <c r="AI18" i="2"/>
  <c r="AI16" i="2"/>
  <c r="AI14" i="2"/>
  <c r="L16" i="2"/>
  <c r="K16" i="2"/>
  <c r="AE72" i="2"/>
  <c r="AE113" i="2"/>
  <c r="AD113" i="2"/>
</calcChain>
</file>

<file path=xl/sharedStrings.xml><?xml version="1.0" encoding="utf-8"?>
<sst xmlns="http://schemas.openxmlformats.org/spreadsheetml/2006/main" count="1513" uniqueCount="411">
  <si>
    <t>PILAR</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</si>
  <si>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</si>
  <si>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</si>
  <si>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</si>
  <si>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</si>
  <si>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</si>
  <si>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</si>
  <si>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</si>
  <si>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</si>
  <si>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</si>
  <si>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</si>
  <si>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</si>
  <si>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</si>
  <si>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DEPENDENCIA RESPONSABLE </t>
  </si>
  <si>
    <t>NOMBRE DEL RESPONSABLE</t>
  </si>
  <si>
    <t>Fuente de Financiación</t>
  </si>
  <si>
    <t>Rubro Presupuestal</t>
  </si>
  <si>
    <t>Código Presupuestal</t>
  </si>
  <si>
    <t>NA</t>
  </si>
  <si>
    <t>ND</t>
  </si>
  <si>
    <t>PROGRAMACIÓN META A 2021</t>
  </si>
  <si>
    <t>PROGRAMACIÓN META A 2022</t>
  </si>
  <si>
    <t>PROGRAMACIÓN META A 2023</t>
  </si>
  <si>
    <t>LÍNEA ESTRATÉGICA</t>
  </si>
  <si>
    <t>Valor Absoluto de la Actividad del  Proyecto 2021</t>
  </si>
  <si>
    <t>Porcentaje de avance 2021</t>
  </si>
  <si>
    <t>RESILIENTE</t>
  </si>
  <si>
    <t>PARA VIVIR MEJOR, SALVEMOS JUNTOS EL  PATRIMONIO NATURAL DE NUESTRA LOCALIDAD</t>
  </si>
  <si>
    <t>LOCALIDAD HISTÓRICA Y DEL CARIBE NORTE RECUPERANDO Y RESTAURANDO NUEVAS ÁREAS NATURALES</t>
  </si>
  <si>
    <t>FORMACIÓN Y CULTURA AMBIENTAL EN LA LOCALIDAD HISTÓRICA Y DEL CARIBE NORTE</t>
  </si>
  <si>
    <t>ATENCIÓN Y PROTECCIÓN ANIMAL</t>
  </si>
  <si>
    <t>LA LOCALIDAD UNO CON ESPACIO PUBLICO, MOVILIDAD Y TRANSPORTE RESILIENTE</t>
  </si>
  <si>
    <t>VIVIR MEJOR CON UNA GESTIÓN DEL RIESGO DE DESASTRE MEJORADA EN LA LOCALIDAD HISTORICA Y DEL CARIBE NORTE</t>
  </si>
  <si>
    <t>CONOCIENDO LAS ZONAS DE ALTO RIESGO DE MI LOCALIDAD</t>
  </si>
  <si>
    <t>DESARROLLO URBANO DE LA LOCALIDAD HISTORICA Y DEL CARIBE NORTE</t>
  </si>
  <si>
    <t>LA LOCALIDAD HISTÓRICA Y DEL CARIBE NORTE SE MUEVE</t>
  </si>
  <si>
    <t>INCLUYENTE</t>
  </si>
  <si>
    <t>SALVEMOS JUNTOS LA LOCALIDAD HISTORICA Y DEL CARIBE NORTE SUPERANDO LA POBREZA Y LA DESIGUALDAD</t>
  </si>
  <si>
    <t>SALUD PARA LA SUPERACIÓN DE LA POBREZA EXTREMA Y DESIGUALDAD EN LA LOCALIDAD.</t>
  </si>
  <si>
    <t>EDUCACIÓN PARA LA SUPERACIÓN DE LA POBREZA EXTREMA Y LA DESIGUALDAD EN LA LOCALIDAD.</t>
  </si>
  <si>
    <t>UNIDOS POR UNA EDUCACIÓN PERTINENTE PARA LA LOCALIDAD HISTORICA Y DEL CARIBE NORTE.</t>
  </si>
  <si>
    <t>EDUCACIÓN MEDIADA A TRAVÉS DE TECNOLOGÍAS Y COMUNICACIONES (TICS)</t>
  </si>
  <si>
    <t>SALUD PARA TODOS EN LA LOCALIDAD HISTORICA Y DEL CARIBE NORTE</t>
  </si>
  <si>
    <t>FORTALECIMIENTO DE LA AUTORIDAD SANITARIA EN LA LOCALIDAD</t>
  </si>
  <si>
    <t>VIVIR MEJOR CON UNA VIDA SALUDBLE EN LAS COMUNIDADES DE LA LOCALIDAD HISTORICA Y DEL CARIBE NORTE</t>
  </si>
  <si>
    <t>CONVIVENCIA SOCIAL Y SALUD MENTAL EN LA LOCALIDAD HISTORICA Y DEL CARIBE NORTE</t>
  </si>
  <si>
    <t>SEXUALIDAD, DERECHOS SEXUALES Y REPRODUCTIVOS PARA VIVIR MEJOR.</t>
  </si>
  <si>
    <t>SALUD Y AMBITO LABORAL</t>
  </si>
  <si>
    <t>VIVIR MEJOR CON EL DEPORTE Y RECREACIÓN EN LA LOCALIDAD HISTORICA Y DEL CARIBE NORTE.</t>
  </si>
  <si>
    <t>ESCENARIOS DEPORTIVOS ADECUADOS Y MEJORADOS EN LA LOCALIDAD HISTORICA Y DEL CARIBE NORTE</t>
  </si>
  <si>
    <t>LA ESCUELA (CON RECONOCIMIENTO DEPORTIVO) Y EL DEPORTE SON DE TODOS</t>
  </si>
  <si>
    <t>HÁBITOS Y ESTILOS DE VIDA SALUDABLE</t>
  </si>
  <si>
    <t>SALVEMOS JUNTOS EL ARTE, LA CULTURA Y EL PATRIMONIO DE LA LOCALIDAD HISTORICA Y DEL CARIBE NORTE</t>
  </si>
  <si>
    <t>ARTE Y CULTURA PARA UNA LOCALIDAD INCLUYENTE.</t>
  </si>
  <si>
    <t>INFRAESTRUCTURA PARA EL ARTE Y LA CULTURA EN LA LOCALIDAD.</t>
  </si>
  <si>
    <t>CONTINGENTE</t>
  </si>
  <si>
    <t>DESARROLLO ECONÓMICO Y EMPLEABILIDAD PARA VIVIR MEJOR EN LA LOCALIDAD</t>
  </si>
  <si>
    <t>MUJERES CON AUTONOMIA ECONÒMICA</t>
  </si>
  <si>
    <t>FORMANDO JOVENES PARA UN FUTURO MEJOR</t>
  </si>
  <si>
    <t>EMPRENDIMIENTO Y GESTIÓN DE LA EMPLEABILIDAD</t>
  </si>
  <si>
    <t>LOCALIDAD HISTÓRICA Y DEL CARIBE NORTE FACILITANDO EL EMPRENDIMIENTO</t>
  </si>
  <si>
    <t>TRANSPARENTE</t>
  </si>
  <si>
    <t>PARA VIVIR MEJOR CON UNA GESTIÓN DESEMPEÑO INSTITUCIONAL PARA LA GOBERNANZA</t>
  </si>
  <si>
    <t>GESTION PUBLICA INTEGRADA Y TRANSPARENTE</t>
  </si>
  <si>
    <t>ESTRATEGICA: CONVIVENCIA Y SEGURIDAD PARA LA GOBERNABILIDAD</t>
  </si>
  <si>
    <t>MI LOCALIDAD MAS SEGURA</t>
  </si>
  <si>
    <t>CULTURA CIUDADANA PARA LA CULTURA Y LA PAZ</t>
  </si>
  <si>
    <t>SERVIDOR Y SERVIDORA PÚBLICA AL SERVICIO DE LA CIUDADANÍA</t>
  </si>
  <si>
    <t>PARTICIPACION Y DESCENTRALIZACION EN LA LOCALIDAD HISTORICA Y DEL CARIBE NORTE</t>
  </si>
  <si>
    <t>FORTALECIMIENTO INSTITUCIONAL</t>
  </si>
  <si>
    <t>FINANZAS SOSTENIBLES PARA SALVAR LA LOCALIDAD</t>
  </si>
  <si>
    <t>FINANZAS PUBLICAS PARA SALVAR LA LOCALIDAD</t>
  </si>
  <si>
    <t>EJE TRANSVERSAL</t>
  </si>
  <si>
    <t>LA EQUIDAD E INCLUSIÓN DE LOS NEGROS, AFROS, PALENQUEROS E INDIGENA</t>
  </si>
  <si>
    <t>FORTALECIMIENTO EN PROYECTOS PRODUCTIVOS EN POBLACIÓN NEGRA, AFROCOLOMBIANA, RAIZAL Y PALENQUERA</t>
  </si>
  <si>
    <t>LOCALIDAD HISTORICA Y DEL CARIBE NORTE POR EL DERECHO DE LAS MUJERES</t>
  </si>
  <si>
    <t>MUJERES DECIDIMOS POR EL EJERCICIO DEL PODER</t>
  </si>
  <si>
    <t>UNA VIDA LIBRE DE VIOLENCIAS PARA LAS MUJERES</t>
  </si>
  <si>
    <t>LOCALIDAD HISTORICA Y DEL CARIBE NORTE LIBRE DE CULTURA MACHISTA</t>
  </si>
  <si>
    <t>INCLUSION Y OPORTUNIDAD PARA NIÑOS, NIÑAS Y ADOLESCENTES Y FAMILIAS EN LA LOCALIDAD HISTORICA Y DEL CARIBE NORTE.</t>
  </si>
  <si>
    <t>COMPROMETIDOS CON LA SALVACIÓN DE NUESTRA PRIMERA INFANCIA</t>
  </si>
  <si>
    <t>PROTECCIÓN DE LA INFANCIA Y LA ADOLESCENCIA PARA LA PREVENCIÓN Y ATENCIÓN DE VIOLENCIA</t>
  </si>
  <si>
    <t>LOS NIÑOS, LAS NIÑAS Y ADOLESCENTES DE CARTAGENA PARTICIPAN Y DISFRUTAN SUS DERECHOS</t>
  </si>
  <si>
    <t>FORTALECIMIENTO FAMILIAR</t>
  </si>
  <si>
    <t>JOVENES SALVANDO A LA LOCALIDAD HISTORICA Y DEL CARIBE NORTE</t>
  </si>
  <si>
    <t>JÓVENES PARTICIPANDO Y SALVANDO A CARTAGENA</t>
  </si>
  <si>
    <t>EN LOCALIDAD HISTORICA Y DEL CARIBE NORTE SALVAMOS NUESTROS ADULTOS MAYORES</t>
  </si>
  <si>
    <t>ATENCIÓN INTEGRAL PARA MANTENER A SALVO A LOS ADULTOS MAYORES</t>
  </si>
  <si>
    <t>PROMOCION Y GARANTIA A LOS DERECHOS HUMANOS DE LAS PERSONAS MAYORES</t>
  </si>
  <si>
    <t>TODOS POR LA PROTECCIÓN SOCIAL DE LAS PERSONAS CON DISCAPACIDAD</t>
  </si>
  <si>
    <t>GESTIÓN SOCIAL INTEGRAL Y ARTICULADORA POR LA PROTECCIÓN DE LAS PERSONAS CON DISCAPACIDAD</t>
  </si>
  <si>
    <t>INCLUSIÓN SOCIAL Y PRODUCTIVA A LAS PERSONAS CON DISCAPACIDAD</t>
  </si>
  <si>
    <t>ORGANIZACIÓN DE PERSONAS CON DISCAPACIDAD CONSOLIDADAS EN LA LIBRE ASOCIACIÓN.</t>
  </si>
  <si>
    <t>COMITÉ TERRITORIAL DE DISCAPACIDAD E INCLUSIÓN SOCIAL</t>
  </si>
  <si>
    <t>DIVERSIDAD SEXUAL Y NUEVAS IDENTIDADES DE GÉNERO.</t>
  </si>
  <si>
    <t>DIVERSIDAD SEXUAL E IDENTIDADES DE GÉNERO</t>
  </si>
  <si>
    <t xml:space="preserve">
Número de jornadas en
actividades de restauración,
recuperación y creación de
entornos verdes en la
localidad
</t>
  </si>
  <si>
    <t xml:space="preserve">
10 jornadas de actividades
encaminadas a la
restauración, recuperación
y creación de entornos
verdes en la localidad.
</t>
  </si>
  <si>
    <t>Número de actividades ambientales en reforestación con participación de población diferencial de la localidad</t>
  </si>
  <si>
    <t xml:space="preserve">Número de personas formadas en temas
ambientales en las 
unidades comuneras de gobierno de la localidad
</t>
  </si>
  <si>
    <t>8 actividades ambientales en reforestación con participación de población diferencial de la localidad</t>
  </si>
  <si>
    <t xml:space="preserve">Formar y capacitar a 450
personas en la localidad histórica y del caribe norte en temas ambientales articulando con otros actores interesados en el desarrollo ambiental.
</t>
  </si>
  <si>
    <t xml:space="preserve">
Número de campañas
de atención y protección
animal.
</t>
  </si>
  <si>
    <t xml:space="preserve">
Realizar 9 campañas de atención y protección animal en vacunación, esterilización y desparasitación.
</t>
  </si>
  <si>
    <t>Sostenibilidad aprendiendo las normas del espacio público de la Localidad Histórica y del Caribe Norte</t>
  </si>
  <si>
    <t>Recuperación de espacio público (baja mar) en la Localidad histórica y del caribe norte</t>
  </si>
  <si>
    <t>Número de personas formadas en la normas del espacio publico</t>
  </si>
  <si>
    <t>Numero de mts lineales de baja mar recuperados</t>
  </si>
  <si>
    <t xml:space="preserve">Formar a 200 personas
en las normas de
espacio público en la
LHCN
</t>
  </si>
  <si>
    <t>recuperar 16.000 mts lineales de baja mar</t>
  </si>
  <si>
    <t xml:space="preserve">Localidad Histórica y del Caribe Norte </t>
  </si>
  <si>
    <t xml:space="preserve">Numero de zonas de
alto riesgo le la LHCN
identificadas
</t>
  </si>
  <si>
    <t xml:space="preserve">Identificar 6 zonas de alto riesgo
para proteger la vida de las
personas que vivan en dichas
zonas y tomar decisiones
</t>
  </si>
  <si>
    <t xml:space="preserve">
Número de calles Construidas, rehabilitadas  y/o mejoradas
</t>
  </si>
  <si>
    <t xml:space="preserve">
construir, rehabilitar y/o mejorar
53 calles de la localidad
histórica y del caribe norte
</t>
  </si>
  <si>
    <t xml:space="preserve">Número de personas en
condición de pobreza
extrema, accediendo al
sistema de SSS en
articulación con el DADIS
</t>
  </si>
  <si>
    <t xml:space="preserve">Numero de capacitaciones
de forma virtual o presencial en salud integral a la personas en extrema pobreza en salud integral a la comunidad
</t>
  </si>
  <si>
    <t xml:space="preserve">100% de personas en PE
vinculadas al Sistema
General de SSS en
articulación con el
DADIS
</t>
  </si>
  <si>
    <t xml:space="preserve">10 Capacitaciones de forma virtual o presencial en salud
integral a personas en extrema pobreza en salud integral
</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</si>
  <si>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</si>
  <si>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</si>
  <si>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 xml:space="preserve">Numero de Instituciones
educativas beneficiadas con
proyectos de energías
limpias
</t>
  </si>
  <si>
    <t xml:space="preserve">4 instituciones educativa dotadas con proyectos de energías
limpias
</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</si>
  <si>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</si>
  <si>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</si>
  <si>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</si>
  <si>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</si>
  <si>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Número de actividades de formación, organizadas  por el COPACO tendientes al funcionamiento y
cumplimiento de las EPS, 
que velen por la promoción de la salud y prevención de enfermedades
</t>
  </si>
  <si>
    <t xml:space="preserve">6 actividades de formación, organizadas por el COPACO tendientes
al funcionamiento y  cumplimiento de las EPS, que velen por
la promoción de la
salud y prevención  de enfermedades
</t>
  </si>
  <si>
    <t>Número de actividades encaminadas a la reducción de la tasa de Mortalidad relacionadas al cáncer de Cérvix y de mama</t>
  </si>
  <si>
    <t xml:space="preserve">Número de actividades encaminadas a reducir la tasa de Morbilidad ajustada
a pacientes con caries dental
en menores de 12 años
</t>
  </si>
  <si>
    <t xml:space="preserve">10 actividades encaminadas al aprendizaje de la
detección temprana del 
cáncer de cérvix y de mama
</t>
  </si>
  <si>
    <t xml:space="preserve">7 Actividades encaminadas a reducir
la tasa de Morbilidad ajustada a pacientes con
caries dental en menores de 12 años
</t>
  </si>
  <si>
    <t xml:space="preserve">Política nacional de salud mental, y política integral para la prevención y atención del consumo de  ustancias psicoactivas
adoptada e implementada en la localidad
</t>
  </si>
  <si>
    <t>Adoptar e implementar la política nacional de salud mental y política integral para la prevención y atención del consumo de sustancias psicoactivas en la localidad</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</si>
  <si>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</si>
  <si>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</si>
  <si>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Localidad Histórica y del Caribe Norte , DADIS. IPS, SECRETARIA DE PARTICIPACION</t>
  </si>
  <si>
    <t xml:space="preserve">Número de acciones
tendientes a fortalecer la
atención integral de las
personas con diagnostico
positivo de COVID 19,
epilepsia, trastornos
mentales y consumo de
sustancias psicoactivas.
</t>
  </si>
  <si>
    <t xml:space="preserve">Acompañamiento a las
IPS de salud mental de
la localidad para el
desarrollo de capacidades tendientes a fortalecer la atención
integral de las personas
con diagnostico positivo de COVID 19, epilepsia, trastornos
mentales y consumo de
sustancias psicoactivas.
</t>
  </si>
  <si>
    <t xml:space="preserve">Número de acciones
encaminadas a disminuir la
Tasa de fecundidad de 10 a
19 años de edad
</t>
  </si>
  <si>
    <t>Realizar 8 campañas encaminados a la
prevención de
embarazos en LAS IEO
para adolescentes en la
Localidad</t>
  </si>
  <si>
    <t xml:space="preserve">Número de acciones
encaminadas a erradicar la
trasmisión materno -
perinatal de VIH - Sífilis y
Hepatitis B y C.
</t>
  </si>
  <si>
    <t xml:space="preserve">8 Campañas en
prevención de la ETS
en las IE de la
Localidad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</si>
  <si>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</si>
  <si>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</si>
  <si>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</si>
  <si>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</si>
  <si>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 xml:space="preserve">
Número de mujeres
formadas para la
promoción de sus derechos
y la igualdad de Genero
</t>
  </si>
  <si>
    <t xml:space="preserve">300 Mujeres formadas
para la promoción de
sus derechos sexuales y
reproductivos y la
igualdad de genero
</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</si>
  <si>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</si>
  <si>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</si>
  <si>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Tasa de accidentalidad en el trabajo en la localidad</t>
  </si>
  <si>
    <t>Numero de sinergias y planes de acciones de promoción de la salud y prevención de la enfermedad por parte de la ARL a los funcionarios de la localidad</t>
  </si>
  <si>
    <t xml:space="preserve">Número de intervenciones
colectivas ARL, Distrito y
alcaldía local pro pendientes
a mejorar las condiciones
laborales de los funcionarios
de la localidad en cada una
de sus sedes
</t>
  </si>
  <si>
    <t>Reducir la tasa de accidentalidad en los trabajadores de la localidad</t>
  </si>
  <si>
    <t>Articular con la ARL del distrito acciones de PyP para el personal de localidad</t>
  </si>
  <si>
    <t xml:space="preserve">Mejorar las condiciones
laborales del personal
vinculado a la localidad
</t>
  </si>
  <si>
    <t xml:space="preserve">Numero de escenarios
deportivos adecuados y
mejorados
</t>
  </si>
  <si>
    <t xml:space="preserve">10 escenarios
deportivos adecuados y
mejorados
</t>
  </si>
  <si>
    <t xml:space="preserve">Número de núcleos de
escuela de formación con
reconocimiento
identificados, actualizados y
dotados
</t>
  </si>
  <si>
    <t xml:space="preserve">20 núcleos de escuelas
de formación deportiva
reconocidas,
identificados,
actualizados y dotados
</t>
  </si>
  <si>
    <t xml:space="preserve">
Nùmero de clubes
deportivos comunales en
actividades devortivas .
</t>
  </si>
  <si>
    <t xml:space="preserve">Número de personas
beneficiadas </t>
  </si>
  <si>
    <t xml:space="preserve">850 personas
beneficiadas 
</t>
  </si>
  <si>
    <t xml:space="preserve">30 clubes deportivos
comunales en
actividades devortivas
</t>
  </si>
  <si>
    <t>Localidad Histórica y del Caribe Norte, IDER</t>
  </si>
  <si>
    <t xml:space="preserve">Número de proyectos en el
impulso y creación de
Grupos culturales
</t>
  </si>
  <si>
    <t xml:space="preserve">
Implementación de (3)
proyectos apoyando el
impulso de Grupos
culturales de la
localidad.
</t>
  </si>
  <si>
    <t>Localidad Histórica y del Caribe Norte , IPCC.</t>
  </si>
  <si>
    <t xml:space="preserve">Numero de espacios para las
artes y la cultura con
adecuación y mejoramiento
</t>
  </si>
  <si>
    <t xml:space="preserve">
3 espacios para las artes y la cultura con adecuación y mejoramiento
</t>
  </si>
  <si>
    <t>Número de mujeres participando en procesos de emprendimiento y encadenamiento productivo incorporando el enfoque diferencial</t>
  </si>
  <si>
    <t>Número de mujeres participando en procesos de empleabilidad en estado de vulnerabilidad</t>
  </si>
  <si>
    <t>400 Mujeres participando en procesos de emprendimiento y encadenamiento productivo incorporando el enfoque diferencial</t>
  </si>
  <si>
    <t>30 Mujeres participando en procesos de empleabilidad en  estado vulnerabilidad</t>
  </si>
  <si>
    <t>Localidad Histórica y del Caribe Norte, Secretaria de la mujer</t>
  </si>
  <si>
    <t xml:space="preserve">Número de Jóvenes
formados en arte y oficio.
</t>
  </si>
  <si>
    <t xml:space="preserve">Formar 600 jóvenes en arte y
oficio en la localidad histórica y
del caribe norte
</t>
  </si>
  <si>
    <t xml:space="preserve">Numero de ferias para impulsar
el emprendimiento como
mecanismo de promoción
empresarial en la LHCN
</t>
  </si>
  <si>
    <t xml:space="preserve">  
No. de personas formadas en
Emprendimiento y
Empresarismo
</t>
  </si>
  <si>
    <t xml:space="preserve">Número de unidades
productivas creadas y
fortalecidas con capital semilla
</t>
  </si>
  <si>
    <t xml:space="preserve">Implementar 2 ferias para
impulsar el emprendimiento
como mecanismo de promoción
empresarial en la LHCN
</t>
  </si>
  <si>
    <t xml:space="preserve">
Capacitar a 500 personas en
emprendimiento y
empresarismo
</t>
  </si>
  <si>
    <t xml:space="preserve">Crear y Fortalecer 10 Unidades
productivas con capital semilla
</t>
  </si>
  <si>
    <t xml:space="preserve">No de ferias de negocios
realizadas en la localidad que
incentiven el turismo y el
fortalecimiento de
emprendimientos.
</t>
  </si>
  <si>
    <t xml:space="preserve">Realizar 3 ferias de negocios
realizadas en la localidad que
incentiven el turismo y el
fortalecimiento de
emprendimientos.
</t>
  </si>
  <si>
    <t>Localidad Histórica y del Caribe Norte, Camara de comercio, Procuraduria.</t>
  </si>
  <si>
    <t xml:space="preserve">
Numero modelo integral de
planeación y gestión
implementados
</t>
  </si>
  <si>
    <t xml:space="preserve">
1 modelo integral de planeación
y gestión implementados
</t>
  </si>
  <si>
    <t xml:space="preserve">
Numero de frentes de seguridad
fortalecidos con herramientas
tecnológicas en la localidad histórica y del caribe norte
</t>
  </si>
  <si>
    <t xml:space="preserve">
8 frentes de seguridad
fortalecidos con la instalación
de herramientas tecnológicas
</t>
  </si>
  <si>
    <t xml:space="preserve">
No de talleres de formación en
convivencia y paz de las JAC y
funcionarios de la alcaldía local en la LHCN
</t>
  </si>
  <si>
    <t xml:space="preserve">
15 talleres de formación en
convivencia y paz de las JAC y
los funcionarios de la alcaldía
local LHCN
</t>
  </si>
  <si>
    <t xml:space="preserve">
Dotar de capacidades y logística
los procesos propios de la LHCN
</t>
  </si>
  <si>
    <t xml:space="preserve">
Dotación de capacidades y
logística los procesos propios de
la LHCN
</t>
  </si>
  <si>
    <t xml:space="preserve">
Numero de campañas de
sensibilización para el pago
oportuno de sus impuestos en
las seis (6) UCG de la localidad
</t>
  </si>
  <si>
    <t xml:space="preserve">
6 campañas de sensibilización
para el pago oportuno de sus
impuestos en las seis (6) UCG
de la localidad
</t>
  </si>
  <si>
    <t>Localidad Histórica y del Caribe Norte, Secretaria de hacienda</t>
  </si>
  <si>
    <t xml:space="preserve">
Número de proyectos desarrollados
para la generación de ingresos de la población negra afrocolombiana,
raizal y palenquera
</t>
  </si>
  <si>
    <t xml:space="preserve">
5 proyectos productivos,
que incluyan capital
semilla o dotación, de
menajes, o materiales
</t>
  </si>
  <si>
    <t>Número de mujeres formadas en liderazgo femenino social, comunitario y político con enfoque diferencial y pertinencia cultural</t>
  </si>
  <si>
    <t>Organizaciones sociales de mujeres con enfoque en acciones para el reconocimiento y apoyo de las diferentes formas organizativas</t>
  </si>
  <si>
    <t xml:space="preserve">50 formadas en liderazgo femenino social, comunitario y político con enfoque diferencial y
pertinencia cultural
</t>
  </si>
  <si>
    <t>4 Organizaciones sociales de mujeres con enfoque en acciones para el reconocimiento y apoyo de las diferentes formas organizativas</t>
  </si>
  <si>
    <t>Localidad Histórica y del Caribe Norte, Oficina de la mujer.</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</si>
  <si>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</si>
  <si>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</si>
  <si>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</si>
  <si>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</si>
  <si>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 xml:space="preserve">IEO de la Localidad Libres
de sexismo
</t>
  </si>
  <si>
    <t xml:space="preserve">10 IEO de la localidad con
cátedra integral de (libre de
sexismo)
</t>
  </si>
  <si>
    <t xml:space="preserve">Realización de campañas en
localidad encaminada a
desarrollar el cuidado y
trasformación de estereotipos
</t>
  </si>
  <si>
    <t xml:space="preserve">1 campaña masiva encaminada
y sostenible a desarrollar el
cuidado y trasformación de
estereotipos
</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</si>
  <si>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</si>
  <si>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</si>
  <si>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</si>
  <si>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No. de Padres de Familia beneficiados con la oferta/No de padres de familia proyectados para ser atendidos</t>
  </si>
  <si>
    <t>Número de acciones afirmativas de promoción de la denuncia de situaciones de riesgo social como el trabajo infantil, la violencia sexual, el maltrato infantil desarrolladas.</t>
  </si>
  <si>
    <t>Participación de 130 padres de familia de los NNA de la oferta institucional con niños en situación de trabajo infantil</t>
  </si>
  <si>
    <t>Mantener las cuatro (4) acciones afirmativas de promoción de la denuncia de situaciones de riesgo social como el trabajo infantil, la violencia sexual, el maltrato infantil desarrolladas.</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</si>
  <si>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</si>
  <si>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</si>
  <si>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</si>
  <si>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</si>
  <si>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</si>
  <si>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</si>
  <si>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</si>
  <si>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</si>
  <si>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 xml:space="preserve">
Número de jóvenes formados
en arte y oficio
</t>
  </si>
  <si>
    <t xml:space="preserve">
600 jóvenes formados
en arte y oficio
</t>
  </si>
  <si>
    <t>Localidad Histórica y del Caribe Norte, SENA.</t>
  </si>
  <si>
    <t xml:space="preserve">
Número de familiares y
cuidadores capacitados en buen
trato al adulto mayor
</t>
  </si>
  <si>
    <t xml:space="preserve">
250 familiares y
cuidadores
capacitados en buen
trato al adulto mayor
</t>
  </si>
  <si>
    <t xml:space="preserve">
Número de campañas para
el rescate de los derechos
de nuestros adultos
mayores
</t>
  </si>
  <si>
    <t xml:space="preserve">
20 Campañas para el
rescate de los derechos
de nuestros adultos
mayores
</t>
  </si>
  <si>
    <t>Localidad Histórica y del Caribe Norte, Secretaria de participoacion.</t>
  </si>
  <si>
    <t xml:space="preserve">Número de personas familias y
comunidad formadas para la
atención de las personas con
discapacidad.
</t>
  </si>
  <si>
    <t xml:space="preserve">3 procesos de formación a
los cuidadores y familias
de personas con
discapacidad
</t>
  </si>
  <si>
    <t xml:space="preserve">Implementar Alianzas con
Entidades gubernamentales y no
gubernamentales para el
cumplimiento de objetivos.
</t>
  </si>
  <si>
    <t xml:space="preserve">2 alianzas para lograr la
inclusión social y productiva
de las personas con
discapacidad de la localidad
</t>
  </si>
  <si>
    <t xml:space="preserve">Consolidar Asociaciones
acorde a la tipología de
discapacidad en la
localidad
</t>
  </si>
  <si>
    <t xml:space="preserve">4 organizaciones de personas con
discapacidad con la misma
tipología para consolidarlas en el
marco de la libre asociación.
</t>
  </si>
  <si>
    <t xml:space="preserve">No de Comité local de
Discapacidad
Conformado
</t>
  </si>
  <si>
    <t xml:space="preserve">1 Comité local de
discapacidad de la localidad,
conformado y promoviendo
los Derechos de las
personas con discapacidad
</t>
  </si>
  <si>
    <t>Localidad Histórica y del Caribe Norte, Secretaria de participacion.</t>
  </si>
  <si>
    <t xml:space="preserve">Números de procesos
de formación y
acciones afirmativas
para el reconocimiento
de derechos.
</t>
  </si>
  <si>
    <t xml:space="preserve">7 procesos de formación y
acciones afirmativas para el
reconocimiento de derechos.
</t>
  </si>
  <si>
    <t>UNIDOS  SALVANDO  PATRIMONIO NATURAL DE NUESTRA LOCALIDAD</t>
  </si>
  <si>
    <t>META PRODUCTO</t>
  </si>
  <si>
    <t>Realizar campañas de atención y protección animal en vacunación, esterilización y desparasitación.</t>
  </si>
  <si>
    <t>ACCIÓN</t>
  </si>
  <si>
    <t>IMPLEMENTACIÓN PROYECTO CONSERVACION Y PROTECCION ANIMAL EN NUESTRA LOCALIDAD HISTORICA Y DEL CARIBE NORTE - ZONA URBANA DEL DISTRITO DE CARTAGENA DE INDIAS</t>
  </si>
  <si>
    <t>Implementación PROYECTO CONSERVACION Y PROTECCION ANIMAL EN NUESTRA LOCALIDAD HISTORICA Y DEL CARIBE NORTE - ZONA URBANA DEL DISTRITO DE Cartagena de Indias</t>
  </si>
  <si>
    <t>construir, rehabilitar y/o mejorar calles de la localidad histórica y del caribe norte</t>
  </si>
  <si>
    <t xml:space="preserve">IMPLEMENTACIÓN PROYECTO de obras de adecuación y obras de construcción en concreto rígido de las vías urbanas de la localidad histórica y dl l caribe norte </t>
  </si>
  <si>
    <t>Construcción MEJORAMIENTO Y REHABILITACION DE VIAS PARA EL TRANSPORTE Y LA MOVILIDAD EN LA LOCALIDAD HISTÓRICA Y DEL CARIBE NORTE EN EL DISTRITO DE Cartagena de Indias</t>
  </si>
  <si>
    <t>2021130010076</t>
  </si>
  <si>
    <t>Identificar zonas de alto riesgo para proteger la vida de las personas que vivan en dichas zonas y tomar decisiones</t>
  </si>
  <si>
    <t>Implementación PROYECTO COMUNIDADES MENOS VULNERABLES A TRAVES DE LA GESTION DEL RIESGO EN ZONA INSULAR O URBANA DE LA LOCALIDAD HISTORICA Y DEL CARIBE NORTE DEL DISTRITO DE Cartagena de Indias</t>
  </si>
  <si>
    <t>2021130010026</t>
  </si>
  <si>
    <t>Elaboración DE ESTUDIOS Y DISEÑOS PARA VIAS EN LOS BARRIOS DE LA LOCALIDAD HISTORICA Y DEL CARIBE NORTE DEL DISTRITO DE CARTAGENA</t>
  </si>
  <si>
    <t>Elaboración DE ESTUDIOS Y DISEÑOS PARA CONSTRUCCION DE VIAS EN PAVIMENTO RIGIDO EN LOS BARRIOS DE LA LOCALIDAD HISTORICA Y DEL CARIBE NORTE DEL DISTRITO DE Cartagena de Indias</t>
  </si>
  <si>
    <t>2021130010025</t>
  </si>
  <si>
    <t>Formar y capacitar a personas en la localidad histórica y del caribe norte en temas ambientales articulando con otros actores interesados en el desarrollo ambiental</t>
  </si>
  <si>
    <t>Implementación PROYECTO DE FORMACION Y CAPACITACION personas en la localidad histórica y del caribe norte en temas ambientales articulando con otros actores interesados en el desarrollo ambiental EN NUESTRA LOCALIDAD HISTORICA Y DEL CARIBE NORTE - ZONA URBANA DEL DISTRITO DE Cartagena de Indias</t>
  </si>
  <si>
    <t>Implementación PROYECTO DE FORMACION Y CAPACITACION PERSONAS EN LA LOCALIDAD HISTÓRICA Y DEL CARIBE NORTE EN TEMAS AMBIENTALES ARTICULANDO CON OTROS ACTORES INTERESADOS EN EL DESARROLLO AMBIENTAL ZONA URBANA DEL DISTRITO DEL Cartagena de Indias</t>
  </si>
  <si>
    <t>2021130010016</t>
  </si>
  <si>
    <t>escenarios deportivos adecuados y mejorados</t>
  </si>
  <si>
    <t xml:space="preserve">IMPLEMENTACIÓN PROYECTO de mantenimientos adecuaciones reparaciones de canchas deportivas y parques de la localidad histórica y del caribe norte  </t>
  </si>
  <si>
    <t>Construcción MANTENIMIENTOS ADECUACIONES REPARACIONES DE CANCHAS DEPORTIVAS Y PARQUES EN LA ZONA INSULAR DE LA LOCALIDAD HISTÓRICA Y DEL CARIBE NORTE DEL DISTRITO DE Cartagena de Indias</t>
  </si>
  <si>
    <t>2021130010079</t>
  </si>
  <si>
    <t>Implementación de proyectos apoyando el impulso de Grupos culturales de la localidad.</t>
  </si>
  <si>
    <t>Elaboración DE ESTUDIOS Y DISEÑOS PARA PARQUES Y ZONAS VERDES EN BARRIOS DE LA LOCALIDAD HISTORICA Y DEL CARIBE NORTE DEL DISTRITO DE CARTAGENA</t>
  </si>
  <si>
    <t>2021130010027</t>
  </si>
  <si>
    <t>Implementación PROYECTO del fortalecimiento de la política nacional de salud mental y política integral para la prevención y atención del consumo de sustancias psicoactivas en los niños jóvenes y adolescentes</t>
  </si>
  <si>
    <t>Fortalecimiento DE LA POLÍTICA NACIONAL DE SALUD MENTAL Y POLÍTICA INTEGRAL PARA LA PREVENCIÓN Y ATENCIÓN DEL CONSUMO DE SUSTANCIAS PSICOACTIVAS EN LOS NIÑOS JÓVENES Y ADOLESCENTES DE LA LHCN DEL DISTRITO DE Cartagena de Indias</t>
  </si>
  <si>
    <t>2021130010074</t>
  </si>
  <si>
    <t>núcleos de escuelas de formación deportiva reconocidas, identificados, actualizados y dotados</t>
  </si>
  <si>
    <t xml:space="preserve">Implementación PROYECTO formación deportiva para los dirigentes deportivos, cívicos, entrenadores, monitores deportivos, deportistas, y licenciados de educación física de la localidad histórica y del caribe norte </t>
  </si>
  <si>
    <t>Fortalecimiento DE LAS ESCUELAS DE INICIACION Y FORMACIÓN DEPORTIVA ESCUELA DEL DEPORTE EN LA LOCALIDAD HISTÓRICA Y DEL CARIBE NORTE DEL DISTRITO DE Cartagena de Indias</t>
  </si>
  <si>
    <t>2021130010080</t>
  </si>
  <si>
    <t>actividades encaminadas al aprendizaje de la detección temprana del cáncer de cérvix y de mama</t>
  </si>
  <si>
    <t>Implementación PROYECTO mujeres formadas para la promoción y el aprendizaje de la detección temprana del cáncer de cérvix y de mama ZONA INSULAR DE LA LOCALIDAD HISTORICA Y DEL CARIBE NORTE DEL DISTRITO DE Cartagena de Indias</t>
  </si>
  <si>
    <t>Implementación PROYECTO MUJERES FORMADAS PARA LA PROMOCIÓN Y EL APRENDIZAJE DE LA DETECCIÓN TEMPRANA DEL CÁNCER DE CÉRVIX Y DE MAMA EN ZONA INSULAR DE LA LOCALIDAD HISTORICA Y DEL CARIBE NORTE DEL DISTRITO DE Cartagena de Indias</t>
  </si>
  <si>
    <t>2021130010012</t>
  </si>
  <si>
    <t xml:space="preserve"> mujeres formadas para la promoción de sus derechos sexuales y reproductivos y la igualdad de genero</t>
  </si>
  <si>
    <t>Implementación PROYECTO mujeres formadas para la promoción de sus derechos sexuales y reproductivos y la igualdad de género ZONA INSULAR O URBANA DE LA LOCALIDAD HISTORICA Y DEL CARIBE NORTE DEL DISTRITO DE Cartagena de Indias</t>
  </si>
  <si>
    <t>Implementación PROYECTO MUJERES FORMADAS PARA LA PROMOCIÓN DE SUS DERECHOS SEXUALES Y REPRODUCTIVOS Y LA IGUALDAD DE GÉNERO ZONA INSULAR O URBANA DE LA LOCALIDAD HISTORICA Y DEL CARIBE NORTE DEL DISTRITO DE Cartagena de Indias</t>
  </si>
  <si>
    <t>2021130010014</t>
  </si>
  <si>
    <t>Capacitar a personas en emprendimiento y empresarismo</t>
  </si>
  <si>
    <t>Implementación PROYECTO Capacitar a los habitantes de la localidad histórica y del Caribe norte en emprendimiento y empresarismo</t>
  </si>
  <si>
    <t>Implementación DEL PROYECTO EMPREDIMIENTO Y GESTIÓN DE LA EMPLEABILIDAD EN LOCALIDAD HISTÓRICA Y DEL CARIBE NORTE EN EL DISTRITO DE Cartagena de Indias</t>
  </si>
  <si>
    <t>2021130010017</t>
  </si>
  <si>
    <t>mujeres participando en procesos de emprendimiento y encadenamiento productivo incorporando el enfoque diferencial</t>
  </si>
  <si>
    <t xml:space="preserve">Implementación PROYECTO Capacitar a los habitantes (mujeres) de la localidad histórica y del Caribe norte en emprendimiento y encadenamiento productivo incorporando el enfoque diferencial </t>
  </si>
  <si>
    <t>Implementación del Proyecto de Capacitación a los Habitantes (Mujeres) de la Localidad Histórica y del Caribe Norte en Emprendimiento y Encadenamiento Productivo Incorporando el Enfoque Diferencial en el Distrito de Cartagena de Indias</t>
  </si>
  <si>
    <t>2021130010015</t>
  </si>
  <si>
    <t>Crear y Fortalecer Unidades productivas con capital semilla</t>
  </si>
  <si>
    <t>Implementación PROYECTO Crear y Fortalecer Unidades productivas con capital semilla para la población de la localidad histórica y del caribe norte</t>
  </si>
  <si>
    <t>Implementación PROYECTO CREAR Y FORTALECER UNIDADES PRODUCTIVAS CON CAPITAL SEMILLA PARA LA POBLACIÓN DE LA LOCALIDAD HISTÓRICA Y DEL CARIBE NORTE DEL DISTRITO DE Cartagena de Indias</t>
  </si>
  <si>
    <t>2021130010013</t>
  </si>
  <si>
    <t>Formar jóvenes en arte y oficio en la localidad histórica y del caribe norte</t>
  </si>
  <si>
    <t>Aplicación PROMOCION DEL EMPRENDIMIENTO JUVENIL EN ZONA INSULAR DE LA LOCALIDAD HISTORICA Y DEL CARIBE NORTE DEL DISTRITO DE Cartagena de Indias</t>
  </si>
  <si>
    <t>Aplicación PROMOCION DEL EMPRENDIMIENTO JUVENIL EN LA ZONA INSULAR DE LA LOCALIDAD HISTÓRICA Y DEL CARIBE NORTE DEL DISTRITO DE Cartagena de Indias</t>
  </si>
  <si>
    <t>2021130010020</t>
  </si>
  <si>
    <t>Dotación de capacidades y logística los procesos propios de la LHCN</t>
  </si>
  <si>
    <t xml:space="preserve">Implementación PROYECTO mejoramientos a las sedes donde funciona a las oficinas de la localidad histórica y del caribe norte </t>
  </si>
  <si>
    <t>Implementación DEL PROYECTO DE MEJORAMIENTO INTEGRAL A LAS SEDES DONDE FUNCIONA LAS OFICINAS DE LA ALCALDIA DE LA LOCALIDAD HISTÓRICA Y DEL CARIBE NORTE DEL DISTRITO DE Cartagena de Indias</t>
  </si>
  <si>
    <t>2021130010108</t>
  </si>
  <si>
    <t>talleres de formación en convivencia y paz de las JAC y los funcionarios de la alcaldía local LHCN</t>
  </si>
  <si>
    <t>Implementación PROYECTO de formación en convivencia y paz para los miembros de JAC y los funcionarios de la alcaldía local LHCN</t>
  </si>
  <si>
    <t>Implementación PROYECTO DE FORMACIÓN EN CONVIVENCIA Y PAZ PARA LOS MIEMBROS DE JAC Y LOS FUNCIONARIOS DE LA ALCALDÍA LOCAL LHCN DEL DISTRITO DE Cartagena de Indias</t>
  </si>
  <si>
    <t>2021130010022</t>
  </si>
  <si>
    <t>frentes de seguridad fortalecidos con la instalación de herramientas tecnológicas</t>
  </si>
  <si>
    <t>Aplicación PROMOCION a el Fortalecimiento y capacitación a frentes de seguridad de la localidad histórica y del caribe norte</t>
  </si>
  <si>
    <t>Aplicación PROMOCION A EL FORTALECIMIENTO Y CAPACITACIÓN A FRENTES DE SEGURIDAD DE LA LOCALIDAD HISTÓRICA Y DEL CARIBE NORTE DEL DISTRITO DE Cartagena de Indias</t>
  </si>
  <si>
    <t>2021130010021</t>
  </si>
  <si>
    <t>proyectos productivos, que incluyan capital semilla o dotación, de menajes, o materiales</t>
  </si>
  <si>
    <t>Aplicación PROMOCION DEL EMPRENDIMIEN A proyectos productivos, que incluyan capital semilla en especie en Población Negra, Afrocolombiana, Raizal EN ZONA INSULAR O URBNA DE LA LOCALIDAD HISTORICA Y DEL CARIBE NORTE DEL DISTRITO DE Cartagena de Indias</t>
  </si>
  <si>
    <t>Ampliación PROMOCION DEL EMPRENDIMIENTO A PROYECTOS PRODUCTIVOSQUE INCLUYAN CAPITAL SEMILLA EN ESPECIE EN POBLACIÓN NEGRA AFROCOLOMBIANA RAIZAL EN ZONA INSULAR O URBANA DE LA LOCALIDAD HISTORICA Y DEL CARIBE NORTE DEL DISTRITO DE Cartagena de Indias</t>
  </si>
  <si>
    <t>2021130010023</t>
  </si>
  <si>
    <t>procesos de formación a los cuidadores y familias de personas con discapacidad</t>
  </si>
  <si>
    <t xml:space="preserve">Implementación PROYECTO capacitación formación y apoyo a cuidadores y familias de personas con discapacidad </t>
  </si>
  <si>
    <t>Implementación PROYECTO CAPACITACIÓN FORMACIÓN Y APOYO A CUIDADORES Y FAMILIAS DE PERSONAS CON DISCAPACIDAD EN EL DISTRITO DE Cartagena de Indias</t>
  </si>
  <si>
    <t>2021130010018</t>
  </si>
  <si>
    <t>PROGRAMACION DE LA ACTIVIDAD</t>
  </si>
  <si>
    <t>OBSERVACIONES</t>
  </si>
  <si>
    <t>VALOR DEL PROYECTO</t>
  </si>
  <si>
    <t>N/A</t>
  </si>
  <si>
    <t>Apropiación Definitiva 2021
(en pesos)</t>
  </si>
  <si>
    <t>VALOR PAGADO</t>
  </si>
  <si>
    <t>PENDIENTE DE PAGO</t>
  </si>
  <si>
    <t>FECHA INICIO</t>
  </si>
  <si>
    <t>FECHA DE TERMINACION</t>
  </si>
  <si>
    <t>ICLD</t>
  </si>
  <si>
    <t>FONDO DE DESARROLLO LOCAL INGRESOS CORRINETES DE LIBRE DESTINACION</t>
  </si>
  <si>
    <t>02-001-06-20-04-07-02-02</t>
  </si>
  <si>
    <t>LOCALIDAD HISTORICA Y DEL CARIBE NORTE</t>
  </si>
  <si>
    <t>LUIS HERNAN NEGRETE BLANCO                                    ALCADE DE LA LOCALIDAD HISTORICA Y DEL CARIBEQ NORTE</t>
  </si>
  <si>
    <t>ESTUDIOS Y DISEÑOS PARA PARQUES Y ZONAS VERDES EN BARRIOS DE LA LOCALIDAD HISTORICA Y DEL CARIBE NORTE DEL DISTRITO DE Cartagena de Indias</t>
  </si>
  <si>
    <t>Identificar zonas de alto riesgo  para proteger la vida de las personas que vivian en dichas zonas y tomar decisiones</t>
  </si>
  <si>
    <t>Formar y capacitar a 450 personas en la localidad historica del caribe norte  en temas ambientales articulando con otros actores interesados en en tama ambiental</t>
  </si>
  <si>
    <t xml:space="preserve">Número de campañas de atención y protección animal.
</t>
  </si>
  <si>
    <t>Realizar campañas de atencion y proteccion animal en vacunacion, esterilizacion y desparesitacion</t>
  </si>
  <si>
    <t>Construir, rehabilitar y/o mejorer calles de la localidad historica del caribe norte</t>
  </si>
  <si>
    <t xml:space="preserve">construir, rehabilitar y/o mejorar 53 calles de la localidad histórica y del caribe norte
</t>
  </si>
  <si>
    <t>10 activdades encaminadas al aprendizaje de la deteccion temprana del cancer de cervix y de mama</t>
  </si>
  <si>
    <t>Adoptar e implementar lapolitica nacional de la salud mental y politica integral para la prevencion y atencion del consumo de sustancias Psicoaptivas en la localidad</t>
  </si>
  <si>
    <t xml:space="preserve">300 mujeres formadas para la programacion de derechos sexuales y reproductivos y la igualdad de derechos </t>
  </si>
  <si>
    <t>Escenarios deportivos adecuados y mejorados</t>
  </si>
  <si>
    <t>Nucleos de escuelas de formacion deportiva reconocidas, identificados, actualizados y dotados,</t>
  </si>
  <si>
    <t>Mujeres participando en procesos de emprendimiento y encadenamiento productivo incorporando el enfoque diferencial</t>
  </si>
  <si>
    <t>150 jovenes</t>
  </si>
  <si>
    <t>Capacitar 100 personas en emprendimiento y empresarismo</t>
  </si>
  <si>
    <t>Crear unidades productivas con capital semilla</t>
  </si>
  <si>
    <t>Frentes de seguridad fortalecidos con la  instalacion de herramientas tecnologicas</t>
  </si>
  <si>
    <t xml:space="preserve"> Talleres de formacion en convivencia y paz de la JAC y funcionarios de la localidad de la alcaldia LHCN</t>
  </si>
  <si>
    <t>5 proyectos productivos, que incluyan capital, semilla o dotacion de menajes o materiales</t>
  </si>
  <si>
    <t>3 procesos de formacion a los cuidadores y familias de personas con discapacidad</t>
  </si>
  <si>
    <t xml:space="preserve"> Esta Actividad correspondinete a la vigencia 2021  fue  realizada en la  ZONA URBANA de la localidad Historica y del Carine Norte del Distrito de Cartagena cumpliendo asi con la meta programada en cada una  de sus acciones encaminadas en el plan de accion </t>
  </si>
  <si>
    <t xml:space="preserve"> Esta Actividad correspondinete a la vigencia 2021  fue  realizada en la  ZONA URBANA de la localidad Historica y del Carine Norte del Distrito de Cartagena cumpliendo en un 100% correspondiente alvalor absluto  a la meta 2020 - 2023  enmarcadas en el  en el plan de accion </t>
  </si>
  <si>
    <t>Establecer mecanismos de información, educación y comunicación con pertinencia cultural y otras estrategias para la prevención del cáncer cervicouterino. • Contribuir a la prevención del cáncer de mama en la población femenina de bajos recursos. • Enseñar las maniobras para la autoexploración mamaria para detectar lesiones de las glándulas. • Concientizar de la importancia del autoexamen en la prevención del cáncer de
mamas.
• Propiciar la participación activa de las mujeres que asisten a los Centros de salud y
capacitaciones sobre la prevención del cáncer de mama y cuello cervical.
• Estimular el reconocimiento en esas mujeres de factores de riesgo en relación con
el cáncer r de mama y cuello uterino.
• Propender a la formación de médicos comprometidos con la realidad social
considerando al paciente como  un ser integrado bio-psico-socio-cultural. Contribuir a la formación de estudiantes de Medicina y Antropología.
• Detectar marcadores tumorales del cáncer de mama y cuello uterino.
• Fortalecer y coordinar los servicios de salud con el objetivo de brindar una asistencia
médica oportuna en el diagnóstico confirmatorio y manejo de lesiones pre neoplásicas y de
cáncer cervicouterino y de mamas.
• Fortalecer y unificar el registro local de cáncer de mamas y cuello cervical,
enfatizando en un sistema de información de cáncer cervicouterino y  mamas.</t>
  </si>
  <si>
    <t>1. Capacitación Comunitaria en Gestión ambiental a comunidades aledañas al sistema
Hídrico de la Localidad 1.
2. Taller para la Formación en Gestión del Riesgo de desastres
3. Taller para la Formación en Gestión Ambiental del Riesgo de desastres
4. Taller sobre conocimientos del Cambio Climático
5. Taller Sobre Preparación y Manejo de Desastres
6. Identificación de Zonas d Alto Riesgo y Creación del Plan de Manejo y
Conservación del Medio Ambiente.
7. Realizar talleres de formación y acompañamiento sobre buenas prácticas
ambientales en los centros de vida de la Localidad Histórica y del Caribe Norte del
Distrito.</t>
  </si>
  <si>
    <t xml:space="preserve">1.Capacitar en artes y oficios, la
población con discapacidad en la localidad. 2. Desarrollar talleres que le permita a
las familias las personas con discapacidad
y a sus cuidadores manejar de manera
adecuada las redes sociales con el objetivo de incrementar sus ventas en funcion al emprendimientpomdesarrollado. 3.Capacitar en las nociones básicas
para desarrollar un emprendimiento a las
personas beneficiadas. 4. Suministrar un capital semilla a los
beneficiados a fin de impulsar su
emprendimiento. 5. Capacitar a los beneficiados en el
manejo de sus deberes y sus derechos,
así como de las entidades pertinentes a
acudir ante la vulneración de alguno de
ellos. 6. Brindar a los beneficiados del
proyecto herramientas socio emocionales
para la adecuada convivencia en el hogar.
</t>
  </si>
  <si>
    <t>1. ATENCIÓN MEDICA: (Actividades de tipo asistencial y preventivo) Actividad 2. ATENCIÓN NUTRICIONAL: (Actividades de tipo asistencial y preventivo). 3. DESARROLLO SOCIO AFECTIVO: (actividades de tipo asistencial y educativo). Desarrollados en: NIVEL I ESTIMULACIÓN MOTRIZ: Dirigido a niños entre los 6 Y 12 años. Actividades: NIVEL II INICIACIÓN AL DEPORTE: Dirigido a niños entre los 7 y 12 años. Actividades: NIVEL III FUNDAMENTACIÓN DEPORTIVA Dirigido a niños y jóvenes entre los 9 y 12 año NIVEL IV ESPECIALIZACIÓN DEPORTIVA
Dirigido a jóvenes entre los 13 y 19 años. Actividades:
TALLERES: dentro de las horas de instrucción física, se orientarán talleres
mediante actividades lúdicas de deporte, recreación y educación física, con los
instructores y sus ayudantes.
La propuesta pedagógica y curricular formulada en la Ley 115 de 1.994, en la
Ley 181 del deporte y en la Ley 934, nos lleva a una nueva visión de la
educación física, el deporte, la actividad física, a un cambio en las actividades
diarias, avanzando hacia un proceso dinámico y abierto sobre las dimensiones
del desarrollo integral humano bajo el fundamento del deporte, relacionando
lla práctica del ejercicio físico con buen estado de salud y el buen uso del 
tiempo libre</t>
  </si>
  <si>
    <t xml:space="preserve">Contar con mínimo cinco años de experiencia que incluya trabajo comunitario Contar con formación académicas complementarias relacionadas con trabajo social o comunitario y relacionado con la atención de grupos poblacionales.  (Mínimo 2) Contar un posgrado en cualquier modalidad académica, relacionado con conocimientos de los servicios de la salud  Profesional en psicología con experiencia certificada en actividades de campo y colectivas comunitarias en salud Psicólogo con experiencia en trabajo comunitario y estudios en el abordaje y socialización de la temática de salud mental en la Población objeto.
Contar con mínimo una formación académica complementaria relacionadas con el Consumo de sustancias psicoactivas. Trabajadores sociales con experiencia en trabajo comunitario y estudios en el abordaje y socialización de la temática salud mental en la Población objeto.
</t>
  </si>
  <si>
    <t>ACUERDO 002 DE 21 JULIO 2021 POR MEDIO DEL CUAL SE AUTORIZA L ALCALDE DE LA LOCALIDAD HISTORICA Y DEL CCARIBE NORTE DEL DISTRITO TURISTICO Y CULTURAL DE CARTAGENA DE INDIAS PARA LA ASUSCION DE COMPROMISOS CON CARGOS A PRSUPUESTO DE VIGENCIAS FUTURAS ORDINARIAS EN EL TIEMPO 2022 Esta Actividad   se avanza en estaa  Actividad correspondinete a la vigencia 2021  fue  realizada en la  ZONA URBANA de la localidad Historica y del Carine Norte del Distrito de Cartagena</t>
  </si>
  <si>
    <t xml:space="preserve"> se avanza en estaa  Actividad correspondinete a la vigencia 2021  fue  realizada en la  ZONA URBANA de la localidad Historica y del Carine Norte del Distrito de Cartagena cumpliendo de la meta producto en  un 100%</t>
  </si>
  <si>
    <t xml:space="preserve"> Esta Actividad correspondinete a la vigencia 2021  fue  realizada EN UN 100%  en la  ZONA URBANA de la localidad Historica y del Carine Norte del Distrito de Cartagena cumpliendo asi con la meta programada en cada una  de sus acciones encaminadas en el plan de accion </t>
  </si>
  <si>
    <t xml:space="preserve"> ACUERDO 002 DE 21 JULIO 2021 POR MEDIO DEL CUAL SE AUTORIZA L ALCALDE DE LA LOCALIDAD HISTORICA Y DEL CCARIBE NORTE DEL DISTRITO TURISTICO Y CULTURAL DE CARTAGENA DE INDIAS PARA LA ASUSCION DE COMPROMISOS CON CARGOS A PRSUPUESTO DE VIGENCIAS FUTURAS ORDINARIAS EN EL TIEMPO 2022Esta Actividad ACUERDO 002 DE 21 JULIO 2021 POR MEDIO DEL CUAL SE AUTORIZA L ALCALDE DE LA LOCALIDAD HISTORICA Y DEL CCARIBE NORTE DEL DISTRITO TURISTICO Y CULTURAL DE CARTAGENA DE INDIAS PARA LA ASUSCION DE COMPROMISOS CON CARGOS A PRSUPUESTO DE VIGENCIAS FUTURAS ORDINARIAS EN EL TIEMPO 2022correspondinete a la vigencia 2021  fue  realizada en la  ZONA URBANA de la localidad Historica y del Carine Norte del Distrito de Cartagena cumpliendo asi con la meta programada en cada una  de sus acciones encaminadas en el plan de accion </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</si>
  <si>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Esta Actividad correspondinete a la vigencia 2021 se encuentra  en fase de ejecucion  en la  ZONA INSULAR  con una avances tecnico del 100 % y un avance financiero del 100% en la  localidad Historica y del Carine Norte del Distrito de Cartagena y se espera cumplir a un 100%  con la meta programada en cada una  de sus acciones encaminadas en el plan de accion.</t>
  </si>
  <si>
    <t xml:space="preserve"> Esta Actividad correspondinete a la vigencia 2021  fue  realizada  Y CUMPLIENDO EN UN 100 % en la  ZONA URBANA e INSULAR de la localidad Historica y del Carine Norte del Distrito de Cartagena cumpliendo asi con la meta programada en cada una  de sus acciones encaminadas en el plan de accion </t>
  </si>
  <si>
    <t xml:space="preserve"> Esta Actividad correspondinete a la vigencia 2021  fue  realizada EN UN 100% en la  ZONA URBANA de la localidad Historica y del Carine Norte del Distrito de Cartagena cumpliendo asi con la meta programada en cada una  de sus acciones encaminadas en el plan de accion </t>
  </si>
  <si>
    <t>ACUERDO 003 SEPIRMBRE 28 2021 POR MEDIO DEL CUAL SE AUTORIZA L ALCALDE DE LA LOCALIDAD HISTORICA Y DEL CCARIBE NORTE DEL DISTRITO TURISTICO Y CULTURAL DE CARTAGENA DE INDIAS PARA LA ASUSCION DE COMPROMISOS CON CARGOS A PRSUPUESTO DE VIGENCIAS FUTURAS ORDINARIAS EN EL  TIEMPO 2022LICITACION PUBLICA CONTRATO POR UN VALOR DE 1,999,554,950.oo DISTRIBUIDOS ASI APLICACIÓN DE PROYECTO PARA PROMOCIÓN DEL EMPRENDIMIENTO Y EMPLEABILIDAD A TRAVÉS DE PROYECTOS PRODUCTIVOS PARA LA POBLACIÓN MAYOR, JUVENIL, NEGRA, AFROCOLOMBIANA, RAIZAL PARA LA REACTIVACION ECONOMICA DE LA ZONA INSULAR Y CONTINENTAL DE LA LOCALIDAD HISTÓRICA Y DEL CARIBE DEL DISTRITO DE CARTAGENA DE INDIAS</t>
  </si>
  <si>
    <t>ACUMULADO PROGRAMACION META 2021 - 2022</t>
  </si>
  <si>
    <t>ESTA ACTIVIDAD ESTA VINCULA DA A PROYECTO DE RECUOERACION DE 16 MIL METROS LINEALES DE ESPACIO PUBLICO DE LA LOCALIDAD HISTORICA Y DEL CAROBE NORTE POR LO ANTERION ES TRANSVERSO A LO EJECUTADO EN DICHA ACTIVIDAD</t>
  </si>
  <si>
    <t>ESTA ACTIVIDAD NO FUE PROGRAMADA NO SE LE ASIGNO RECURSOS O PROYECTOS PARA LA VIEGENCIA 2021 POR LO TANTO EL AVANCE ES 0</t>
  </si>
  <si>
    <t>ESTA ACTIVIDAD ESTA VINCULA DA A PROYECTO DE PROYECTO CONSERVACION Y PROTECCION ANIMAL EN NUESTRA LOCALIDAD HISTORICA Y DEL CARIBE NORTE - ZONA URBANA DEL  DE LA LOCALIDAD HISTORICA Y DEL CAROBE NORTE POR LO ANTERION ES TRANSVERSO A LO EJECUTADO EN DICHA ACTIVIDAD</t>
  </si>
  <si>
    <t>ESTA ACTIVIDAD ESTA VINCULA DA A PROYECTO DE RECUOERACION DE 16 MIL METROS LINEALES DE ESPACIO PUBLICO  EN ZONA DE BAJA DE LA LOCALIDAD HISTORICA Y DEL CAROBE NORTE .</t>
  </si>
  <si>
    <t xml:space="preserve"> ACUERDO 003 SEPIRMBRE 28 2021 POR MEDIO DEL CUAL SE AUTORIZA L ALCALDE DE LA LOCALIDAD HISTORICA Y DEL CARIBE NORTE DEL DISTRITO TURISTICO Y CULTURAL DE CARTAGENA DE INDIAS PARA LA ASUNION DE COMPROMISOS CON CARGOS A PRSUPUESTO DE VIGENCIAS FUTURAS ORDINARIAS EN EL TIEMPO 2022 Esta Actividad correspondinete a la vigencia 2021 se encuentra  en fase de ejecucion  en la  ZONA URBANA de la localidad Historica y del Carine Norte del Distrito de Cartagena y se espera cumplir a un 100%  con la meta programada en cada una  de sus acciones encaminadas en el plan de accion.</t>
  </si>
  <si>
    <t>ESTA ACTIVIDAD ESTA VINCULA DA A PROYECTO DE PROYECTO DE FORMACION Y CAPACITACION PERSONAS EN LA LOCALIDAD HISTÓRICA Y DEL CARIBE NORTE EN TEMAS AMBIENTALES ARTICULANDO CON OTROS ACTORES INTERESADOS EN EL DESARROLLO AMBIENTAL ZONA URBANA E INSULAR DEL DISTRITO DE CARTAGENA  POR LO ANTERION ES TRANSVERSO A LO EJECUTADO EN DICHA ACTIVIDAD</t>
  </si>
  <si>
    <t xml:space="preserve">ESTA ACTIVIDAD NO FUE PROGRAMADA NO SE LE ASIGNO RECURSOS O PROYECTOS PARA LA VIEGENCIA 2021  ESPERANDO LA 
vinculacion al Sistema
General de SSS en
articulación con el
DADIS POR LO TANTO EL AVANCE ES 0 </t>
  </si>
  <si>
    <t>ESTA ACTIVIDAD ESTA VINCULA DA A PROYECTO DE PROYECTO DE FORMACIÓN EN CONVIVENCIA Y PAZ PARA LOS MIEMBROS DE JAC Y LOS FUNCIONARIOS DE LA ALCALDÍA LOCAL LHCN DEL DISTRITO DE Cartagena de Indias COMO MULTI´LICADORES</t>
  </si>
  <si>
    <t>ESTA ACTIVIDAD FUE REALIZADA EN UN 100 % Conformación del COPACO para Fortalecer e integrar diferentes organizaciones comunitarias en torno a la solución de problemas de Salud en la Localidad Histórica y del Caribe Norte</t>
  </si>
  <si>
    <t>ESTA ACTIVIDAD FUE REALIZADA EN UN 100 %  F ormación, organizadas por el COPACO tendientes
al funcionamiento y  cumplimiento de las EPS, que velen por
la promoción de la
salud y prevención  de enfermedades
para Fortalecer e integrar diferentes organizaciones comunitarias en torno a la solución de problemas de Salud en la Localidad Histórica y del Caribe Norte</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</si>
  <si>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Esta Actividad se avanza en estaa  Actividad correspondinete a la vigencia 2021  fue  realizada en la  ZONA URBANA de la localidad Historica y del Carine Norte del Distrito de Cartagena cumpliendo de la meta producto en avanace tecnico de un 100 % y un avance financiero de  un 100%  noviembre de 2021</t>
  </si>
  <si>
    <t xml:space="preserve">ESTA ACTIVIDAD ESTA VINCULA DA A PROYECTO DE PROYECTO DE Fortalecimiento DE LA POLÍTICA NACIONAL DE SALUD MENTAL Y POLÍTICA INTEGRAL PARA LA PREVENCIÓN Y ATENCIÓN DEL CONSUMO DE SUSTANCIAS PSICOACTIVAS EN LOS NIÑOS JÓVENES Y ADOLESCENTES DE LA LHCN DEL DISTRITO DE Cartagena de Indias  DE LA ALCALDÍA LOCAL LHCN DEL DISTRITO DE Cartagena de Indias </t>
  </si>
  <si>
    <t xml:space="preserve">ESTA ACTIVIDAD ESTA VINCULA DA A PROYECTO DE PROYECTO DE MUJERES FORMADAS PARA LA PROMOCIÓN DE SUS DERECHOS SEXUALES Y REPRODUCTIVOS Y LA IGUALDAD DE GÉNERO ZONA INSULAR O URBANA DE LA LOCALIDAD HISTORICA Y DEL CARIBE NORTE DEL DISTRITO DE Cartagena de Indias    </t>
  </si>
  <si>
    <t>Esta actividad es viinculada  Y Articular con la ARL del distrito acciones de PyP para el personal de localidada las capacitacuones por la ARL SURA VIGENCIA 2021 Reducir la tasa de accidentalidad en los trabajadores de la localidad</t>
  </si>
  <si>
    <t xml:space="preserve"> Esta Actividad correspondinete a la vigencia 2021  fue  realizada en la  ZONA URBANA de la localidad Historica y del Carine Norte del Distrito de Cartagena cumpliendo  con un 100% de avance tecnico y un 100% en avance finaciero en  la meta programada en cada una  de sus acciones encaminadas en el plan de accion </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</si>
  <si>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Esta Actividad correspondinete a la vigencia 2021  fue  realizada en la  ZONA URBANA de la localidad Historica y del Carine Norte del Distrito de Cartagena cumpliendo  con un 100 % de avance tecnico y un 100 % en avance finaciero en  la meta programada en cada una  de sus acciones encaminadas en el plan de accion </t>
  </si>
  <si>
    <t>ESTA ACTIVIDAD ESTA VINCULA DA A PROYECTO DE RECUOERACION DE 16 MIL METROS LINEALES DE ESPACIO PUBLICO DE ZONA DE BAJA MAR DE LA LOCALIDAD HISTORICA Y DEL CAROBE NORTE POR LO ANTERION ES TRANSVERSO A LO EJECUTADO EN DICHA ACTIVIDAD</t>
  </si>
  <si>
    <t xml:space="preserve">ESTA ACTIVIDAD ESTA VINCULA DA A PROYECTO  DE  Proyecto de Capacitación a los Habitantes (Mujeres) de la Localidad Histórica y del Caribe Norte en Emprendimiento y Encadenamiento Productivo Incorporando el Enfoque Diferencial en el Distrito de Cartagena de Indias   DE LA LOCALIDAD HISTORICA Y DEL CAROBE NORTE POR LO ANTERION ES TRANSVERSO A LO EJECUTADO EN DICHA ACTIVIDAD  </t>
  </si>
  <si>
    <t xml:space="preserve"> Esta Actividad correspondinete a la vigencia 2021  fue  realizada Y CUMPLIENDO COM UN  100% la  ZONA URBANA e INSULAR de la localidad Historica y del Carine Norte del Distrito de Cartagena cumpliendo asi con la meta programada en cada una  de sus acciones encaminadas en el plan de accion </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</si>
  <si>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LICITACION PUBLICA CONTRATO POR UN VALOR DE 1,999,554,950.oo DISTRIBUIDOS ASI APLICACIÓN DE PROYECTO PARA PROMOCIÓN DEL EMPRENDIMIENTO Y EMPLEABILIDAD A TRAVÉS DE PROYECTOS PRODUCTIVOS PARA LA POBLACIÓN MAYOR, JUVENIL, NEGRA, AFROCOLOMBIANA, RAIZAL PARA LA REACTIVACION ECONOMICA DE LA ZONA INSULAR Y CONTINENTAL DE LA LOCALIDAD HISTÓRICA Y DEL CARIBE DEL DISTRITO DE CARTAGENA DE INDIAS UN AVANCE DEL 100%</t>
  </si>
  <si>
    <t xml:space="preserve">PROYECTO DE MODERNIZACION ( PROCESO Y PROCEDIM IENTO S modelo integral de planeación
y gestión implementados APOYO DE LA SECRETARIA GENERAL Y TALENTO HUMANO
</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</si>
  <si>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Esta Actividad correspondinete a la vigencia 2021 se encuentra  en fase de ejecucion  en la  ZONA URBANA  con una avances tecnico del 100 % y un avance financiero del 100% en la  localidad Historica y del Carine Norte del Distrito de Cartagena y se espera cumplir a un 100%  con la meta programada en cada una  de sus acciones encaminadas en el plan de accion.</t>
  </si>
  <si>
    <t xml:space="preserve">  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AVANCE DE 100%  PAG0  AL CULMINAR LA EJECUCION DEL PROYECTO</t>
  </si>
  <si>
    <t xml:space="preserve">
 campañas de
sensibilización para el pago
oportuno de sus impuestos en
las seis (6) UCG de la localidad
</t>
  </si>
  <si>
    <t xml:space="preserve">PROYECTO VINCULADO CON SECRETETARIA DE HACIENDA CAMPAÑAS  PARA EL PAGO OPORTUNO DEL IMPUESTO PREDIAL </t>
  </si>
  <si>
    <t xml:space="preserve">CONFORMACION Y POSECION DE LOS CONSEJEROS DE JUVENTUD LOCAL PARA TRABAJAR POR LOS DERECHOS DE LA JUVENTUD EN NUESTRA LOCALIDAD </t>
  </si>
  <si>
    <t>ACUERDO 003 SEPIRMBRE 28 2021 POR MEDIO DEL CUAL SE AUTORIZA L ALCALDE DE LA LOCALIDAD HISTORICA Y DEL CCARIBE NORTE DEL DISTRITO TURISTICO Y CULTURAL DE CARTAGENA DE INDIAS PARA LA ASUSCION DE COMPROMISOS CON CARGOS A PRSUPUESTO DE VIGENCIAS FUTURAS ORDINARIAS EN EL  TIEMPO 2022 Esta Actividad correspondinete a la vigencia 2021 se encuentra  en fase de ejecucion  en la  ZONA URBANA E  INSULAR  con una avances tecnico del 100 % y un avance financiero del 100 % en la  localidad Historica y del Carine Norte del Distrito de Cartagena y se espera cumplir a un 100%  con la meta programada en cada una  de sus acciones encaminadas en el plan de accion.</t>
  </si>
  <si>
    <t>ESTA ACTIVIDAD ESTA VINCULA DA A PROYECTO DE   PROYECTO CAPACITACIÓN FORMACIÓN Y APOYO A CUIDADORES Y FAMILIAS DE PERSONAS CON DISCAPACIDAD EN EL DISTRITO DE Cartagena de IndiasLOCALIDAD HISTORICA Y DEL CAROBE NORTE POR LO ANTERION ES TRANSVERSO A LO EJECUTADO EN DICHA ACTIVIDAD</t>
  </si>
  <si>
    <t>CONFORMACION DE COMITE DE DISCAPACIDAD DE LA LOCA.LIDAD HISTORICA Y DEL CARIBR NORT ESTA ACTIVIDAD ESTA VINCULA DA A PROYECTO DE   PROYECTO CAPACITACIÓN FORMACIÓN Y APOYO A CUIDADORES Y FAMILIAS DE PERSONAS CON DISCAPACIDAD EN EL DISTRITO DE Cartagena de IndiasLOCALIDAD HISTORICA Y DEL CAROBE NORTE POR LO ANTERION ES TRANSVERSO A LO EJECUTADO EN DICHA ACTIVIDAD</t>
  </si>
  <si>
    <t>|</t>
  </si>
  <si>
    <t>EJECUCION DE LA ACTIVIDAD 2021</t>
  </si>
  <si>
    <t>Porcentaje de avance Cuatrenio</t>
  </si>
  <si>
    <t>PLAN DE DESARROLLO LOCALIDAD HISTORICA Y DEL CARIBE NORTE  DICIEMBRE 2021</t>
  </si>
  <si>
    <t>AVANCE PORCENTUAL METAS PLAN DE DESARROLLO AÑO 2021</t>
  </si>
  <si>
    <t>AVANCE PORCENTUAL METAS PLAN DE DESARROLLO EN EL CUATRIENIO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</si>
</sst>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Red]\-&quot;$&quot;\ #,##0"/>
    <numFmt numFmtId="165" formatCode="_-&quot;$&quot;\ * #,##0_-;\-&quot;$&quot;\ * #,##0_-;_-&quot;$&quot;\ * &quot;-&quot;_-;_-@_-"/>
  </numFmts>
  <fonts count="13">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11"/>
      <color rgb="FFFF0000"/>
      <name val="Calibri"/>
      <family val="2"/>
      <scheme val="minor"/>
    </font>
    <font>
      <sz val="10"/>
      <color theme="1"/>
      <name val="Calibri (Body)"/>
    </font>
    <font>
      <sz val="11"/>
      <color rgb="FF000000"/>
      <name val="Arial"/>
      <family val="2"/>
    </font>
    <font>
      <u/>
      <sz val="11"/>
      <color theme="10"/>
      <name val="Calibri"/>
      <family val="2"/>
      <scheme val="minor"/>
    </font>
    <font>
      <u/>
      <sz val="11"/>
      <color theme="11"/>
      <name val="Calibri"/>
      <family val="2"/>
      <scheme val="minor"/>
    </font>
    <font>
      <b/>
      <sz val="18"/>
      <color theme="1"/>
      <name val="Calibri"/>
      <family val="2"/>
      <scheme val="minor"/>
    </font>
    <font>
      <sz val="16"/>
      <color rgb="FFFF0000"/>
      <name val="Calibri"/>
      <family val="2"/>
      <scheme val="minor"/>
    </font>
    <font>
      <b/>
      <sz val="14"/>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thin">
        <color auto="1"/>
      </top>
      <bottom/>
      <diagonal/>
    </border>
    <border>
      <left/>
      <right/>
      <top/>
      <bottom style="thin">
        <color auto="1"/>
      </bottom>
      <diagonal/>
    </border>
  </borders>
  <cellStyleXfs count="7">
    <xf numFmtId="0" fontId="0"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45">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65" fontId="0" fillId="0" borderId="0" xfId="1" applyFont="1" applyFill="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65" fontId="0" fillId="0" borderId="1" xfId="1" applyFont="1" applyFill="1" applyBorder="1" applyAlignment="1">
      <alignment vertical="center" wrapText="1"/>
    </xf>
    <xf numFmtId="0" fontId="0" fillId="0" borderId="6" xfId="0" applyFont="1" applyFill="1" applyBorder="1" applyAlignment="1">
      <alignment horizontal="center" vertical="center" wrapText="1"/>
    </xf>
    <xf numFmtId="1" fontId="0" fillId="0" borderId="6"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0" xfId="0"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vertical="center" wrapText="1"/>
    </xf>
    <xf numFmtId="165" fontId="0" fillId="0" borderId="0" xfId="1" applyFont="1" applyFill="1" applyBorder="1" applyAlignment="1">
      <alignment horizontal="center" vertical="center"/>
    </xf>
    <xf numFmtId="165" fontId="0" fillId="0" borderId="0" xfId="0" applyNumberFormat="1" applyFont="1" applyFill="1" applyBorder="1" applyAlignment="1">
      <alignment horizontal="center" vertical="center"/>
    </xf>
    <xf numFmtId="1" fontId="0" fillId="0" borderId="1" xfId="1"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4" fontId="2" fillId="0" borderId="1"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wrapText="1"/>
    </xf>
    <xf numFmtId="1" fontId="0" fillId="0" borderId="10"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ont="1" applyFill="1" applyBorder="1" applyAlignment="1">
      <alignment horizontal="center" vertical="center" textRotation="90" wrapText="1"/>
    </xf>
    <xf numFmtId="4" fontId="2"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39" fontId="0" fillId="0" borderId="1" xfId="4"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0" fillId="0" borderId="15" xfId="0" applyFont="1" applyFill="1" applyBorder="1" applyAlignment="1">
      <alignment vertical="center" wrapText="1"/>
    </xf>
    <xf numFmtId="1" fontId="0" fillId="0" borderId="14" xfId="0" applyNumberFormat="1" applyFont="1" applyFill="1" applyBorder="1" applyAlignment="1">
      <alignment horizontal="center" vertical="center" wrapText="1"/>
    </xf>
    <xf numFmtId="1" fontId="0" fillId="0" borderId="15" xfId="0" applyNumberFormat="1"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5" xfId="0" applyFill="1" applyBorder="1" applyAlignment="1">
      <alignment horizontal="center" vertical="center"/>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1" fontId="0" fillId="0" borderId="17" xfId="0" applyNumberFormat="1" applyFont="1" applyFill="1" applyBorder="1" applyAlignment="1">
      <alignment horizontal="center" vertical="center" wrapText="1"/>
    </xf>
    <xf numFmtId="1" fontId="0" fillId="0" borderId="18" xfId="0" applyNumberFormat="1"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20" xfId="0" applyFont="1" applyFill="1" applyBorder="1" applyAlignment="1">
      <alignment horizontal="center" vertical="center" wrapText="1"/>
    </xf>
    <xf numFmtId="4" fontId="2" fillId="0" borderId="20" xfId="0" applyNumberFormat="1" applyFont="1" applyFill="1" applyBorder="1" applyAlignment="1">
      <alignment horizontal="center" vertical="center"/>
    </xf>
    <xf numFmtId="14" fontId="0" fillId="0" borderId="20" xfId="0" applyNumberFormat="1" applyBorder="1" applyAlignment="1">
      <alignment horizontal="center" vertical="center" wrapText="1"/>
    </xf>
    <xf numFmtId="49" fontId="2" fillId="0" borderId="20" xfId="0" applyNumberFormat="1" applyFont="1" applyFill="1" applyBorder="1" applyAlignment="1">
      <alignment horizontal="center" vertical="center"/>
    </xf>
    <xf numFmtId="0" fontId="0" fillId="0" borderId="20" xfId="0" applyBorder="1" applyAlignment="1">
      <alignment horizontal="center" vertical="center" wrapText="1"/>
    </xf>
    <xf numFmtId="1" fontId="0" fillId="0" borderId="20" xfId="0" applyNumberFormat="1" applyFont="1" applyFill="1" applyBorder="1" applyAlignment="1">
      <alignment horizontal="center" vertical="center" wrapText="1"/>
    </xf>
    <xf numFmtId="39" fontId="0" fillId="0" borderId="20" xfId="4" applyNumberFormat="1" applyFont="1" applyFill="1" applyBorder="1" applyAlignment="1">
      <alignment horizontal="center" vertical="center" wrapText="1"/>
    </xf>
    <xf numFmtId="0" fontId="0" fillId="0" borderId="21" xfId="0" applyBorder="1" applyAlignment="1">
      <alignment horizontal="center" vertical="center" wrapText="1"/>
    </xf>
    <xf numFmtId="165" fontId="0" fillId="0" borderId="20" xfId="1" applyFont="1" applyFill="1" applyBorder="1" applyAlignment="1">
      <alignment vertical="center" wrapText="1"/>
    </xf>
    <xf numFmtId="0" fontId="2" fillId="2" borderId="20" xfId="0" applyFont="1" applyFill="1" applyBorder="1" applyAlignment="1">
      <alignment horizontal="justify" vertical="center" wrapText="1"/>
    </xf>
    <xf numFmtId="0" fontId="2" fillId="2" borderId="20" xfId="0" applyFont="1" applyFill="1" applyBorder="1" applyAlignment="1">
      <alignment vertical="center" wrapText="1"/>
    </xf>
    <xf numFmtId="0" fontId="0" fillId="0" borderId="20" xfId="0" applyFont="1" applyFill="1" applyBorder="1" applyAlignment="1">
      <alignment vertical="center" wrapText="1"/>
    </xf>
    <xf numFmtId="14" fontId="0" fillId="0" borderId="20"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0" fillId="0" borderId="20" xfId="0" applyFill="1" applyBorder="1" applyAlignment="1">
      <alignment horizontal="center" vertical="center" textRotation="90" wrapText="1"/>
    </xf>
    <xf numFmtId="1" fontId="0" fillId="0" borderId="20" xfId="1" applyNumberFormat="1" applyFont="1" applyFill="1" applyBorder="1" applyAlignment="1">
      <alignment horizontal="center" vertical="center" wrapText="1"/>
    </xf>
    <xf numFmtId="0" fontId="2" fillId="2" borderId="10" xfId="0" applyFont="1" applyFill="1" applyBorder="1" applyAlignment="1">
      <alignment horizontal="justify" vertical="center" wrapText="1"/>
    </xf>
    <xf numFmtId="4" fontId="2" fillId="0" borderId="10" xfId="0"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0" fillId="0" borderId="10" xfId="0" applyNumberFormat="1" applyBorder="1" applyAlignment="1">
      <alignment horizontal="center" vertical="center"/>
    </xf>
    <xf numFmtId="14" fontId="0" fillId="0" borderId="10" xfId="0" applyNumberFormat="1" applyBorder="1" applyAlignment="1">
      <alignment horizontal="center" vertical="center" wrapText="1"/>
    </xf>
    <xf numFmtId="49" fontId="2" fillId="0" borderId="10" xfId="0" applyNumberFormat="1" applyFont="1" applyFill="1" applyBorder="1" applyAlignment="1">
      <alignment horizontal="center" vertical="center"/>
    </xf>
    <xf numFmtId="39" fontId="0" fillId="0" borderId="10" xfId="4" applyNumberFormat="1" applyFont="1" applyFill="1" applyBorder="1" applyAlignment="1">
      <alignment horizontal="center" vertical="center" wrapText="1"/>
    </xf>
    <xf numFmtId="165" fontId="0" fillId="0" borderId="10" xfId="1" applyFont="1" applyFill="1" applyBorder="1" applyAlignment="1">
      <alignment vertical="center" wrapText="1"/>
    </xf>
    <xf numFmtId="0" fontId="2" fillId="2" borderId="21" xfId="0" applyFont="1" applyFill="1" applyBorder="1" applyAlignment="1">
      <alignment horizontal="justify" vertical="center" wrapText="1"/>
    </xf>
    <xf numFmtId="0" fontId="0" fillId="0" borderId="21" xfId="0" applyFont="1" applyFill="1" applyBorder="1" applyAlignment="1">
      <alignment horizontal="center" vertical="center" wrapText="1"/>
    </xf>
    <xf numFmtId="4" fontId="2" fillId="0" borderId="21" xfId="0" applyNumberFormat="1" applyFont="1" applyFill="1" applyBorder="1" applyAlignment="1">
      <alignment horizontal="center" vertical="center"/>
    </xf>
    <xf numFmtId="14" fontId="0" fillId="0" borderId="21" xfId="0" applyNumberFormat="1" applyBorder="1" applyAlignment="1">
      <alignment horizontal="center" vertical="center" wrapText="1"/>
    </xf>
    <xf numFmtId="49" fontId="2" fillId="0" borderId="21" xfId="0" applyNumberFormat="1" applyFont="1" applyFill="1" applyBorder="1" applyAlignment="1">
      <alignment horizontal="center" vertical="center"/>
    </xf>
    <xf numFmtId="1" fontId="0" fillId="0" borderId="21" xfId="0" applyNumberFormat="1" applyFont="1" applyFill="1" applyBorder="1" applyAlignment="1">
      <alignment horizontal="center" vertical="center" wrapText="1"/>
    </xf>
    <xf numFmtId="39" fontId="0" fillId="0" borderId="21" xfId="4" applyNumberFormat="1" applyFont="1" applyFill="1" applyBorder="1" applyAlignment="1">
      <alignment horizontal="center" vertical="center" wrapText="1"/>
    </xf>
    <xf numFmtId="165" fontId="0" fillId="0" borderId="21" xfId="1" applyFont="1" applyFill="1" applyBorder="1" applyAlignment="1">
      <alignment vertical="center" wrapText="1"/>
    </xf>
    <xf numFmtId="1" fontId="0" fillId="0" borderId="21" xfId="0" applyNumberFormat="1" applyBorder="1" applyAlignment="1">
      <alignment horizontal="center" vertical="center" wrapText="1"/>
    </xf>
    <xf numFmtId="0" fontId="2" fillId="2" borderId="21" xfId="0" applyFont="1" applyFill="1" applyBorder="1" applyAlignment="1">
      <alignment vertical="center" wrapText="1"/>
    </xf>
    <xf numFmtId="0" fontId="2" fillId="2" borderId="10" xfId="0" applyFont="1" applyFill="1" applyBorder="1" applyAlignment="1">
      <alignment vertical="center" wrapText="1"/>
    </xf>
    <xf numFmtId="0" fontId="0" fillId="0" borderId="10" xfId="0" applyBorder="1" applyAlignment="1">
      <alignment vertical="center" wrapText="1"/>
    </xf>
    <xf numFmtId="0" fontId="0" fillId="0" borderId="10"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10" xfId="0" applyFill="1" applyBorder="1" applyAlignment="1">
      <alignment horizontal="center" vertical="center" textRotation="90" wrapText="1"/>
    </xf>
    <xf numFmtId="164" fontId="0" fillId="0" borderId="10" xfId="0" applyNumberFormat="1" applyFont="1" applyFill="1" applyBorder="1" applyAlignment="1">
      <alignment horizontal="center" vertical="center" wrapText="1"/>
    </xf>
    <xf numFmtId="0" fontId="0" fillId="0" borderId="21" xfId="0" applyFill="1" applyBorder="1" applyAlignment="1">
      <alignment horizontal="center" vertical="center" textRotation="90" wrapText="1"/>
    </xf>
    <xf numFmtId="0" fontId="0" fillId="0" borderId="21" xfId="0" applyFill="1" applyBorder="1" applyAlignment="1">
      <alignment horizontal="center" vertical="center" wrapText="1"/>
    </xf>
    <xf numFmtId="14" fontId="0" fillId="0" borderId="21" xfId="0" applyNumberFormat="1" applyFill="1" applyBorder="1" applyAlignment="1">
      <alignment horizontal="center" vertical="center" wrapText="1"/>
    </xf>
    <xf numFmtId="0" fontId="0" fillId="0" borderId="21" xfId="0" applyFill="1" applyBorder="1" applyAlignment="1">
      <alignment horizontal="center" vertical="center"/>
    </xf>
    <xf numFmtId="1" fontId="0" fillId="0" borderId="21" xfId="1"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1" fontId="0" fillId="0" borderId="12" xfId="0" applyNumberFormat="1" applyFont="1" applyFill="1" applyBorder="1" applyAlignment="1">
      <alignment horizontal="center" vertical="center" wrapText="1"/>
    </xf>
    <xf numFmtId="1"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28" xfId="0" applyFont="1" applyFill="1" applyBorder="1" applyAlignment="1">
      <alignment horizontal="center" vertical="center" wrapText="1"/>
    </xf>
    <xf numFmtId="1" fontId="0" fillId="0" borderId="28" xfId="0"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vertical="center" wrapText="1"/>
    </xf>
    <xf numFmtId="0" fontId="0" fillId="0" borderId="28" xfId="0" applyFill="1" applyBorder="1" applyAlignment="1">
      <alignment horizontal="center" vertical="center" wrapText="1"/>
    </xf>
    <xf numFmtId="0" fontId="0" fillId="0" borderId="28" xfId="0" applyFill="1" applyBorder="1" applyAlignment="1">
      <alignment vertical="center" wrapText="1"/>
    </xf>
    <xf numFmtId="0" fontId="0" fillId="0" borderId="5" xfId="0" applyFill="1" applyBorder="1" applyAlignment="1">
      <alignment horizontal="center" vertical="center" textRotation="90" wrapText="1"/>
    </xf>
    <xf numFmtId="1" fontId="4" fillId="2" borderId="20"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1" xfId="0" applyFill="1" applyBorder="1" applyAlignment="1">
      <alignment vertical="center" wrapText="1"/>
    </xf>
    <xf numFmtId="0" fontId="0" fillId="3" borderId="0" xfId="0" applyFill="1" applyAlignment="1">
      <alignment wrapText="1"/>
    </xf>
    <xf numFmtId="0" fontId="6" fillId="3" borderId="0" xfId="0" applyFont="1" applyFill="1" applyAlignment="1">
      <alignment wrapText="1"/>
    </xf>
    <xf numFmtId="4" fontId="2" fillId="2" borderId="1" xfId="0" applyNumberFormat="1" applyFont="1" applyFill="1" applyBorder="1" applyAlignment="1">
      <alignment horizontal="center" vertical="center"/>
    </xf>
    <xf numFmtId="0" fontId="0" fillId="4" borderId="0" xfId="0" applyFill="1" applyBorder="1" applyAlignment="1">
      <alignment horizontal="center" vertical="center"/>
    </xf>
    <xf numFmtId="1" fontId="0" fillId="4" borderId="1" xfId="0" applyNumberFormat="1"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4" fontId="0" fillId="0" borderId="20" xfId="0" applyNumberFormat="1" applyFont="1" applyFill="1" applyBorder="1" applyAlignment="1">
      <alignment horizontal="center" vertical="center"/>
    </xf>
    <xf numFmtId="0" fontId="0" fillId="0" borderId="5" xfId="0" applyFont="1"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19" xfId="0" applyFont="1" applyFill="1" applyBorder="1" applyAlignment="1">
      <alignment horizontal="center" vertical="center" textRotation="90" wrapText="1"/>
    </xf>
    <xf numFmtId="0" fontId="3" fillId="0" borderId="23" xfId="0" applyFont="1" applyFill="1" applyBorder="1" applyAlignment="1">
      <alignment horizontal="center" vertical="center" textRotation="90" wrapText="1"/>
    </xf>
    <xf numFmtId="0" fontId="0" fillId="0" borderId="2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5" xfId="0" applyFill="1" applyBorder="1" applyAlignment="1">
      <alignment horizontal="center" vertical="center" textRotation="90" wrapText="1"/>
    </xf>
    <xf numFmtId="0" fontId="0" fillId="0" borderId="10" xfId="0" applyFont="1" applyFill="1" applyBorder="1" applyAlignment="1">
      <alignment horizontal="center" vertical="center" textRotation="90" wrapText="1"/>
    </xf>
    <xf numFmtId="0" fontId="0" fillId="0" borderId="10"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24" xfId="0"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32" xfId="0" applyFont="1" applyFill="1" applyBorder="1" applyAlignment="1">
      <alignment horizontal="center" vertical="center" textRotation="90"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 fillId="0" borderId="10" xfId="0" applyFont="1" applyFill="1" applyBorder="1" applyAlignment="1">
      <alignment vertical="center" wrapText="1"/>
    </xf>
    <xf numFmtId="0" fontId="0"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6" xfId="0" applyFont="1" applyFill="1" applyBorder="1" applyAlignment="1">
      <alignment horizontal="center" vertical="center" wrapText="1"/>
    </xf>
    <xf numFmtId="1" fontId="0" fillId="0" borderId="36" xfId="0" applyNumberFormat="1"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9" xfId="0" applyFont="1" applyFill="1" applyBorder="1" applyAlignment="1">
      <alignment horizontal="center" vertical="center" wrapText="1"/>
    </xf>
    <xf numFmtId="37" fontId="0" fillId="0" borderId="21" xfId="4"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3" borderId="21" xfId="0" applyFill="1" applyBorder="1" applyAlignment="1">
      <alignment wrapText="1"/>
    </xf>
    <xf numFmtId="0" fontId="0" fillId="0" borderId="22" xfId="0" applyFont="1" applyFill="1" applyBorder="1" applyAlignment="1">
      <alignment horizontal="center" vertical="center" textRotation="90" wrapText="1"/>
    </xf>
    <xf numFmtId="3" fontId="0" fillId="0" borderId="21" xfId="0" applyNumberFormat="1" applyBorder="1" applyAlignment="1">
      <alignment horizontal="center" vertical="center" wrapText="1"/>
    </xf>
    <xf numFmtId="0" fontId="0" fillId="0" borderId="25" xfId="0" applyFont="1" applyFill="1" applyBorder="1" applyAlignment="1">
      <alignment horizontal="center" vertical="center" wrapText="1"/>
    </xf>
    <xf numFmtId="0" fontId="0" fillId="0" borderId="25" xfId="0" applyFill="1" applyBorder="1" applyAlignment="1">
      <alignment horizontal="center" vertical="center" wrapText="1"/>
    </xf>
    <xf numFmtId="1" fontId="0" fillId="0" borderId="25"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4" xfId="0" applyFont="1" applyFill="1" applyBorder="1" applyAlignment="1">
      <alignment horizontal="center" vertical="center" textRotation="90" wrapText="1"/>
    </xf>
    <xf numFmtId="0" fontId="0" fillId="0" borderId="23" xfId="0" applyFont="1" applyFill="1" applyBorder="1" applyAlignment="1">
      <alignment horizontal="center" vertical="center" wrapText="1"/>
    </xf>
    <xf numFmtId="0" fontId="0" fillId="0" borderId="21" xfId="0" applyFill="1" applyBorder="1" applyAlignment="1">
      <alignment vertical="center" wrapText="1"/>
    </xf>
    <xf numFmtId="0" fontId="0" fillId="0" borderId="32" xfId="0" applyFill="1" applyBorder="1" applyAlignment="1">
      <alignment horizontal="center" vertical="center" textRotation="90" wrapText="1"/>
    </xf>
    <xf numFmtId="164" fontId="0" fillId="0" borderId="20" xfId="0" applyNumberFormat="1" applyFont="1" applyFill="1" applyBorder="1" applyAlignment="1">
      <alignment horizontal="center" vertical="center" wrapText="1"/>
    </xf>
    <xf numFmtId="165" fontId="0" fillId="0" borderId="34" xfId="1" applyFont="1" applyFill="1" applyBorder="1" applyAlignment="1">
      <alignment horizontal="center" vertical="center" wrapText="1"/>
    </xf>
    <xf numFmtId="165" fontId="0" fillId="0" borderId="35" xfId="1" applyFont="1" applyFill="1" applyBorder="1" applyAlignment="1">
      <alignment horizontal="center" vertical="center" wrapText="1"/>
    </xf>
    <xf numFmtId="0" fontId="0" fillId="5" borderId="24" xfId="0"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2" fillId="0" borderId="21" xfId="0" applyFont="1" applyFill="1" applyBorder="1" applyAlignment="1">
      <alignment horizontal="justify" vertical="center" wrapText="1"/>
    </xf>
    <xf numFmtId="0" fontId="0" fillId="0" borderId="24"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17" xfId="0" applyFill="1" applyBorder="1" applyAlignment="1">
      <alignment horizontal="center" vertical="center"/>
    </xf>
    <xf numFmtId="0" fontId="0" fillId="0" borderId="14" xfId="0" applyFill="1" applyBorder="1" applyAlignment="1">
      <alignment horizontal="center" vertical="center"/>
    </xf>
    <xf numFmtId="1" fontId="0" fillId="0" borderId="10" xfId="1" applyNumberFormat="1" applyFont="1" applyFill="1" applyBorder="1" applyAlignment="1">
      <alignment horizontal="center" vertical="center" wrapText="1"/>
    </xf>
    <xf numFmtId="0" fontId="0" fillId="0" borderId="12"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3" borderId="21" xfId="0" applyFill="1" applyBorder="1" applyAlignment="1">
      <alignment horizontal="left" wrapText="1"/>
    </xf>
    <xf numFmtId="0" fontId="0" fillId="0" borderId="33" xfId="0" applyFill="1" applyBorder="1" applyAlignment="1">
      <alignment horizontal="center" vertical="center"/>
    </xf>
    <xf numFmtId="0" fontId="0" fillId="0" borderId="22" xfId="0" applyFill="1" applyBorder="1" applyAlignment="1">
      <alignment horizontal="center" vertical="center" textRotation="90"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ont="1" applyFill="1" applyBorder="1" applyAlignment="1">
      <alignment horizontal="center" vertical="center" wrapText="1"/>
    </xf>
    <xf numFmtId="9" fontId="0" fillId="0" borderId="0" xfId="3" applyFont="1" applyFill="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9" fontId="1" fillId="0" borderId="3" xfId="3" applyFont="1" applyFill="1" applyBorder="1" applyAlignment="1">
      <alignment horizontal="center" vertical="center" wrapText="1"/>
    </xf>
    <xf numFmtId="165" fontId="1" fillId="0" borderId="3" xfId="1" applyFont="1" applyFill="1" applyBorder="1" applyAlignment="1">
      <alignment horizontal="center" vertical="center" wrapText="1"/>
    </xf>
    <xf numFmtId="0" fontId="0" fillId="0" borderId="24" xfId="0" applyFill="1" applyBorder="1" applyAlignment="1">
      <alignment horizontal="center" vertical="center" textRotation="90" wrapText="1"/>
    </xf>
    <xf numFmtId="0" fontId="1" fillId="6" borderId="30" xfId="0" applyFont="1" applyFill="1" applyBorder="1" applyAlignment="1">
      <alignment vertical="center" wrapText="1"/>
    </xf>
    <xf numFmtId="0" fontId="1" fillId="6" borderId="1" xfId="0" applyFont="1" applyFill="1" applyBorder="1" applyAlignment="1">
      <alignment vertical="center"/>
    </xf>
    <xf numFmtId="0" fontId="1" fillId="6" borderId="1" xfId="0" applyFont="1" applyFill="1" applyBorder="1" applyAlignment="1">
      <alignment vertical="center" wrapText="1"/>
    </xf>
    <xf numFmtId="9" fontId="0" fillId="0" borderId="1" xfId="3" applyFont="1" applyFill="1" applyBorder="1" applyAlignment="1">
      <alignment horizontal="center" vertical="center"/>
    </xf>
    <xf numFmtId="0" fontId="11" fillId="0" borderId="1" xfId="0" applyFont="1" applyFill="1" applyBorder="1" applyAlignment="1">
      <alignment horizontal="left" vertical="center" wrapText="1"/>
    </xf>
    <xf numFmtId="9" fontId="0"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2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0" fillId="0" borderId="20" xfId="0" applyNumberFormat="1" applyFont="1" applyFill="1" applyBorder="1" applyAlignment="1">
      <alignment horizontal="center" vertical="center" wrapText="1"/>
    </xf>
    <xf numFmtId="9" fontId="0" fillId="0" borderId="10" xfId="3" applyFont="1" applyFill="1" applyBorder="1" applyAlignment="1">
      <alignment horizontal="center" vertical="center" wrapText="1"/>
    </xf>
    <xf numFmtId="9" fontId="0" fillId="0" borderId="1" xfId="3" applyFont="1" applyFill="1" applyBorder="1" applyAlignment="1">
      <alignment horizontal="center" vertical="center" wrapText="1"/>
    </xf>
    <xf numFmtId="9" fontId="0" fillId="0" borderId="20" xfId="3" applyFont="1" applyFill="1" applyBorder="1" applyAlignment="1">
      <alignment horizontal="center" vertical="center" wrapText="1"/>
    </xf>
    <xf numFmtId="9" fontId="0" fillId="0" borderId="21" xfId="3" applyFont="1" applyFill="1" applyBorder="1" applyAlignment="1">
      <alignment horizontal="center" vertical="center" wrapText="1"/>
    </xf>
    <xf numFmtId="9" fontId="0" fillId="0" borderId="36" xfId="0" applyNumberFormat="1" applyFont="1" applyFill="1" applyBorder="1" applyAlignment="1">
      <alignment horizontal="center" vertical="center" wrapText="1"/>
    </xf>
    <xf numFmtId="9" fontId="0" fillId="0" borderId="28" xfId="0" applyNumberFormat="1" applyFont="1" applyFill="1" applyBorder="1" applyAlignment="1">
      <alignment horizontal="center" vertical="center" wrapText="1"/>
    </xf>
    <xf numFmtId="9" fontId="0" fillId="0" borderId="6" xfId="0" applyNumberFormat="1" applyFont="1" applyFill="1" applyBorder="1" applyAlignment="1">
      <alignment horizontal="center" vertical="center" wrapText="1"/>
    </xf>
    <xf numFmtId="9" fontId="0" fillId="0" borderId="21" xfId="0" applyNumberFormat="1" applyFont="1" applyFill="1" applyBorder="1" applyAlignment="1">
      <alignment horizontal="center" vertical="center" wrapText="1"/>
    </xf>
    <xf numFmtId="9" fontId="0" fillId="0" borderId="6" xfId="3" applyFont="1" applyFill="1" applyBorder="1" applyAlignment="1">
      <alignment horizontal="center" vertical="center" wrapText="1"/>
    </xf>
    <xf numFmtId="9" fontId="0" fillId="0" borderId="25" xfId="3" applyFont="1" applyFill="1" applyBorder="1" applyAlignment="1">
      <alignment horizontal="center" vertical="center" wrapText="1"/>
    </xf>
    <xf numFmtId="9" fontId="11" fillId="0" borderId="18"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9" fontId="12" fillId="0" borderId="1" xfId="3" applyFont="1" applyFill="1" applyBorder="1" applyAlignment="1">
      <alignment horizontal="center" vertical="center" wrapText="1"/>
    </xf>
    <xf numFmtId="9" fontId="12" fillId="0" borderId="10" xfId="3" applyFont="1" applyFill="1" applyBorder="1" applyAlignment="1">
      <alignment horizontal="center" vertical="center" wrapText="1"/>
    </xf>
    <xf numFmtId="9" fontId="12" fillId="0" borderId="20" xfId="0" applyNumberFormat="1" applyFont="1" applyFill="1" applyBorder="1" applyAlignment="1">
      <alignment horizontal="center" vertical="center" wrapText="1"/>
    </xf>
    <xf numFmtId="9" fontId="12" fillId="0" borderId="21" xfId="0" applyNumberFormat="1" applyFont="1" applyFill="1" applyBorder="1" applyAlignment="1">
      <alignment horizontal="center" vertical="center" wrapText="1"/>
    </xf>
    <xf numFmtId="9" fontId="12" fillId="0" borderId="1" xfId="3" applyFont="1" applyFill="1" applyBorder="1" applyAlignment="1">
      <alignment horizontal="center" vertical="center"/>
    </xf>
    <xf numFmtId="9" fontId="10" fillId="0" borderId="1" xfId="3"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6" borderId="15"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8"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4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0" xfId="0" applyFill="1" applyBorder="1" applyAlignment="1">
      <alignment horizontal="center" vertical="center" wrapText="1"/>
    </xf>
    <xf numFmtId="0" fontId="1" fillId="6" borderId="15" xfId="0" applyFont="1" applyFill="1" applyBorder="1" applyAlignment="1">
      <alignment horizontal="center" vertical="center" wrapText="1"/>
    </xf>
    <xf numFmtId="0" fontId="0" fillId="0" borderId="4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textRotation="90" wrapText="1"/>
    </xf>
    <xf numFmtId="0" fontId="0" fillId="0" borderId="7" xfId="0" applyFont="1" applyFill="1" applyBorder="1" applyAlignment="1">
      <alignment horizontal="center" vertical="center" textRotation="90" wrapText="1"/>
    </xf>
    <xf numFmtId="0" fontId="0" fillId="0" borderId="32" xfId="0" applyFont="1" applyFill="1" applyBorder="1" applyAlignment="1">
      <alignment horizontal="center" vertical="center" textRotation="90" wrapText="1"/>
    </xf>
    <xf numFmtId="0" fontId="0" fillId="0" borderId="21"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0" fillId="0" borderId="27" xfId="0" applyFont="1" applyFill="1" applyBorder="1" applyAlignment="1">
      <alignment horizontal="center" vertical="center" textRotation="90" wrapText="1"/>
    </xf>
    <xf numFmtId="0" fontId="0" fillId="0" borderId="12" xfId="0" applyFont="1" applyFill="1" applyBorder="1" applyAlignment="1">
      <alignment horizontal="center" vertical="center" textRotation="90" wrapText="1"/>
    </xf>
    <xf numFmtId="0" fontId="3" fillId="0" borderId="11"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23" xfId="0" applyFont="1" applyFill="1" applyBorder="1" applyAlignment="1">
      <alignment horizontal="center" vertical="center" textRotation="90" wrapText="1"/>
    </xf>
    <xf numFmtId="0" fontId="3" fillId="0" borderId="19" xfId="0" applyFont="1" applyFill="1" applyBorder="1" applyAlignment="1">
      <alignment horizontal="center" vertical="center" textRotation="90" wrapText="1"/>
    </xf>
    <xf numFmtId="0" fontId="3" fillId="0" borderId="26"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0" fillId="0" borderId="1" xfId="0" applyFont="1" applyFill="1" applyBorder="1" applyAlignment="1">
      <alignment horizontal="center" vertical="center" textRotation="90" wrapText="1"/>
    </xf>
    <xf numFmtId="0" fontId="0" fillId="0" borderId="20" xfId="0" applyFont="1" applyFill="1" applyBorder="1" applyAlignment="1">
      <alignment horizontal="center" vertical="center" textRotation="90" wrapText="1"/>
    </xf>
    <xf numFmtId="0" fontId="0" fillId="0" borderId="2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5" xfId="0" applyFill="1" applyBorder="1" applyAlignment="1">
      <alignment horizontal="center" vertical="center" textRotation="90" wrapText="1"/>
    </xf>
    <xf numFmtId="0" fontId="0" fillId="0" borderId="22" xfId="0" applyFill="1" applyBorder="1" applyAlignment="1">
      <alignment horizontal="center" vertical="center" textRotation="90" wrapText="1"/>
    </xf>
    <xf numFmtId="0" fontId="0" fillId="0" borderId="7" xfId="0" applyFill="1" applyBorder="1" applyAlignment="1">
      <alignment horizontal="center" vertical="center" textRotation="90" wrapText="1"/>
    </xf>
    <xf numFmtId="0" fontId="0" fillId="0" borderId="1" xfId="0" applyFill="1" applyBorder="1" applyAlignment="1">
      <alignment horizontal="center" vertical="center" textRotation="90" wrapText="1"/>
    </xf>
    <xf numFmtId="0" fontId="0" fillId="0" borderId="10" xfId="0" applyFont="1" applyFill="1" applyBorder="1" applyAlignment="1">
      <alignment horizontal="center" vertical="center" textRotation="90" wrapText="1"/>
    </xf>
    <xf numFmtId="0" fontId="9" fillId="0" borderId="0" xfId="0" applyFont="1" applyFill="1" applyAlignment="1">
      <alignment horizontal="center" vertical="center"/>
    </xf>
    <xf numFmtId="0" fontId="9" fillId="0" borderId="40" xfId="0" applyFont="1" applyFill="1" applyBorder="1" applyAlignment="1">
      <alignment horizontal="center" vertical="center"/>
    </xf>
    <xf numFmtId="0" fontId="3" fillId="0" borderId="33"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2" xfId="0" applyFill="1" applyBorder="1" applyAlignment="1">
      <alignment horizontal="center" vertical="center" textRotation="90" wrapText="1"/>
    </xf>
  </cellXfs>
  <cellStyles count="7">
    <cellStyle name="Hipervínculo" xfId="5" builtinId="8" hidden="1"/>
    <cellStyle name="Hipervínculo visitado" xfId="6" builtinId="9" hidden="1"/>
    <cellStyle name="Millares" xfId="4" builtinId="3"/>
    <cellStyle name="Millares 2" xfId="2" xr:uid="{00000000-0005-0000-0000-000003000000}"/>
    <cellStyle name="Moneda [0]" xfId="1" builtinId="7"/>
    <cellStyle name="Normal" xfId="0" builtinId="0"/>
    <cellStyle name="Porcentaje" xfId="3"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27"/>
  <sheetViews>
    <sheetView tabSelected="1" topLeftCell="V4" zoomScale="80" zoomScaleNormal="80" zoomScalePageLayoutView="80" workbookViewId="0">
      <selection activeCell="AE125" sqref="AE125"/>
    </sheetView>
  </sheetViews>
  <sheetFormatPr baseColWidth="10" defaultColWidth="11.453125" defaultRowHeight="14.5"/>
  <cols>
    <col min="1" max="1" width="17" style="4" customWidth="1"/>
    <col min="2" max="2" width="24.453125" style="4" customWidth="1"/>
    <col min="3" max="3" width="20" style="4" customWidth="1"/>
    <col min="4" max="4" width="26.453125" style="4" customWidth="1"/>
    <col min="5" max="5" width="23.453125" style="4" customWidth="1"/>
    <col min="6" max="6" width="20.1796875" style="4" customWidth="1"/>
    <col min="7" max="7" width="20.1796875" style="4" hidden="1" customWidth="1"/>
    <col min="8" max="8" width="33.1796875" style="4" customWidth="1"/>
    <col min="9" max="9" width="27.54296875" style="4" customWidth="1"/>
    <col min="10" max="10" width="15.54296875" style="4" customWidth="1"/>
    <col min="11" max="11" width="16.1796875" style="4" customWidth="1"/>
    <col min="12" max="12" width="16.453125" style="4" customWidth="1"/>
    <col min="13" max="13" width="16.81640625" style="4" customWidth="1"/>
    <col min="14" max="15" width="17.81640625" style="4" customWidth="1"/>
    <col min="16" max="16" width="18.26953125" style="4" customWidth="1"/>
    <col min="17" max="17" width="17.26953125" style="4" customWidth="1"/>
    <col min="18" max="18" width="17.1796875" style="4" customWidth="1"/>
    <col min="19" max="19" width="18" style="4" customWidth="1"/>
    <col min="20" max="20" width="16.54296875" style="4" customWidth="1"/>
    <col min="21" max="21" width="17.26953125" style="6" customWidth="1"/>
    <col min="22" max="23" width="18.453125" style="4" customWidth="1"/>
    <col min="24" max="24" width="19.453125" style="4" customWidth="1"/>
    <col min="25" max="25" width="19" style="4" customWidth="1"/>
    <col min="26" max="26" width="18.54296875" style="7" customWidth="1"/>
    <col min="27" max="27" width="17.81640625" style="7" customWidth="1"/>
    <col min="28" max="28" width="18.81640625" style="7" customWidth="1"/>
    <col min="29" max="29" width="30" style="4" customWidth="1"/>
    <col min="30" max="30" width="30.81640625" style="234" customWidth="1"/>
    <col min="31" max="31" width="23.81640625" style="234" customWidth="1"/>
    <col min="32" max="32" width="20.81640625" style="4" customWidth="1"/>
    <col min="33" max="33" width="27.1796875" style="4" customWidth="1"/>
    <col min="34" max="34" width="24.453125" style="4" customWidth="1"/>
    <col min="35" max="35" width="23.1796875" style="5" customWidth="1"/>
    <col min="36" max="36" width="43.453125" style="4" bestFit="1" customWidth="1"/>
    <col min="37" max="37" width="32.453125" style="4" customWidth="1"/>
    <col min="38" max="38" width="76.453125" style="142" customWidth="1"/>
    <col min="39" max="44" width="11.453125" style="2"/>
    <col min="45" max="16384" width="11.453125" style="1"/>
  </cols>
  <sheetData>
    <row r="1" spans="1:99">
      <c r="A1" s="338" t="s">
        <v>408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row>
    <row r="2" spans="1:99" ht="41.25" customHeight="1" thickBo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row>
    <row r="3" spans="1:99" s="4" customFormat="1" ht="78.75" customHeight="1" thickBot="1">
      <c r="A3" s="235" t="s">
        <v>0</v>
      </c>
      <c r="B3" s="236" t="s">
        <v>23</v>
      </c>
      <c r="C3" s="237" t="s">
        <v>1</v>
      </c>
      <c r="D3" s="238" t="s">
        <v>2</v>
      </c>
      <c r="E3" s="239" t="s">
        <v>3</v>
      </c>
      <c r="F3" s="235" t="s">
        <v>4</v>
      </c>
      <c r="G3" s="238" t="s">
        <v>249</v>
      </c>
      <c r="H3" s="238" t="s">
        <v>5</v>
      </c>
      <c r="I3" s="238" t="s">
        <v>9</v>
      </c>
      <c r="J3" s="238" t="s">
        <v>328</v>
      </c>
      <c r="K3" s="238" t="s">
        <v>331</v>
      </c>
      <c r="L3" s="238" t="s">
        <v>332</v>
      </c>
      <c r="M3" s="238" t="s">
        <v>333</v>
      </c>
      <c r="N3" s="238" t="s">
        <v>334</v>
      </c>
      <c r="O3" s="238" t="s">
        <v>10</v>
      </c>
      <c r="P3" s="238" t="s">
        <v>11</v>
      </c>
      <c r="Q3" s="238" t="s">
        <v>12</v>
      </c>
      <c r="R3" s="238" t="s">
        <v>251</v>
      </c>
      <c r="S3" s="238" t="s">
        <v>2</v>
      </c>
      <c r="T3" s="238" t="s">
        <v>6</v>
      </c>
      <c r="U3" s="240" t="s">
        <v>7</v>
      </c>
      <c r="V3" s="238" t="s">
        <v>8</v>
      </c>
      <c r="W3" s="236" t="s">
        <v>20</v>
      </c>
      <c r="X3" s="237" t="s">
        <v>21</v>
      </c>
      <c r="Y3" s="239" t="s">
        <v>22</v>
      </c>
      <c r="Z3" s="235" t="s">
        <v>326</v>
      </c>
      <c r="AA3" s="238" t="s">
        <v>406</v>
      </c>
      <c r="AB3" s="238" t="s">
        <v>375</v>
      </c>
      <c r="AC3" s="238" t="s">
        <v>24</v>
      </c>
      <c r="AD3" s="241" t="s">
        <v>25</v>
      </c>
      <c r="AE3" s="241" t="s">
        <v>407</v>
      </c>
      <c r="AF3" s="238" t="s">
        <v>13</v>
      </c>
      <c r="AG3" s="238" t="s">
        <v>14</v>
      </c>
      <c r="AH3" s="238" t="s">
        <v>15</v>
      </c>
      <c r="AI3" s="242" t="s">
        <v>330</v>
      </c>
      <c r="AJ3" s="238" t="s">
        <v>16</v>
      </c>
      <c r="AK3" s="238" t="s">
        <v>17</v>
      </c>
      <c r="AL3" s="236" t="s">
        <v>327</v>
      </c>
      <c r="AM3" s="3"/>
      <c r="AN3" s="3"/>
      <c r="AO3" s="3"/>
      <c r="AP3" s="3"/>
      <c r="AQ3" s="3"/>
      <c r="AR3" s="3"/>
    </row>
    <row r="4" spans="1:99" s="4" customFormat="1" ht="190.5" customHeight="1">
      <c r="A4" s="322" t="s">
        <v>26</v>
      </c>
      <c r="B4" s="321" t="s">
        <v>27</v>
      </c>
      <c r="C4" s="56"/>
      <c r="D4" s="36">
        <v>0</v>
      </c>
      <c r="E4" s="48"/>
      <c r="F4" s="331" t="s">
        <v>28</v>
      </c>
      <c r="G4" s="39" t="s">
        <v>329</v>
      </c>
      <c r="H4" s="37" t="s">
        <v>96</v>
      </c>
      <c r="I4" s="233" t="s">
        <v>329</v>
      </c>
      <c r="J4" s="39" t="s">
        <v>329</v>
      </c>
      <c r="K4" s="39" t="s">
        <v>329</v>
      </c>
      <c r="L4" s="39" t="s">
        <v>329</v>
      </c>
      <c r="M4" s="39" t="s">
        <v>329</v>
      </c>
      <c r="N4" s="39" t="s">
        <v>329</v>
      </c>
      <c r="O4" s="39" t="s">
        <v>329</v>
      </c>
      <c r="P4" s="39" t="s">
        <v>329</v>
      </c>
      <c r="Q4" s="39" t="s">
        <v>329</v>
      </c>
      <c r="R4" s="39" t="s">
        <v>329</v>
      </c>
      <c r="S4" s="37">
        <v>0</v>
      </c>
      <c r="T4" s="37" t="s">
        <v>97</v>
      </c>
      <c r="U4" s="38">
        <v>10</v>
      </c>
      <c r="V4" s="38">
        <v>3</v>
      </c>
      <c r="W4" s="110">
        <v>3</v>
      </c>
      <c r="X4" s="58">
        <v>3</v>
      </c>
      <c r="Y4" s="51">
        <v>1</v>
      </c>
      <c r="Z4" s="114">
        <v>3</v>
      </c>
      <c r="AA4" s="233">
        <v>3</v>
      </c>
      <c r="AB4" s="233">
        <f>+V4+W4</f>
        <v>6</v>
      </c>
      <c r="AC4" s="39" t="s">
        <v>329</v>
      </c>
      <c r="AD4" s="12">
        <v>1</v>
      </c>
      <c r="AE4" s="249">
        <f>+AB4/U4</f>
        <v>0.6</v>
      </c>
      <c r="AF4" s="44" t="s">
        <v>338</v>
      </c>
      <c r="AG4" s="44" t="s">
        <v>339</v>
      </c>
      <c r="AH4" s="145" t="s">
        <v>329</v>
      </c>
      <c r="AI4" s="39" t="s">
        <v>329</v>
      </c>
      <c r="AJ4" s="39" t="s">
        <v>329</v>
      </c>
      <c r="AK4" s="39" t="s">
        <v>329</v>
      </c>
      <c r="AL4" s="147" t="s">
        <v>392</v>
      </c>
      <c r="AM4" s="3"/>
      <c r="AN4" s="3"/>
      <c r="AO4" s="3"/>
      <c r="AP4" s="3"/>
      <c r="AQ4" s="3"/>
      <c r="AR4" s="3"/>
    </row>
    <row r="5" spans="1:99" s="4" customFormat="1" ht="45.75" customHeight="1">
      <c r="A5" s="322"/>
      <c r="B5" s="321"/>
      <c r="C5" s="56"/>
      <c r="D5" s="36"/>
      <c r="E5" s="48"/>
      <c r="F5" s="332"/>
      <c r="G5" s="163"/>
      <c r="H5" s="302" t="s">
        <v>28</v>
      </c>
      <c r="I5" s="294"/>
      <c r="J5" s="294"/>
      <c r="K5" s="294"/>
      <c r="L5" s="294"/>
      <c r="M5" s="294"/>
      <c r="N5" s="294"/>
      <c r="O5" s="294"/>
      <c r="P5" s="294"/>
      <c r="Q5" s="294"/>
      <c r="R5" s="294"/>
      <c r="S5" s="294"/>
      <c r="T5" s="294"/>
      <c r="U5" s="294"/>
      <c r="V5" s="294"/>
      <c r="W5" s="294"/>
      <c r="X5" s="294"/>
      <c r="Y5" s="294"/>
      <c r="Z5" s="294"/>
      <c r="AA5" s="294"/>
      <c r="AB5" s="294"/>
      <c r="AC5" s="294"/>
      <c r="AD5" s="270">
        <f>+AD4</f>
        <v>1</v>
      </c>
      <c r="AE5" s="271">
        <f>+AE4</f>
        <v>0.6</v>
      </c>
      <c r="AF5" s="44"/>
      <c r="AG5" s="44"/>
      <c r="AH5" s="163"/>
      <c r="AI5" s="163"/>
      <c r="AJ5" s="163"/>
      <c r="AK5" s="163"/>
      <c r="AL5" s="147"/>
      <c r="AM5" s="3"/>
      <c r="AN5" s="3"/>
      <c r="AO5" s="3"/>
      <c r="AP5" s="3"/>
      <c r="AQ5" s="3"/>
      <c r="AR5" s="3"/>
    </row>
    <row r="6" spans="1:99" s="4" customFormat="1" ht="94.5" customHeight="1">
      <c r="A6" s="323"/>
      <c r="B6" s="315"/>
      <c r="C6" s="57"/>
      <c r="D6" s="9"/>
      <c r="E6" s="49"/>
      <c r="F6" s="290" t="s">
        <v>29</v>
      </c>
      <c r="G6" s="39" t="s">
        <v>329</v>
      </c>
      <c r="H6" s="39" t="s">
        <v>98</v>
      </c>
      <c r="I6" s="233" t="s">
        <v>329</v>
      </c>
      <c r="J6" s="39" t="s">
        <v>329</v>
      </c>
      <c r="K6" s="39" t="s">
        <v>329</v>
      </c>
      <c r="L6" s="39" t="s">
        <v>329</v>
      </c>
      <c r="M6" s="39" t="s">
        <v>329</v>
      </c>
      <c r="N6" s="39" t="s">
        <v>329</v>
      </c>
      <c r="O6" s="39" t="s">
        <v>329</v>
      </c>
      <c r="P6" s="39" t="s">
        <v>329</v>
      </c>
      <c r="Q6" s="39" t="s">
        <v>329</v>
      </c>
      <c r="R6" s="39" t="s">
        <v>329</v>
      </c>
      <c r="S6" s="39">
        <v>0</v>
      </c>
      <c r="T6" s="39" t="s">
        <v>100</v>
      </c>
      <c r="U6" s="10">
        <v>8</v>
      </c>
      <c r="V6" s="10">
        <v>2</v>
      </c>
      <c r="W6" s="111">
        <v>2</v>
      </c>
      <c r="X6" s="59">
        <v>2</v>
      </c>
      <c r="Y6" s="52">
        <v>2</v>
      </c>
      <c r="Z6" s="114">
        <v>2</v>
      </c>
      <c r="AA6" s="233">
        <v>2</v>
      </c>
      <c r="AB6" s="233">
        <v>4</v>
      </c>
      <c r="AC6" s="39" t="s">
        <v>329</v>
      </c>
      <c r="AD6" s="12">
        <v>1</v>
      </c>
      <c r="AE6" s="249">
        <f>+AB6/U6</f>
        <v>0.5</v>
      </c>
      <c r="AF6" s="44" t="s">
        <v>338</v>
      </c>
      <c r="AG6" s="44" t="s">
        <v>339</v>
      </c>
      <c r="AH6" s="45" t="s">
        <v>335</v>
      </c>
      <c r="AI6" s="39" t="s">
        <v>329</v>
      </c>
      <c r="AJ6" s="39" t="s">
        <v>329</v>
      </c>
      <c r="AK6" s="39" t="s">
        <v>329</v>
      </c>
      <c r="AL6" s="147" t="s">
        <v>376</v>
      </c>
      <c r="AM6" s="3"/>
      <c r="AN6" s="3"/>
      <c r="AO6" s="3"/>
      <c r="AP6" s="3"/>
      <c r="AQ6" s="3"/>
      <c r="AR6" s="3"/>
    </row>
    <row r="7" spans="1:99" s="4" customFormat="1" ht="81" customHeight="1">
      <c r="A7" s="323"/>
      <c r="B7" s="315"/>
      <c r="C7" s="57"/>
      <c r="D7" s="9"/>
      <c r="E7" s="50"/>
      <c r="F7" s="291"/>
      <c r="G7" s="39" t="s">
        <v>329</v>
      </c>
      <c r="H7" s="39" t="s">
        <v>99</v>
      </c>
      <c r="I7" s="233" t="s">
        <v>329</v>
      </c>
      <c r="J7" s="39" t="s">
        <v>329</v>
      </c>
      <c r="K7" s="39" t="s">
        <v>329</v>
      </c>
      <c r="L7" s="39" t="s">
        <v>329</v>
      </c>
      <c r="M7" s="39" t="s">
        <v>329</v>
      </c>
      <c r="N7" s="39" t="s">
        <v>329</v>
      </c>
      <c r="O7" s="39" t="s">
        <v>329</v>
      </c>
      <c r="P7" s="39" t="s">
        <v>329</v>
      </c>
      <c r="Q7" s="39" t="s">
        <v>329</v>
      </c>
      <c r="R7" s="39" t="s">
        <v>329</v>
      </c>
      <c r="S7" s="39">
        <v>150</v>
      </c>
      <c r="T7" s="39" t="s">
        <v>101</v>
      </c>
      <c r="U7" s="10">
        <v>450</v>
      </c>
      <c r="V7" s="10">
        <v>120</v>
      </c>
      <c r="W7" s="111">
        <v>120</v>
      </c>
      <c r="X7" s="59">
        <v>120</v>
      </c>
      <c r="Y7" s="52">
        <v>90</v>
      </c>
      <c r="Z7" s="114">
        <v>120</v>
      </c>
      <c r="AA7" s="233">
        <v>120</v>
      </c>
      <c r="AB7" s="233">
        <v>120</v>
      </c>
      <c r="AC7" s="39" t="s">
        <v>329</v>
      </c>
      <c r="AD7" s="12">
        <v>1</v>
      </c>
      <c r="AE7" s="249">
        <f>+AB7/U7</f>
        <v>0.26666666666666666</v>
      </c>
      <c r="AF7" s="44" t="s">
        <v>338</v>
      </c>
      <c r="AG7" s="44" t="s">
        <v>339</v>
      </c>
      <c r="AH7" s="45" t="s">
        <v>335</v>
      </c>
      <c r="AI7" s="39" t="s">
        <v>329</v>
      </c>
      <c r="AJ7" s="39" t="s">
        <v>329</v>
      </c>
      <c r="AK7" s="39" t="s">
        <v>329</v>
      </c>
      <c r="AL7" s="147" t="s">
        <v>381</v>
      </c>
      <c r="AM7" s="3"/>
      <c r="AN7" s="3"/>
      <c r="AO7" s="3"/>
      <c r="AP7" s="3"/>
      <c r="AQ7" s="3"/>
      <c r="AR7" s="3"/>
    </row>
    <row r="8" spans="1:99" s="4" customFormat="1" ht="66" customHeight="1">
      <c r="A8" s="323"/>
      <c r="B8" s="315"/>
      <c r="C8" s="57"/>
      <c r="D8" s="9"/>
      <c r="E8" s="50"/>
      <c r="F8" s="292"/>
      <c r="G8" s="244"/>
      <c r="H8" s="293" t="s">
        <v>29</v>
      </c>
      <c r="I8" s="294"/>
      <c r="J8" s="294"/>
      <c r="K8" s="294"/>
      <c r="L8" s="294"/>
      <c r="M8" s="294"/>
      <c r="N8" s="294"/>
      <c r="O8" s="294"/>
      <c r="P8" s="294"/>
      <c r="Q8" s="294"/>
      <c r="R8" s="294"/>
      <c r="S8" s="294"/>
      <c r="T8" s="294"/>
      <c r="U8" s="294"/>
      <c r="V8" s="294"/>
      <c r="W8" s="294"/>
      <c r="X8" s="294"/>
      <c r="Y8" s="294"/>
      <c r="Z8" s="294"/>
      <c r="AA8" s="294"/>
      <c r="AB8" s="294"/>
      <c r="AC8" s="295"/>
      <c r="AD8" s="272">
        <f>AVERAGE(AD6:AD7)</f>
        <v>1</v>
      </c>
      <c r="AE8" s="273">
        <f>AVERAGE(AE6:AE7)</f>
        <v>0.3833333333333333</v>
      </c>
      <c r="AF8" s="44"/>
      <c r="AG8" s="44"/>
      <c r="AH8" s="45"/>
      <c r="AI8" s="163"/>
      <c r="AJ8" s="163"/>
      <c r="AK8" s="163"/>
      <c r="AL8" s="147"/>
      <c r="AM8" s="3"/>
      <c r="AN8" s="3"/>
      <c r="AO8" s="3"/>
      <c r="AP8" s="3"/>
      <c r="AQ8" s="3"/>
      <c r="AR8" s="3"/>
    </row>
    <row r="9" spans="1:99" s="4" customFormat="1" ht="200.25" customHeight="1">
      <c r="A9" s="323"/>
      <c r="B9" s="315"/>
      <c r="C9" s="57"/>
      <c r="D9" s="9"/>
      <c r="E9" s="50"/>
      <c r="F9" s="290" t="s">
        <v>30</v>
      </c>
      <c r="G9" s="39" t="s">
        <v>329</v>
      </c>
      <c r="H9" s="39" t="s">
        <v>102</v>
      </c>
      <c r="I9" s="233" t="s">
        <v>329</v>
      </c>
      <c r="J9" s="39" t="s">
        <v>329</v>
      </c>
      <c r="K9" s="39" t="s">
        <v>329</v>
      </c>
      <c r="L9" s="39" t="s">
        <v>329</v>
      </c>
      <c r="M9" s="39" t="s">
        <v>329</v>
      </c>
      <c r="N9" s="39" t="s">
        <v>329</v>
      </c>
      <c r="O9" s="39" t="s">
        <v>329</v>
      </c>
      <c r="P9" s="39" t="s">
        <v>329</v>
      </c>
      <c r="Q9" s="39" t="s">
        <v>329</v>
      </c>
      <c r="R9" s="39" t="s">
        <v>329</v>
      </c>
      <c r="S9" s="39">
        <v>8</v>
      </c>
      <c r="T9" s="39" t="s">
        <v>103</v>
      </c>
      <c r="U9" s="10">
        <v>9</v>
      </c>
      <c r="V9" s="10">
        <v>3</v>
      </c>
      <c r="W9" s="111">
        <v>3</v>
      </c>
      <c r="X9" s="59">
        <v>2</v>
      </c>
      <c r="Y9" s="52">
        <v>1</v>
      </c>
      <c r="Z9" s="114">
        <v>3</v>
      </c>
      <c r="AA9" s="233">
        <v>3</v>
      </c>
      <c r="AB9" s="233">
        <f>+V9+W9</f>
        <v>6</v>
      </c>
      <c r="AC9" s="39" t="s">
        <v>329</v>
      </c>
      <c r="AD9" s="12">
        <v>1</v>
      </c>
      <c r="AE9" s="249">
        <f>+AB9/U9</f>
        <v>0.66666666666666663</v>
      </c>
      <c r="AF9" s="44" t="s">
        <v>338</v>
      </c>
      <c r="AG9" s="44" t="s">
        <v>339</v>
      </c>
      <c r="AH9" s="45" t="s">
        <v>335</v>
      </c>
      <c r="AI9" s="39" t="s">
        <v>329</v>
      </c>
      <c r="AJ9" s="39" t="s">
        <v>329</v>
      </c>
      <c r="AK9" s="39" t="s">
        <v>329</v>
      </c>
      <c r="AL9" s="147" t="s">
        <v>378</v>
      </c>
      <c r="AM9" s="3"/>
      <c r="AN9" s="3"/>
      <c r="AO9" s="3"/>
      <c r="AP9" s="3"/>
      <c r="AQ9" s="3"/>
      <c r="AR9" s="3"/>
    </row>
    <row r="10" spans="1:99" s="4" customFormat="1" ht="57.75" customHeight="1">
      <c r="A10" s="323"/>
      <c r="B10" s="150"/>
      <c r="C10" s="57"/>
      <c r="D10" s="9"/>
      <c r="E10" s="50"/>
      <c r="F10" s="292"/>
      <c r="G10" s="244"/>
      <c r="H10" s="293" t="s">
        <v>30</v>
      </c>
      <c r="I10" s="294"/>
      <c r="J10" s="294"/>
      <c r="K10" s="294"/>
      <c r="L10" s="294"/>
      <c r="M10" s="294"/>
      <c r="N10" s="294"/>
      <c r="O10" s="294"/>
      <c r="P10" s="294"/>
      <c r="Q10" s="294"/>
      <c r="R10" s="294"/>
      <c r="S10" s="294"/>
      <c r="T10" s="294"/>
      <c r="U10" s="294"/>
      <c r="V10" s="294"/>
      <c r="W10" s="294"/>
      <c r="X10" s="294"/>
      <c r="Y10" s="294"/>
      <c r="Z10" s="294"/>
      <c r="AA10" s="294"/>
      <c r="AB10" s="294"/>
      <c r="AC10" s="295"/>
      <c r="AD10" s="272">
        <f>+AD9</f>
        <v>1</v>
      </c>
      <c r="AE10" s="273">
        <f>+AE9</f>
        <v>0.66666666666666663</v>
      </c>
      <c r="AF10" s="44"/>
      <c r="AG10" s="44"/>
      <c r="AH10" s="45"/>
      <c r="AI10" s="163"/>
      <c r="AJ10" s="163"/>
      <c r="AK10" s="163"/>
      <c r="AL10" s="147"/>
      <c r="AM10" s="3"/>
      <c r="AN10" s="3"/>
      <c r="AO10" s="3"/>
      <c r="AP10" s="3"/>
      <c r="AQ10" s="3"/>
      <c r="AR10" s="3"/>
    </row>
    <row r="11" spans="1:99" s="4" customFormat="1" ht="174" customHeight="1">
      <c r="A11" s="323"/>
      <c r="B11" s="329" t="s">
        <v>31</v>
      </c>
      <c r="C11" s="57"/>
      <c r="D11" s="9"/>
      <c r="E11" s="50"/>
      <c r="F11" s="112" t="s">
        <v>104</v>
      </c>
      <c r="G11" s="39" t="s">
        <v>329</v>
      </c>
      <c r="H11" s="39" t="s">
        <v>106</v>
      </c>
      <c r="I11" s="233" t="s">
        <v>329</v>
      </c>
      <c r="J11" s="39" t="s">
        <v>329</v>
      </c>
      <c r="K11" s="39" t="s">
        <v>329</v>
      </c>
      <c r="L11" s="39" t="s">
        <v>329</v>
      </c>
      <c r="M11" s="39" t="s">
        <v>329</v>
      </c>
      <c r="N11" s="39" t="s">
        <v>329</v>
      </c>
      <c r="O11" s="39" t="s">
        <v>329</v>
      </c>
      <c r="P11" s="39" t="s">
        <v>329</v>
      </c>
      <c r="Q11" s="39" t="s">
        <v>329</v>
      </c>
      <c r="R11" s="39" t="s">
        <v>329</v>
      </c>
      <c r="S11" s="39">
        <v>0</v>
      </c>
      <c r="T11" s="39" t="s">
        <v>108</v>
      </c>
      <c r="U11" s="10">
        <v>200</v>
      </c>
      <c r="V11" s="39">
        <v>50</v>
      </c>
      <c r="W11" s="11">
        <v>50</v>
      </c>
      <c r="X11" s="60">
        <v>50</v>
      </c>
      <c r="Y11" s="53">
        <v>50</v>
      </c>
      <c r="Z11" s="114">
        <v>50</v>
      </c>
      <c r="AA11" s="233">
        <v>0</v>
      </c>
      <c r="AB11" s="233">
        <v>0</v>
      </c>
      <c r="AC11" s="39" t="s">
        <v>329</v>
      </c>
      <c r="AD11" s="12">
        <v>0</v>
      </c>
      <c r="AE11" s="249">
        <v>0</v>
      </c>
      <c r="AF11" s="44" t="s">
        <v>338</v>
      </c>
      <c r="AG11" s="44" t="s">
        <v>339</v>
      </c>
      <c r="AH11" s="45" t="s">
        <v>335</v>
      </c>
      <c r="AI11" s="39" t="s">
        <v>329</v>
      </c>
      <c r="AJ11" s="39" t="s">
        <v>329</v>
      </c>
      <c r="AK11" s="39" t="s">
        <v>329</v>
      </c>
      <c r="AL11" s="147" t="s">
        <v>377</v>
      </c>
      <c r="AM11" s="3"/>
      <c r="AN11" s="3"/>
      <c r="AO11" s="3"/>
      <c r="AP11" s="3"/>
      <c r="AQ11" s="3"/>
      <c r="AR11" s="3"/>
    </row>
    <row r="12" spans="1:99" s="4" customFormat="1" ht="134.25" customHeight="1" thickBot="1">
      <c r="A12" s="324"/>
      <c r="B12" s="329"/>
      <c r="C12" s="281"/>
      <c r="D12" s="283"/>
      <c r="E12" s="285"/>
      <c r="F12" s="179" t="s">
        <v>105</v>
      </c>
      <c r="G12" s="64" t="s">
        <v>329</v>
      </c>
      <c r="H12" s="64" t="s">
        <v>107</v>
      </c>
      <c r="I12" s="64" t="s">
        <v>329</v>
      </c>
      <c r="J12" s="64" t="s">
        <v>329</v>
      </c>
      <c r="K12" s="64" t="s">
        <v>329</v>
      </c>
      <c r="L12" s="64" t="s">
        <v>329</v>
      </c>
      <c r="M12" s="64" t="s">
        <v>329</v>
      </c>
      <c r="N12" s="64" t="s">
        <v>329</v>
      </c>
      <c r="O12" s="64" t="s">
        <v>329</v>
      </c>
      <c r="P12" s="64" t="s">
        <v>329</v>
      </c>
      <c r="Q12" s="64" t="s">
        <v>329</v>
      </c>
      <c r="R12" s="64" t="s">
        <v>329</v>
      </c>
      <c r="S12" s="64">
        <v>16000</v>
      </c>
      <c r="T12" s="64" t="s">
        <v>109</v>
      </c>
      <c r="U12" s="69">
        <v>16000</v>
      </c>
      <c r="V12" s="64">
        <v>4000</v>
      </c>
      <c r="W12" s="180">
        <v>4000</v>
      </c>
      <c r="X12" s="181">
        <v>4000</v>
      </c>
      <c r="Y12" s="182">
        <v>4000</v>
      </c>
      <c r="Z12" s="183">
        <v>4000</v>
      </c>
      <c r="AA12" s="64">
        <v>4000</v>
      </c>
      <c r="AB12" s="64">
        <f>+V12+W12</f>
        <v>8000</v>
      </c>
      <c r="AC12" s="64" t="s">
        <v>329</v>
      </c>
      <c r="AD12" s="259">
        <v>1</v>
      </c>
      <c r="AE12" s="259">
        <f>+AB12/U12</f>
        <v>0.5</v>
      </c>
      <c r="AF12" s="116" t="s">
        <v>338</v>
      </c>
      <c r="AG12" s="116" t="s">
        <v>339</v>
      </c>
      <c r="AH12" s="117" t="s">
        <v>335</v>
      </c>
      <c r="AI12" s="14" t="s">
        <v>329</v>
      </c>
      <c r="AJ12" s="14" t="s">
        <v>329</v>
      </c>
      <c r="AK12" s="14" t="s">
        <v>329</v>
      </c>
      <c r="AL12" s="147" t="s">
        <v>379</v>
      </c>
      <c r="AM12" s="3"/>
      <c r="AN12" s="3"/>
      <c r="AO12" s="3"/>
      <c r="AP12" s="3"/>
      <c r="AQ12" s="3"/>
      <c r="AR12" s="3"/>
    </row>
    <row r="13" spans="1:99" s="4" customFormat="1" ht="63.75" customHeight="1">
      <c r="A13" s="325"/>
      <c r="B13" s="329"/>
      <c r="C13" s="282"/>
      <c r="D13" s="284"/>
      <c r="E13" s="286"/>
      <c r="F13" s="287" t="s">
        <v>31</v>
      </c>
      <c r="G13" s="288"/>
      <c r="H13" s="288"/>
      <c r="I13" s="288"/>
      <c r="J13" s="288"/>
      <c r="K13" s="288"/>
      <c r="L13" s="288"/>
      <c r="M13" s="288"/>
      <c r="N13" s="288"/>
      <c r="O13" s="288"/>
      <c r="P13" s="288"/>
      <c r="Q13" s="288"/>
      <c r="R13" s="288"/>
      <c r="S13" s="288"/>
      <c r="T13" s="288"/>
      <c r="U13" s="288"/>
      <c r="V13" s="288"/>
      <c r="W13" s="288"/>
      <c r="X13" s="288"/>
      <c r="Y13" s="288"/>
      <c r="Z13" s="288"/>
      <c r="AA13" s="288"/>
      <c r="AB13" s="288"/>
      <c r="AC13" s="289"/>
      <c r="AD13" s="274">
        <f>+AD12</f>
        <v>1</v>
      </c>
      <c r="AE13" s="272">
        <f>AVERAGE(AE11:AE12)</f>
        <v>0.25</v>
      </c>
      <c r="AF13" s="71"/>
      <c r="AG13" s="71"/>
      <c r="AH13" s="71"/>
      <c r="AI13" s="154"/>
      <c r="AJ13" s="154"/>
      <c r="AK13" s="154"/>
      <c r="AL13" s="178"/>
      <c r="AM13" s="3"/>
      <c r="AN13" s="3"/>
      <c r="AO13" s="3"/>
      <c r="AP13" s="3"/>
      <c r="AQ13" s="3"/>
      <c r="AR13" s="3"/>
      <c r="BZ13" s="154"/>
      <c r="CA13" s="154"/>
      <c r="CB13" s="154"/>
      <c r="CC13" s="154"/>
      <c r="CD13" s="154"/>
      <c r="CE13" s="154"/>
      <c r="CF13" s="154"/>
      <c r="CG13" s="154"/>
      <c r="CH13" s="154"/>
      <c r="CI13" s="154"/>
      <c r="CJ13" s="154"/>
      <c r="CK13" s="154"/>
      <c r="CL13" s="154"/>
      <c r="CM13" s="93"/>
      <c r="CN13" s="154"/>
      <c r="CO13" s="175"/>
      <c r="CP13" s="60"/>
      <c r="CQ13" s="53"/>
      <c r="CR13" s="176"/>
      <c r="CS13" s="177"/>
      <c r="CT13" s="177"/>
      <c r="CU13" s="154"/>
    </row>
    <row r="14" spans="1:99" s="4" customFormat="1" ht="184.5" customHeight="1">
      <c r="A14" s="322"/>
      <c r="B14" s="41" t="s">
        <v>32</v>
      </c>
      <c r="C14" s="184"/>
      <c r="D14" s="36"/>
      <c r="E14" s="36"/>
      <c r="F14" s="36" t="s">
        <v>33</v>
      </c>
      <c r="G14" s="80" t="s">
        <v>258</v>
      </c>
      <c r="H14" s="37" t="s">
        <v>111</v>
      </c>
      <c r="I14" s="250" t="s">
        <v>259</v>
      </c>
      <c r="J14" s="81">
        <v>500000000</v>
      </c>
      <c r="K14" s="82">
        <v>500000000</v>
      </c>
      <c r="L14" s="83">
        <v>0</v>
      </c>
      <c r="M14" s="84">
        <v>44480</v>
      </c>
      <c r="N14" s="84">
        <v>44511</v>
      </c>
      <c r="O14" s="85" t="s">
        <v>260</v>
      </c>
      <c r="P14" s="44" t="s">
        <v>341</v>
      </c>
      <c r="Q14" s="133"/>
      <c r="R14" s="80" t="s">
        <v>259</v>
      </c>
      <c r="S14" s="37">
        <v>6</v>
      </c>
      <c r="T14" s="37" t="s">
        <v>112</v>
      </c>
      <c r="U14" s="38">
        <v>6</v>
      </c>
      <c r="V14" s="37">
        <v>2</v>
      </c>
      <c r="W14" s="37">
        <v>2</v>
      </c>
      <c r="X14" s="159">
        <v>1</v>
      </c>
      <c r="Y14" s="159">
        <v>1</v>
      </c>
      <c r="Z14" s="130">
        <v>2</v>
      </c>
      <c r="AA14" s="254">
        <v>2</v>
      </c>
      <c r="AB14" s="254">
        <f>+V14+W14</f>
        <v>4</v>
      </c>
      <c r="AC14" s="86">
        <f>+J14</f>
        <v>500000000</v>
      </c>
      <c r="AD14" s="260">
        <v>1</v>
      </c>
      <c r="AE14" s="260">
        <f>+AB14/U14</f>
        <v>0.66666666666666663</v>
      </c>
      <c r="AF14" s="44" t="s">
        <v>338</v>
      </c>
      <c r="AG14" s="44" t="s">
        <v>339</v>
      </c>
      <c r="AH14" s="44" t="s">
        <v>335</v>
      </c>
      <c r="AI14" s="87">
        <f>+J14</f>
        <v>500000000</v>
      </c>
      <c r="AJ14" s="44" t="s">
        <v>336</v>
      </c>
      <c r="AK14" s="44" t="s">
        <v>337</v>
      </c>
      <c r="AL14" s="148" t="s">
        <v>360</v>
      </c>
      <c r="AM14" s="3"/>
      <c r="AN14" s="3"/>
      <c r="AO14" s="3"/>
      <c r="AP14" s="3"/>
      <c r="AQ14" s="3"/>
      <c r="AR14" s="3"/>
    </row>
    <row r="15" spans="1:99" s="4" customFormat="1" ht="70.5" customHeight="1">
      <c r="A15" s="322"/>
      <c r="B15" s="158"/>
      <c r="C15" s="184"/>
      <c r="D15" s="36"/>
      <c r="E15" s="36"/>
      <c r="F15" s="302" t="s">
        <v>33</v>
      </c>
      <c r="G15" s="294"/>
      <c r="H15" s="294"/>
      <c r="I15" s="294"/>
      <c r="J15" s="294"/>
      <c r="K15" s="294"/>
      <c r="L15" s="294"/>
      <c r="M15" s="294"/>
      <c r="N15" s="294"/>
      <c r="O15" s="294"/>
      <c r="P15" s="294"/>
      <c r="Q15" s="294"/>
      <c r="R15" s="294"/>
      <c r="S15" s="294"/>
      <c r="T15" s="294"/>
      <c r="U15" s="294"/>
      <c r="V15" s="294"/>
      <c r="W15" s="294"/>
      <c r="X15" s="294"/>
      <c r="Y15" s="294"/>
      <c r="Z15" s="294"/>
      <c r="AA15" s="294"/>
      <c r="AB15" s="294"/>
      <c r="AC15" s="295"/>
      <c r="AD15" s="272">
        <f>+AD14</f>
        <v>1</v>
      </c>
      <c r="AE15" s="276">
        <f>+AE14</f>
        <v>0.66666666666666663</v>
      </c>
      <c r="AF15" s="44"/>
      <c r="AG15" s="44"/>
      <c r="AH15" s="44"/>
      <c r="AI15" s="87"/>
      <c r="AJ15" s="44"/>
      <c r="AK15" s="44"/>
      <c r="AL15" s="148"/>
      <c r="AM15" s="3"/>
      <c r="AN15" s="3"/>
      <c r="AO15" s="3"/>
      <c r="AP15" s="3"/>
      <c r="AQ15" s="3"/>
      <c r="AR15" s="3"/>
    </row>
    <row r="16" spans="1:99" s="4" customFormat="1" ht="184.5" customHeight="1">
      <c r="A16" s="323"/>
      <c r="B16" s="336" t="s">
        <v>248</v>
      </c>
      <c r="C16" s="8"/>
      <c r="D16" s="9"/>
      <c r="E16" s="9"/>
      <c r="F16" s="17" t="s">
        <v>29</v>
      </c>
      <c r="G16" s="33" t="s">
        <v>264</v>
      </c>
      <c r="H16" s="45" t="s">
        <v>98</v>
      </c>
      <c r="I16" s="251" t="s">
        <v>266</v>
      </c>
      <c r="J16" s="42">
        <v>334250000</v>
      </c>
      <c r="K16" s="34">
        <f>+J16*40%</f>
        <v>133700000</v>
      </c>
      <c r="L16" s="34">
        <f>+J16*60%</f>
        <v>200550000</v>
      </c>
      <c r="M16" s="43">
        <v>44532</v>
      </c>
      <c r="N16" s="43">
        <v>44621</v>
      </c>
      <c r="O16" s="31" t="s">
        <v>267</v>
      </c>
      <c r="P16" s="45" t="s">
        <v>342</v>
      </c>
      <c r="Q16" s="138" t="s">
        <v>363</v>
      </c>
      <c r="R16" s="32" t="s">
        <v>265</v>
      </c>
      <c r="S16" s="30">
        <v>0</v>
      </c>
      <c r="T16" s="45" t="s">
        <v>100</v>
      </c>
      <c r="U16" s="10">
        <v>8</v>
      </c>
      <c r="V16" s="47">
        <v>2</v>
      </c>
      <c r="W16" s="47">
        <v>2</v>
      </c>
      <c r="X16" s="172"/>
      <c r="Y16" s="172"/>
      <c r="Z16" s="131">
        <v>2</v>
      </c>
      <c r="AA16" s="255">
        <v>2</v>
      </c>
      <c r="AB16" s="255">
        <f>+V16+W16</f>
        <v>4</v>
      </c>
      <c r="AC16" s="46">
        <f t="shared" ref="AC16:AC21" si="0">+J16</f>
        <v>334250000</v>
      </c>
      <c r="AD16" s="261">
        <v>1</v>
      </c>
      <c r="AE16" s="260">
        <f>+AB16/U16</f>
        <v>0.5</v>
      </c>
      <c r="AF16" s="44" t="s">
        <v>338</v>
      </c>
      <c r="AG16" s="44" t="s">
        <v>339</v>
      </c>
      <c r="AH16" s="45" t="s">
        <v>335</v>
      </c>
      <c r="AI16" s="13">
        <f>+J16</f>
        <v>334250000</v>
      </c>
      <c r="AJ16" s="45" t="s">
        <v>336</v>
      </c>
      <c r="AK16" s="45" t="s">
        <v>337</v>
      </c>
      <c r="AL16" s="148" t="s">
        <v>380</v>
      </c>
      <c r="AM16" s="3"/>
      <c r="AN16" s="3"/>
      <c r="AO16" s="3"/>
      <c r="AP16" s="3"/>
      <c r="AQ16" s="3"/>
      <c r="AR16" s="3"/>
    </row>
    <row r="17" spans="1:45" s="4" customFormat="1" ht="67.5" customHeight="1">
      <c r="A17" s="323"/>
      <c r="B17" s="336"/>
      <c r="C17" s="8"/>
      <c r="D17" s="9"/>
      <c r="E17" s="9"/>
      <c r="F17" s="302" t="s">
        <v>29</v>
      </c>
      <c r="G17" s="294"/>
      <c r="H17" s="294"/>
      <c r="I17" s="294"/>
      <c r="J17" s="294"/>
      <c r="K17" s="294"/>
      <c r="L17" s="294"/>
      <c r="M17" s="294"/>
      <c r="N17" s="294"/>
      <c r="O17" s="294"/>
      <c r="P17" s="294"/>
      <c r="Q17" s="294"/>
      <c r="R17" s="294"/>
      <c r="S17" s="294"/>
      <c r="T17" s="294"/>
      <c r="U17" s="294"/>
      <c r="V17" s="294"/>
      <c r="W17" s="294"/>
      <c r="X17" s="294"/>
      <c r="Y17" s="294"/>
      <c r="Z17" s="294"/>
      <c r="AA17" s="294"/>
      <c r="AB17" s="294"/>
      <c r="AC17" s="295"/>
      <c r="AD17" s="272">
        <f>+AD16</f>
        <v>1</v>
      </c>
      <c r="AE17" s="276">
        <f>+AE16</f>
        <v>0.5</v>
      </c>
      <c r="AF17" s="44"/>
      <c r="AG17" s="44"/>
      <c r="AH17" s="45"/>
      <c r="AI17" s="13"/>
      <c r="AJ17" s="45"/>
      <c r="AK17" s="45"/>
      <c r="AL17" s="148"/>
      <c r="AM17" s="3"/>
      <c r="AN17" s="3"/>
      <c r="AO17" s="3"/>
      <c r="AP17" s="3"/>
      <c r="AQ17" s="3"/>
      <c r="AR17" s="3"/>
    </row>
    <row r="18" spans="1:45" s="4" customFormat="1" ht="184.5" customHeight="1">
      <c r="A18" s="323"/>
      <c r="B18" s="336"/>
      <c r="C18" s="8"/>
      <c r="D18" s="9"/>
      <c r="E18" s="9"/>
      <c r="F18" s="17" t="s">
        <v>30</v>
      </c>
      <c r="G18" s="17" t="s">
        <v>250</v>
      </c>
      <c r="H18" s="45" t="s">
        <v>343</v>
      </c>
      <c r="I18" s="9" t="s">
        <v>253</v>
      </c>
      <c r="J18" s="34">
        <v>500000000</v>
      </c>
      <c r="K18" s="34">
        <v>500000000</v>
      </c>
      <c r="L18" s="34">
        <v>0</v>
      </c>
      <c r="M18" s="43">
        <v>44456</v>
      </c>
      <c r="N18" s="43">
        <v>44516</v>
      </c>
      <c r="O18" s="10">
        <v>2021130010024</v>
      </c>
      <c r="P18" s="45" t="s">
        <v>344</v>
      </c>
      <c r="Q18" s="134"/>
      <c r="R18" s="30" t="s">
        <v>252</v>
      </c>
      <c r="S18" s="30">
        <v>0</v>
      </c>
      <c r="T18" s="45" t="s">
        <v>103</v>
      </c>
      <c r="U18" s="47">
        <v>9</v>
      </c>
      <c r="V18" s="47">
        <v>3</v>
      </c>
      <c r="W18" s="47">
        <v>3</v>
      </c>
      <c r="X18" s="30"/>
      <c r="Y18" s="30"/>
      <c r="Z18" s="131">
        <v>3</v>
      </c>
      <c r="AA18" s="255">
        <v>6</v>
      </c>
      <c r="AB18" s="255">
        <f>+V18+W18</f>
        <v>6</v>
      </c>
      <c r="AC18" s="46">
        <f t="shared" si="0"/>
        <v>500000000</v>
      </c>
      <c r="AD18" s="261">
        <v>1</v>
      </c>
      <c r="AE18" s="260">
        <f>+AB18/U18</f>
        <v>0.66666666666666663</v>
      </c>
      <c r="AF18" s="44" t="s">
        <v>338</v>
      </c>
      <c r="AG18" s="44" t="s">
        <v>339</v>
      </c>
      <c r="AH18" s="45" t="s">
        <v>335</v>
      </c>
      <c r="AI18" s="13">
        <f>+J18</f>
        <v>500000000</v>
      </c>
      <c r="AJ18" s="45" t="s">
        <v>336</v>
      </c>
      <c r="AK18" s="45" t="s">
        <v>337</v>
      </c>
      <c r="AL18" s="148" t="s">
        <v>361</v>
      </c>
      <c r="AM18" s="3"/>
      <c r="AN18" s="3"/>
      <c r="AO18" s="3"/>
      <c r="AP18" s="3"/>
      <c r="AQ18" s="3"/>
      <c r="AR18" s="3"/>
    </row>
    <row r="19" spans="1:45" s="4" customFormat="1" ht="48" customHeight="1">
      <c r="A19" s="323"/>
      <c r="B19" s="162"/>
      <c r="C19" s="8"/>
      <c r="D19" s="9"/>
      <c r="E19" s="9"/>
      <c r="F19" s="302" t="s">
        <v>30</v>
      </c>
      <c r="G19" s="294"/>
      <c r="H19" s="294"/>
      <c r="I19" s="294"/>
      <c r="J19" s="294"/>
      <c r="K19" s="294"/>
      <c r="L19" s="294"/>
      <c r="M19" s="294"/>
      <c r="N19" s="294"/>
      <c r="O19" s="294"/>
      <c r="P19" s="294"/>
      <c r="Q19" s="294"/>
      <c r="R19" s="294"/>
      <c r="S19" s="294"/>
      <c r="T19" s="294"/>
      <c r="U19" s="294"/>
      <c r="V19" s="294"/>
      <c r="W19" s="294"/>
      <c r="X19" s="294"/>
      <c r="Y19" s="294"/>
      <c r="Z19" s="294"/>
      <c r="AA19" s="294"/>
      <c r="AB19" s="294"/>
      <c r="AC19" s="295"/>
      <c r="AD19" s="272">
        <f>+AD18</f>
        <v>1</v>
      </c>
      <c r="AE19" s="276">
        <f>+AE18</f>
        <v>0.66666666666666663</v>
      </c>
      <c r="AF19" s="44"/>
      <c r="AG19" s="44"/>
      <c r="AH19" s="45"/>
      <c r="AI19" s="13"/>
      <c r="AJ19" s="45"/>
      <c r="AK19" s="45"/>
      <c r="AL19" s="148"/>
      <c r="AM19" s="3"/>
      <c r="AN19" s="3"/>
      <c r="AO19" s="3"/>
      <c r="AP19" s="3"/>
      <c r="AQ19" s="3"/>
      <c r="AR19" s="3"/>
    </row>
    <row r="20" spans="1:45" s="4" customFormat="1" ht="184.5" customHeight="1">
      <c r="A20" s="323"/>
      <c r="B20" s="329" t="s">
        <v>34</v>
      </c>
      <c r="C20" s="8"/>
      <c r="D20" s="9"/>
      <c r="E20" s="9"/>
      <c r="F20" s="304" t="s">
        <v>35</v>
      </c>
      <c r="G20" s="341" t="s">
        <v>254</v>
      </c>
      <c r="H20" s="39" t="s">
        <v>113</v>
      </c>
      <c r="I20" s="251" t="s">
        <v>262</v>
      </c>
      <c r="J20" s="34">
        <v>700000000</v>
      </c>
      <c r="K20" s="42">
        <v>700000000</v>
      </c>
      <c r="L20" s="42">
        <v>0</v>
      </c>
      <c r="M20" s="43">
        <v>44468</v>
      </c>
      <c r="N20" s="43">
        <v>44467</v>
      </c>
      <c r="O20" s="31" t="s">
        <v>263</v>
      </c>
      <c r="P20" s="45" t="s">
        <v>345</v>
      </c>
      <c r="Q20" s="134"/>
      <c r="R20" s="32" t="s">
        <v>261</v>
      </c>
      <c r="S20" s="30">
        <v>0</v>
      </c>
      <c r="T20" s="45" t="s">
        <v>346</v>
      </c>
      <c r="U20" s="10">
        <v>53</v>
      </c>
      <c r="V20" s="39">
        <v>15</v>
      </c>
      <c r="W20" s="39">
        <v>15</v>
      </c>
      <c r="X20" s="172"/>
      <c r="Y20" s="172"/>
      <c r="Z20" s="131">
        <v>15</v>
      </c>
      <c r="AA20" s="255">
        <v>15</v>
      </c>
      <c r="AB20" s="255">
        <f>+V20+W20</f>
        <v>30</v>
      </c>
      <c r="AC20" s="46">
        <f t="shared" si="0"/>
        <v>700000000</v>
      </c>
      <c r="AD20" s="261">
        <v>1</v>
      </c>
      <c r="AE20" s="260">
        <f>+AB20/U20</f>
        <v>0.56603773584905659</v>
      </c>
      <c r="AF20" s="44" t="s">
        <v>338</v>
      </c>
      <c r="AG20" s="44" t="s">
        <v>339</v>
      </c>
      <c r="AH20" s="45" t="s">
        <v>335</v>
      </c>
      <c r="AI20" s="13">
        <f>+J20</f>
        <v>700000000</v>
      </c>
      <c r="AJ20" s="45" t="s">
        <v>336</v>
      </c>
      <c r="AK20" s="45" t="s">
        <v>337</v>
      </c>
      <c r="AL20" s="148" t="s">
        <v>368</v>
      </c>
      <c r="AM20" s="3"/>
      <c r="AN20" s="3"/>
      <c r="AO20" s="3"/>
      <c r="AP20" s="3"/>
      <c r="AQ20" s="3"/>
      <c r="AR20" s="3"/>
    </row>
    <row r="21" spans="1:45" s="3" customFormat="1" ht="197.25" customHeight="1">
      <c r="A21" s="326"/>
      <c r="B21" s="330"/>
      <c r="C21" s="8"/>
      <c r="D21" s="9"/>
      <c r="E21" s="9"/>
      <c r="F21" s="300"/>
      <c r="G21" s="342"/>
      <c r="H21" s="64" t="s">
        <v>113</v>
      </c>
      <c r="I21" s="252" t="s">
        <v>256</v>
      </c>
      <c r="J21" s="65">
        <v>1000000000</v>
      </c>
      <c r="K21" s="65">
        <v>1000000000</v>
      </c>
      <c r="L21" s="149">
        <v>0</v>
      </c>
      <c r="M21" s="66">
        <v>44510</v>
      </c>
      <c r="N21" s="66">
        <v>44629</v>
      </c>
      <c r="O21" s="67" t="s">
        <v>257</v>
      </c>
      <c r="P21" s="68" t="s">
        <v>345</v>
      </c>
      <c r="Q21" s="135"/>
      <c r="R21" s="64" t="s">
        <v>255</v>
      </c>
      <c r="S21" s="64">
        <v>53</v>
      </c>
      <c r="T21" s="64" t="s">
        <v>114</v>
      </c>
      <c r="U21" s="69">
        <v>53</v>
      </c>
      <c r="V21" s="64">
        <v>15</v>
      </c>
      <c r="W21" s="64">
        <v>15</v>
      </c>
      <c r="X21" s="64">
        <v>13</v>
      </c>
      <c r="Y21" s="64">
        <v>10</v>
      </c>
      <c r="Z21" s="129">
        <v>5</v>
      </c>
      <c r="AA21" s="256">
        <v>5</v>
      </c>
      <c r="AB21" s="256">
        <v>5</v>
      </c>
      <c r="AC21" s="70">
        <f t="shared" si="0"/>
        <v>1000000000</v>
      </c>
      <c r="AD21" s="262">
        <v>0.35</v>
      </c>
      <c r="AE21" s="263">
        <f>+AB21/U21</f>
        <v>9.4339622641509441E-2</v>
      </c>
      <c r="AF21" s="71" t="s">
        <v>338</v>
      </c>
      <c r="AG21" s="71" t="s">
        <v>339</v>
      </c>
      <c r="AH21" s="68" t="s">
        <v>335</v>
      </c>
      <c r="AI21" s="72">
        <f>+J21</f>
        <v>1000000000</v>
      </c>
      <c r="AJ21" s="68" t="s">
        <v>336</v>
      </c>
      <c r="AK21" s="68" t="s">
        <v>337</v>
      </c>
      <c r="AL21" s="148" t="s">
        <v>367</v>
      </c>
      <c r="AS21" s="4"/>
    </row>
    <row r="22" spans="1:45" s="3" customFormat="1" ht="69.75" customHeight="1" thickBot="1">
      <c r="A22" s="153"/>
      <c r="B22" s="174"/>
      <c r="C22" s="57"/>
      <c r="D22" s="9"/>
      <c r="E22" s="50"/>
      <c r="F22" s="302" t="s">
        <v>35</v>
      </c>
      <c r="G22" s="294"/>
      <c r="H22" s="294"/>
      <c r="I22" s="294"/>
      <c r="J22" s="294"/>
      <c r="K22" s="294"/>
      <c r="L22" s="294"/>
      <c r="M22" s="294"/>
      <c r="N22" s="294"/>
      <c r="O22" s="294"/>
      <c r="P22" s="294"/>
      <c r="Q22" s="294"/>
      <c r="R22" s="294"/>
      <c r="S22" s="294"/>
      <c r="T22" s="294"/>
      <c r="U22" s="294"/>
      <c r="V22" s="294"/>
      <c r="W22" s="294"/>
      <c r="X22" s="294"/>
      <c r="Y22" s="294"/>
      <c r="Z22" s="294"/>
      <c r="AA22" s="294"/>
      <c r="AB22" s="294"/>
      <c r="AC22" s="295"/>
      <c r="AD22" s="275">
        <f>AVERAGE(AD20:AD21)</f>
        <v>0.67500000000000004</v>
      </c>
      <c r="AE22" s="275">
        <f>AVERAGE(AE20:AE21)</f>
        <v>0.330188679245283</v>
      </c>
      <c r="AF22" s="71"/>
      <c r="AG22" s="71"/>
      <c r="AH22" s="71"/>
      <c r="AI22" s="95"/>
      <c r="AJ22" s="71"/>
      <c r="AK22" s="71"/>
      <c r="AL22" s="148"/>
      <c r="AS22" s="4"/>
    </row>
    <row r="23" spans="1:45" s="3" customFormat="1" ht="170.25" customHeight="1">
      <c r="A23" s="327" t="s">
        <v>36</v>
      </c>
      <c r="B23" s="320" t="s">
        <v>37</v>
      </c>
      <c r="C23" s="57"/>
      <c r="D23" s="9"/>
      <c r="E23" s="50"/>
      <c r="F23" s="290" t="s">
        <v>38</v>
      </c>
      <c r="G23" s="159" t="s">
        <v>329</v>
      </c>
      <c r="H23" s="159" t="s">
        <v>115</v>
      </c>
      <c r="I23" s="230" t="s">
        <v>329</v>
      </c>
      <c r="J23" s="159" t="s">
        <v>329</v>
      </c>
      <c r="K23" s="159" t="s">
        <v>329</v>
      </c>
      <c r="L23" s="159" t="s">
        <v>329</v>
      </c>
      <c r="M23" s="159" t="s">
        <v>329</v>
      </c>
      <c r="N23" s="159" t="s">
        <v>329</v>
      </c>
      <c r="O23" s="159" t="s">
        <v>329</v>
      </c>
      <c r="P23" s="159" t="s">
        <v>329</v>
      </c>
      <c r="Q23" s="159" t="s">
        <v>329</v>
      </c>
      <c r="R23" s="159" t="s">
        <v>329</v>
      </c>
      <c r="S23" s="159">
        <v>13136</v>
      </c>
      <c r="T23" s="159" t="s">
        <v>117</v>
      </c>
      <c r="U23" s="38">
        <v>13136</v>
      </c>
      <c r="V23" s="159">
        <v>3300</v>
      </c>
      <c r="W23" s="185">
        <v>3300</v>
      </c>
      <c r="X23" s="186">
        <v>3300</v>
      </c>
      <c r="Y23" s="51">
        <v>3236</v>
      </c>
      <c r="Z23" s="109">
        <v>0</v>
      </c>
      <c r="AA23" s="230">
        <v>0</v>
      </c>
      <c r="AB23" s="230">
        <v>0</v>
      </c>
      <c r="AC23" s="159" t="s">
        <v>329</v>
      </c>
      <c r="AD23" s="249">
        <v>0</v>
      </c>
      <c r="AE23" s="249">
        <v>0</v>
      </c>
      <c r="AF23" s="122" t="s">
        <v>338</v>
      </c>
      <c r="AG23" s="122" t="s">
        <v>339</v>
      </c>
      <c r="AH23" s="122" t="s">
        <v>335</v>
      </c>
      <c r="AI23" s="118" t="s">
        <v>329</v>
      </c>
      <c r="AJ23" s="118" t="s">
        <v>329</v>
      </c>
      <c r="AK23" s="118" t="s">
        <v>329</v>
      </c>
      <c r="AL23" s="147" t="s">
        <v>382</v>
      </c>
      <c r="AS23" s="4"/>
    </row>
    <row r="24" spans="1:45" s="3" customFormat="1" ht="170.25" customHeight="1">
      <c r="A24" s="323"/>
      <c r="B24" s="315"/>
      <c r="C24" s="57"/>
      <c r="D24" s="9"/>
      <c r="E24" s="50"/>
      <c r="F24" s="291"/>
      <c r="G24" s="39" t="s">
        <v>329</v>
      </c>
      <c r="H24" s="39" t="s">
        <v>116</v>
      </c>
      <c r="I24" s="233" t="s">
        <v>329</v>
      </c>
      <c r="J24" s="39" t="s">
        <v>329</v>
      </c>
      <c r="K24" s="39" t="s">
        <v>329</v>
      </c>
      <c r="L24" s="39" t="s">
        <v>329</v>
      </c>
      <c r="M24" s="39" t="s">
        <v>329</v>
      </c>
      <c r="N24" s="39" t="s">
        <v>329</v>
      </c>
      <c r="O24" s="39" t="s">
        <v>329</v>
      </c>
      <c r="P24" s="39" t="s">
        <v>329</v>
      </c>
      <c r="Q24" s="39" t="s">
        <v>329</v>
      </c>
      <c r="R24" s="39" t="s">
        <v>329</v>
      </c>
      <c r="S24" s="39">
        <v>0</v>
      </c>
      <c r="T24" s="39" t="s">
        <v>118</v>
      </c>
      <c r="U24" s="10">
        <v>10</v>
      </c>
      <c r="V24" s="39">
        <v>3</v>
      </c>
      <c r="W24" s="11">
        <v>3</v>
      </c>
      <c r="X24" s="60">
        <v>2</v>
      </c>
      <c r="Y24" s="53">
        <v>2</v>
      </c>
      <c r="Z24" s="114">
        <v>0</v>
      </c>
      <c r="AA24" s="233">
        <v>0</v>
      </c>
      <c r="AB24" s="233">
        <v>0</v>
      </c>
      <c r="AC24" s="39" t="s">
        <v>329</v>
      </c>
      <c r="AD24" s="12">
        <v>0</v>
      </c>
      <c r="AE24" s="249">
        <v>0</v>
      </c>
      <c r="AF24" s="44" t="s">
        <v>338</v>
      </c>
      <c r="AG24" s="44" t="s">
        <v>339</v>
      </c>
      <c r="AH24" s="45" t="s">
        <v>335</v>
      </c>
      <c r="AI24" s="39" t="s">
        <v>329</v>
      </c>
      <c r="AJ24" s="39" t="s">
        <v>329</v>
      </c>
      <c r="AK24" s="39" t="s">
        <v>329</v>
      </c>
      <c r="AL24" s="147" t="s">
        <v>382</v>
      </c>
      <c r="AS24" s="4"/>
    </row>
    <row r="25" spans="1:45" s="3" customFormat="1" ht="93.75" customHeight="1">
      <c r="A25" s="323"/>
      <c r="B25" s="315"/>
      <c r="C25" s="57"/>
      <c r="D25" s="9"/>
      <c r="E25" s="50"/>
      <c r="F25" s="292"/>
      <c r="G25" s="244"/>
      <c r="H25" s="293" t="s">
        <v>38</v>
      </c>
      <c r="I25" s="294"/>
      <c r="J25" s="294"/>
      <c r="K25" s="294"/>
      <c r="L25" s="294"/>
      <c r="M25" s="294"/>
      <c r="N25" s="294"/>
      <c r="O25" s="294"/>
      <c r="P25" s="294"/>
      <c r="Q25" s="294"/>
      <c r="R25" s="294"/>
      <c r="S25" s="294"/>
      <c r="T25" s="294"/>
      <c r="U25" s="294"/>
      <c r="V25" s="294"/>
      <c r="W25" s="294"/>
      <c r="X25" s="294"/>
      <c r="Y25" s="294"/>
      <c r="Z25" s="294"/>
      <c r="AA25" s="294"/>
      <c r="AB25" s="294"/>
      <c r="AC25" s="295"/>
      <c r="AD25" s="273">
        <f>AVERAGE(AD23:AD24)</f>
        <v>0</v>
      </c>
      <c r="AE25" s="273">
        <f>AVERAGE(AE23:AE24)</f>
        <v>0</v>
      </c>
      <c r="AF25" s="44"/>
      <c r="AG25" s="44"/>
      <c r="AH25" s="45"/>
      <c r="AI25" s="163"/>
      <c r="AJ25" s="163"/>
      <c r="AK25" s="163"/>
      <c r="AL25" s="147"/>
      <c r="AS25" s="4"/>
    </row>
    <row r="26" spans="1:45" s="3" customFormat="1" ht="162.75" customHeight="1">
      <c r="A26" s="323"/>
      <c r="B26" s="315"/>
      <c r="C26" s="57"/>
      <c r="D26" s="9"/>
      <c r="E26" s="50"/>
      <c r="F26" s="290" t="s">
        <v>39</v>
      </c>
      <c r="G26" s="39" t="s">
        <v>329</v>
      </c>
      <c r="H26" s="39" t="s">
        <v>119</v>
      </c>
      <c r="I26" s="233" t="s">
        <v>329</v>
      </c>
      <c r="J26" s="39" t="s">
        <v>329</v>
      </c>
      <c r="K26" s="39" t="s">
        <v>329</v>
      </c>
      <c r="L26" s="39" t="s">
        <v>329</v>
      </c>
      <c r="M26" s="39" t="s">
        <v>329</v>
      </c>
      <c r="N26" s="39" t="s">
        <v>329</v>
      </c>
      <c r="O26" s="39" t="s">
        <v>329</v>
      </c>
      <c r="P26" s="39" t="s">
        <v>329</v>
      </c>
      <c r="Q26" s="39" t="s">
        <v>329</v>
      </c>
      <c r="R26" s="39" t="s">
        <v>329</v>
      </c>
      <c r="S26" s="39">
        <v>0</v>
      </c>
      <c r="T26" s="39" t="s">
        <v>120</v>
      </c>
      <c r="U26" s="10">
        <v>8</v>
      </c>
      <c r="V26" s="39">
        <v>2</v>
      </c>
      <c r="W26" s="11">
        <v>2</v>
      </c>
      <c r="X26" s="60">
        <v>2</v>
      </c>
      <c r="Y26" s="53">
        <v>2</v>
      </c>
      <c r="Z26" s="114">
        <v>2</v>
      </c>
      <c r="AA26" s="233">
        <v>2</v>
      </c>
      <c r="AB26" s="233">
        <v>2</v>
      </c>
      <c r="AC26" s="39" t="s">
        <v>329</v>
      </c>
      <c r="AD26" s="12">
        <v>1</v>
      </c>
      <c r="AE26" s="249">
        <f>+AB26/U26</f>
        <v>0.25</v>
      </c>
      <c r="AF26" s="44" t="s">
        <v>338</v>
      </c>
      <c r="AG26" s="44" t="s">
        <v>339</v>
      </c>
      <c r="AH26" s="45" t="s">
        <v>335</v>
      </c>
      <c r="AI26" s="39" t="s">
        <v>329</v>
      </c>
      <c r="AJ26" s="39" t="s">
        <v>329</v>
      </c>
      <c r="AK26" s="39" t="s">
        <v>329</v>
      </c>
      <c r="AL26" s="147" t="s">
        <v>383</v>
      </c>
      <c r="AS26" s="4"/>
    </row>
    <row r="27" spans="1:45" s="3" customFormat="1" ht="89.25" customHeight="1">
      <c r="A27" s="323"/>
      <c r="B27" s="150"/>
      <c r="C27" s="57"/>
      <c r="D27" s="9"/>
      <c r="E27" s="50"/>
      <c r="F27" s="292"/>
      <c r="G27" s="244"/>
      <c r="H27" s="293" t="s">
        <v>39</v>
      </c>
      <c r="I27" s="294"/>
      <c r="J27" s="294"/>
      <c r="K27" s="294"/>
      <c r="L27" s="294"/>
      <c r="M27" s="294"/>
      <c r="N27" s="294"/>
      <c r="O27" s="294"/>
      <c r="P27" s="294"/>
      <c r="Q27" s="294"/>
      <c r="R27" s="294"/>
      <c r="S27" s="294"/>
      <c r="T27" s="294"/>
      <c r="U27" s="294"/>
      <c r="V27" s="294"/>
      <c r="W27" s="294"/>
      <c r="X27" s="294"/>
      <c r="Y27" s="294"/>
      <c r="Z27" s="294"/>
      <c r="AA27" s="294"/>
      <c r="AB27" s="294"/>
      <c r="AC27" s="295"/>
      <c r="AD27" s="272">
        <f>+AD26</f>
        <v>1</v>
      </c>
      <c r="AE27" s="273">
        <f>+AE26</f>
        <v>0.25</v>
      </c>
      <c r="AF27" s="44"/>
      <c r="AG27" s="44"/>
      <c r="AH27" s="45"/>
      <c r="AI27" s="163"/>
      <c r="AJ27" s="163"/>
      <c r="AK27" s="163"/>
      <c r="AL27" s="147"/>
      <c r="AS27" s="4"/>
    </row>
    <row r="28" spans="1:45" s="3" customFormat="1" ht="160.5" customHeight="1">
      <c r="A28" s="323"/>
      <c r="B28" s="315" t="s">
        <v>40</v>
      </c>
      <c r="C28" s="57"/>
      <c r="D28" s="9"/>
      <c r="E28" s="50"/>
      <c r="F28" s="290" t="s">
        <v>41</v>
      </c>
      <c r="G28" s="39" t="s">
        <v>329</v>
      </c>
      <c r="H28" s="39" t="s">
        <v>121</v>
      </c>
      <c r="I28" s="233" t="s">
        <v>329</v>
      </c>
      <c r="J28" s="39" t="s">
        <v>329</v>
      </c>
      <c r="K28" s="39" t="s">
        <v>329</v>
      </c>
      <c r="L28" s="39" t="s">
        <v>329</v>
      </c>
      <c r="M28" s="39" t="s">
        <v>329</v>
      </c>
      <c r="N28" s="39" t="s">
        <v>329</v>
      </c>
      <c r="O28" s="39" t="s">
        <v>329</v>
      </c>
      <c r="P28" s="39" t="s">
        <v>329</v>
      </c>
      <c r="Q28" s="39" t="s">
        <v>329</v>
      </c>
      <c r="R28" s="39" t="s">
        <v>329</v>
      </c>
      <c r="S28" s="39">
        <v>0</v>
      </c>
      <c r="T28" s="39" t="s">
        <v>122</v>
      </c>
      <c r="U28" s="10">
        <v>4</v>
      </c>
      <c r="V28" s="39">
        <v>1</v>
      </c>
      <c r="W28" s="11">
        <v>1</v>
      </c>
      <c r="X28" s="60">
        <v>1</v>
      </c>
      <c r="Y28" s="53">
        <v>1</v>
      </c>
      <c r="Z28" s="114">
        <v>1</v>
      </c>
      <c r="AA28" s="233">
        <v>0</v>
      </c>
      <c r="AB28" s="233">
        <v>0</v>
      </c>
      <c r="AC28" s="39" t="s">
        <v>329</v>
      </c>
      <c r="AD28" s="12">
        <v>0</v>
      </c>
      <c r="AE28" s="249">
        <v>0</v>
      </c>
      <c r="AF28" s="44" t="s">
        <v>338</v>
      </c>
      <c r="AG28" s="44" t="s">
        <v>339</v>
      </c>
      <c r="AH28" s="45" t="s">
        <v>335</v>
      </c>
      <c r="AI28" s="39" t="s">
        <v>329</v>
      </c>
      <c r="AJ28" s="39" t="s">
        <v>329</v>
      </c>
      <c r="AK28" s="39" t="s">
        <v>329</v>
      </c>
      <c r="AL28" s="147" t="s">
        <v>377</v>
      </c>
      <c r="AS28" s="4"/>
    </row>
    <row r="29" spans="1:45" s="3" customFormat="1" ht="160.5" customHeight="1">
      <c r="A29" s="323"/>
      <c r="B29" s="315"/>
      <c r="C29" s="57"/>
      <c r="D29" s="9"/>
      <c r="E29" s="50"/>
      <c r="F29" s="291"/>
      <c r="G29" s="39" t="s">
        <v>329</v>
      </c>
      <c r="H29" s="39" t="s">
        <v>123</v>
      </c>
      <c r="I29" s="233" t="s">
        <v>329</v>
      </c>
      <c r="J29" s="39" t="s">
        <v>329</v>
      </c>
      <c r="K29" s="39" t="s">
        <v>329</v>
      </c>
      <c r="L29" s="39" t="s">
        <v>329</v>
      </c>
      <c r="M29" s="39" t="s">
        <v>329</v>
      </c>
      <c r="N29" s="39" t="s">
        <v>329</v>
      </c>
      <c r="O29" s="39" t="s">
        <v>329</v>
      </c>
      <c r="P29" s="39" t="s">
        <v>329</v>
      </c>
      <c r="Q29" s="39" t="s">
        <v>329</v>
      </c>
      <c r="R29" s="39" t="s">
        <v>329</v>
      </c>
      <c r="S29" s="39">
        <v>5</v>
      </c>
      <c r="T29" s="39" t="s">
        <v>124</v>
      </c>
      <c r="U29" s="10">
        <v>7</v>
      </c>
      <c r="V29" s="39">
        <v>2</v>
      </c>
      <c r="W29" s="11">
        <v>2</v>
      </c>
      <c r="X29" s="60">
        <v>2</v>
      </c>
      <c r="Y29" s="53">
        <v>1</v>
      </c>
      <c r="Z29" s="114">
        <v>0</v>
      </c>
      <c r="AA29" s="233">
        <v>0</v>
      </c>
      <c r="AB29" s="233">
        <v>2</v>
      </c>
      <c r="AC29" s="39" t="s">
        <v>329</v>
      </c>
      <c r="AD29" s="12">
        <v>0</v>
      </c>
      <c r="AE29" s="249">
        <f>+AB29/U29</f>
        <v>0.2857142857142857</v>
      </c>
      <c r="AF29" s="44" t="s">
        <v>338</v>
      </c>
      <c r="AG29" s="44" t="s">
        <v>339</v>
      </c>
      <c r="AH29" s="45" t="s">
        <v>335</v>
      </c>
      <c r="AI29" s="39" t="s">
        <v>329</v>
      </c>
      <c r="AJ29" s="39" t="s">
        <v>329</v>
      </c>
      <c r="AK29" s="39" t="s">
        <v>329</v>
      </c>
      <c r="AL29" s="147" t="s">
        <v>377</v>
      </c>
      <c r="AS29" s="4"/>
    </row>
    <row r="30" spans="1:45" s="3" customFormat="1" ht="61.5" customHeight="1">
      <c r="A30" s="323"/>
      <c r="B30" s="150"/>
      <c r="C30" s="57"/>
      <c r="D30" s="9"/>
      <c r="E30" s="50"/>
      <c r="F30" s="292"/>
      <c r="G30" s="244"/>
      <c r="H30" s="293" t="s">
        <v>41</v>
      </c>
      <c r="I30" s="294"/>
      <c r="J30" s="294"/>
      <c r="K30" s="294"/>
      <c r="L30" s="294"/>
      <c r="M30" s="294"/>
      <c r="N30" s="294"/>
      <c r="O30" s="294"/>
      <c r="P30" s="294"/>
      <c r="Q30" s="294"/>
      <c r="R30" s="294"/>
      <c r="S30" s="294"/>
      <c r="T30" s="294"/>
      <c r="U30" s="294"/>
      <c r="V30" s="294"/>
      <c r="W30" s="294"/>
      <c r="X30" s="294"/>
      <c r="Y30" s="294"/>
      <c r="Z30" s="294"/>
      <c r="AA30" s="294"/>
      <c r="AB30" s="294"/>
      <c r="AC30" s="295"/>
      <c r="AD30" s="272">
        <f>AVERAGE(AD28:AD29)</f>
        <v>0</v>
      </c>
      <c r="AE30" s="273">
        <f>AVERAGE(AE28:AE29)</f>
        <v>0.14285714285714285</v>
      </c>
      <c r="AF30" s="44"/>
      <c r="AG30" s="44"/>
      <c r="AH30" s="45"/>
      <c r="AI30" s="163"/>
      <c r="AJ30" s="163"/>
      <c r="AK30" s="163"/>
      <c r="AL30" s="147"/>
      <c r="AS30" s="4"/>
    </row>
    <row r="31" spans="1:45" s="3" customFormat="1" ht="189" customHeight="1">
      <c r="A31" s="323"/>
      <c r="B31" s="315" t="s">
        <v>42</v>
      </c>
      <c r="C31" s="57"/>
      <c r="D31" s="9"/>
      <c r="E31" s="50"/>
      <c r="F31" s="311" t="s">
        <v>43</v>
      </c>
      <c r="G31" s="39" t="s">
        <v>329</v>
      </c>
      <c r="H31" s="39" t="s">
        <v>125</v>
      </c>
      <c r="I31" s="233" t="s">
        <v>329</v>
      </c>
      <c r="J31" s="39" t="s">
        <v>329</v>
      </c>
      <c r="K31" s="39" t="s">
        <v>329</v>
      </c>
      <c r="L31" s="39" t="s">
        <v>329</v>
      </c>
      <c r="M31" s="39" t="s">
        <v>329</v>
      </c>
      <c r="N31" s="39" t="s">
        <v>329</v>
      </c>
      <c r="O31" s="39" t="s">
        <v>329</v>
      </c>
      <c r="P31" s="39" t="s">
        <v>329</v>
      </c>
      <c r="Q31" s="39" t="s">
        <v>329</v>
      </c>
      <c r="R31" s="39" t="s">
        <v>329</v>
      </c>
      <c r="S31" s="39">
        <v>0</v>
      </c>
      <c r="T31" s="39" t="s">
        <v>126</v>
      </c>
      <c r="U31" s="169">
        <v>1</v>
      </c>
      <c r="V31" s="233">
        <v>1</v>
      </c>
      <c r="W31" s="11">
        <v>1</v>
      </c>
      <c r="X31" s="60"/>
      <c r="Y31" s="53"/>
      <c r="Z31" s="227">
        <v>1</v>
      </c>
      <c r="AA31" s="233">
        <v>1</v>
      </c>
      <c r="AB31" s="233">
        <v>1</v>
      </c>
      <c r="AC31" s="39" t="s">
        <v>329</v>
      </c>
      <c r="AD31" s="12">
        <v>1</v>
      </c>
      <c r="AE31" s="249">
        <v>1</v>
      </c>
      <c r="AF31" s="44" t="s">
        <v>338</v>
      </c>
      <c r="AG31" s="44" t="s">
        <v>339</v>
      </c>
      <c r="AH31" s="45" t="s">
        <v>335</v>
      </c>
      <c r="AI31" s="39" t="s">
        <v>329</v>
      </c>
      <c r="AJ31" s="39" t="s">
        <v>329</v>
      </c>
      <c r="AK31" s="39" t="s">
        <v>329</v>
      </c>
      <c r="AL31" s="147" t="s">
        <v>384</v>
      </c>
      <c r="AS31" s="4"/>
    </row>
    <row r="32" spans="1:45" s="3" customFormat="1" ht="180" customHeight="1" thickBot="1">
      <c r="A32" s="324"/>
      <c r="B32" s="316"/>
      <c r="C32" s="57"/>
      <c r="D32" s="9"/>
      <c r="E32" s="50"/>
      <c r="F32" s="312"/>
      <c r="G32" s="64" t="s">
        <v>329</v>
      </c>
      <c r="H32" s="64" t="s">
        <v>127</v>
      </c>
      <c r="I32" s="64" t="s">
        <v>329</v>
      </c>
      <c r="J32" s="64" t="s">
        <v>329</v>
      </c>
      <c r="K32" s="64" t="s">
        <v>329</v>
      </c>
      <c r="L32" s="64" t="s">
        <v>329</v>
      </c>
      <c r="M32" s="64" t="s">
        <v>329</v>
      </c>
      <c r="N32" s="64" t="s">
        <v>329</v>
      </c>
      <c r="O32" s="64" t="s">
        <v>329</v>
      </c>
      <c r="P32" s="64" t="s">
        <v>329</v>
      </c>
      <c r="Q32" s="64" t="s">
        <v>329</v>
      </c>
      <c r="R32" s="64" t="s">
        <v>329</v>
      </c>
      <c r="S32" s="64">
        <v>0</v>
      </c>
      <c r="T32" s="64" t="s">
        <v>128</v>
      </c>
      <c r="U32" s="69">
        <v>6</v>
      </c>
      <c r="V32" s="64">
        <v>2</v>
      </c>
      <c r="W32" s="180">
        <v>2</v>
      </c>
      <c r="X32" s="181">
        <v>1</v>
      </c>
      <c r="Y32" s="182">
        <v>1</v>
      </c>
      <c r="Z32" s="183">
        <v>2</v>
      </c>
      <c r="AA32" s="64">
        <v>2</v>
      </c>
      <c r="AB32" s="64">
        <v>2</v>
      </c>
      <c r="AC32" s="64" t="s">
        <v>329</v>
      </c>
      <c r="AD32" s="259">
        <v>1</v>
      </c>
      <c r="AE32" s="267">
        <f>+AB32/U32</f>
        <v>0.33333333333333331</v>
      </c>
      <c r="AF32" s="116" t="s">
        <v>338</v>
      </c>
      <c r="AG32" s="116" t="s">
        <v>339</v>
      </c>
      <c r="AH32" s="117" t="s">
        <v>335</v>
      </c>
      <c r="AI32" s="14" t="s">
        <v>329</v>
      </c>
      <c r="AJ32" s="14" t="s">
        <v>329</v>
      </c>
      <c r="AK32" s="14" t="s">
        <v>329</v>
      </c>
      <c r="AL32" s="147" t="s">
        <v>385</v>
      </c>
      <c r="AS32" s="4"/>
    </row>
    <row r="33" spans="1:45" s="3" customFormat="1" ht="100.5" customHeight="1">
      <c r="A33" s="325"/>
      <c r="B33" s="317"/>
      <c r="C33" s="57"/>
      <c r="D33" s="9"/>
      <c r="E33" s="50"/>
      <c r="F33" s="313"/>
      <c r="G33" s="244"/>
      <c r="H33" s="302" t="s">
        <v>43</v>
      </c>
      <c r="I33" s="294"/>
      <c r="J33" s="294"/>
      <c r="K33" s="294"/>
      <c r="L33" s="294"/>
      <c r="M33" s="294"/>
      <c r="N33" s="294"/>
      <c r="O33" s="294"/>
      <c r="P33" s="294"/>
      <c r="Q33" s="294"/>
      <c r="R33" s="294"/>
      <c r="S33" s="294"/>
      <c r="T33" s="294"/>
      <c r="U33" s="294"/>
      <c r="V33" s="294"/>
      <c r="W33" s="294"/>
      <c r="X33" s="294"/>
      <c r="Y33" s="294"/>
      <c r="Z33" s="294"/>
      <c r="AA33" s="294"/>
      <c r="AB33" s="294"/>
      <c r="AC33" s="295"/>
      <c r="AD33" s="272">
        <f>AVERAGE(AD31:AD32)</f>
        <v>1</v>
      </c>
      <c r="AE33" s="272">
        <f>AVERAGE(AE31:AE32)</f>
        <v>0.66666666666666663</v>
      </c>
      <c r="AF33" s="71"/>
      <c r="AG33" s="71"/>
      <c r="AH33" s="71"/>
      <c r="AI33" s="154"/>
      <c r="AJ33" s="154"/>
      <c r="AK33" s="154"/>
      <c r="AL33" s="178"/>
      <c r="AS33" s="4"/>
    </row>
    <row r="34" spans="1:45" s="3" customFormat="1" ht="132" customHeight="1" thickBot="1">
      <c r="A34" s="325"/>
      <c r="B34" s="318"/>
      <c r="C34" s="8"/>
      <c r="D34" s="9"/>
      <c r="E34" s="50"/>
      <c r="F34" s="314" t="s">
        <v>44</v>
      </c>
      <c r="G34" s="88" t="s">
        <v>282</v>
      </c>
      <c r="H34" s="89" t="s">
        <v>129</v>
      </c>
      <c r="I34" s="253" t="s">
        <v>284</v>
      </c>
      <c r="J34" s="90">
        <v>300000000</v>
      </c>
      <c r="K34" s="90">
        <v>30000000</v>
      </c>
      <c r="L34" s="90">
        <v>0</v>
      </c>
      <c r="M34" s="91">
        <v>44522</v>
      </c>
      <c r="N34" s="91">
        <v>44613</v>
      </c>
      <c r="O34" s="92" t="s">
        <v>285</v>
      </c>
      <c r="P34" s="71" t="s">
        <v>347</v>
      </c>
      <c r="Q34" s="139" t="s">
        <v>362</v>
      </c>
      <c r="R34" s="88" t="s">
        <v>283</v>
      </c>
      <c r="S34" s="89">
        <v>6</v>
      </c>
      <c r="T34" s="89" t="s">
        <v>131</v>
      </c>
      <c r="U34" s="93">
        <v>10</v>
      </c>
      <c r="V34" s="89">
        <v>3</v>
      </c>
      <c r="W34" s="89">
        <v>3</v>
      </c>
      <c r="X34" s="159">
        <v>2</v>
      </c>
      <c r="Y34" s="159">
        <v>2</v>
      </c>
      <c r="Z34" s="132">
        <v>3</v>
      </c>
      <c r="AA34" s="257">
        <v>3</v>
      </c>
      <c r="AB34" s="257">
        <f>+V34+W34</f>
        <v>6</v>
      </c>
      <c r="AC34" s="94">
        <f>+J34</f>
        <v>300000000</v>
      </c>
      <c r="AD34" s="263">
        <v>1</v>
      </c>
      <c r="AE34" s="263">
        <f>+AB34/U34</f>
        <v>0.6</v>
      </c>
      <c r="AF34" s="71" t="s">
        <v>338</v>
      </c>
      <c r="AG34" s="71" t="s">
        <v>339</v>
      </c>
      <c r="AH34" s="71" t="s">
        <v>335</v>
      </c>
      <c r="AI34" s="95">
        <f>+J34</f>
        <v>300000000</v>
      </c>
      <c r="AJ34" s="71" t="s">
        <v>336</v>
      </c>
      <c r="AK34" s="71" t="s">
        <v>337</v>
      </c>
      <c r="AL34" s="148" t="s">
        <v>386</v>
      </c>
      <c r="AS34" s="4"/>
    </row>
    <row r="35" spans="1:45" s="3" customFormat="1" ht="120" customHeight="1" thickBot="1">
      <c r="A35" s="328"/>
      <c r="B35" s="319"/>
      <c r="C35" s="57"/>
      <c r="D35" s="9"/>
      <c r="E35" s="50"/>
      <c r="F35" s="314"/>
      <c r="G35" s="187" t="s">
        <v>329</v>
      </c>
      <c r="H35" s="187" t="s">
        <v>130</v>
      </c>
      <c r="I35" s="187" t="s">
        <v>329</v>
      </c>
      <c r="J35" s="187" t="s">
        <v>329</v>
      </c>
      <c r="K35" s="187" t="s">
        <v>329</v>
      </c>
      <c r="L35" s="187" t="s">
        <v>329</v>
      </c>
      <c r="M35" s="187" t="s">
        <v>329</v>
      </c>
      <c r="N35" s="187" t="s">
        <v>329</v>
      </c>
      <c r="O35" s="187" t="s">
        <v>329</v>
      </c>
      <c r="P35" s="187" t="s">
        <v>329</v>
      </c>
      <c r="Q35" s="187" t="s">
        <v>329</v>
      </c>
      <c r="R35" s="187" t="s">
        <v>329</v>
      </c>
      <c r="S35" s="187">
        <v>0</v>
      </c>
      <c r="T35" s="187" t="s">
        <v>132</v>
      </c>
      <c r="U35" s="188">
        <v>7</v>
      </c>
      <c r="V35" s="187">
        <v>2</v>
      </c>
      <c r="W35" s="189">
        <v>2</v>
      </c>
      <c r="X35" s="181">
        <v>2</v>
      </c>
      <c r="Y35" s="182">
        <v>1</v>
      </c>
      <c r="Z35" s="190">
        <v>2</v>
      </c>
      <c r="AA35" s="187">
        <v>0</v>
      </c>
      <c r="AB35" s="187">
        <v>0</v>
      </c>
      <c r="AC35" s="187" t="s">
        <v>329</v>
      </c>
      <c r="AD35" s="264">
        <v>0</v>
      </c>
      <c r="AE35" s="264">
        <v>0</v>
      </c>
      <c r="AF35" s="124" t="s">
        <v>338</v>
      </c>
      <c r="AG35" s="124" t="s">
        <v>339</v>
      </c>
      <c r="AH35" s="123"/>
      <c r="AI35" s="123" t="s">
        <v>329</v>
      </c>
      <c r="AJ35" s="123" t="s">
        <v>329</v>
      </c>
      <c r="AK35" s="123" t="s">
        <v>329</v>
      </c>
      <c r="AL35" s="147" t="s">
        <v>377</v>
      </c>
      <c r="AS35" s="4"/>
    </row>
    <row r="36" spans="1:45" s="3" customFormat="1" ht="70.5" customHeight="1">
      <c r="A36" s="325"/>
      <c r="B36" s="317"/>
      <c r="C36" s="57"/>
      <c r="D36" s="9"/>
      <c r="E36" s="50"/>
      <c r="F36" s="314"/>
      <c r="G36" s="246"/>
      <c r="H36" s="302" t="s">
        <v>44</v>
      </c>
      <c r="I36" s="294"/>
      <c r="J36" s="294"/>
      <c r="K36" s="294"/>
      <c r="L36" s="294"/>
      <c r="M36" s="294"/>
      <c r="N36" s="294"/>
      <c r="O36" s="294"/>
      <c r="P36" s="294"/>
      <c r="Q36" s="294"/>
      <c r="R36" s="294"/>
      <c r="S36" s="294"/>
      <c r="T36" s="294"/>
      <c r="U36" s="294"/>
      <c r="V36" s="294"/>
      <c r="W36" s="294"/>
      <c r="X36" s="294"/>
      <c r="Y36" s="294"/>
      <c r="Z36" s="294"/>
      <c r="AA36" s="294"/>
      <c r="AB36" s="294"/>
      <c r="AC36" s="295"/>
      <c r="AD36" s="272">
        <f>AVERAGE(AD34:AD35)</f>
        <v>0.5</v>
      </c>
      <c r="AE36" s="272">
        <f>AVERAGE(AE34:AE35)</f>
        <v>0.3</v>
      </c>
      <c r="AF36" s="71"/>
      <c r="AG36" s="71"/>
      <c r="AH36" s="154"/>
      <c r="AI36" s="154"/>
      <c r="AJ36" s="154"/>
      <c r="AK36" s="154"/>
      <c r="AL36" s="178"/>
      <c r="AS36" s="4"/>
    </row>
    <row r="37" spans="1:45" s="3" customFormat="1" ht="120" customHeight="1" thickBot="1">
      <c r="A37" s="325"/>
      <c r="B37" s="318"/>
      <c r="C37" s="8"/>
      <c r="D37" s="9"/>
      <c r="E37" s="9"/>
      <c r="F37" s="311" t="s">
        <v>45</v>
      </c>
      <c r="G37" s="88" t="s">
        <v>134</v>
      </c>
      <c r="H37" s="89" t="s">
        <v>133</v>
      </c>
      <c r="I37" s="253" t="s">
        <v>276</v>
      </c>
      <c r="J37" s="90">
        <v>499250000</v>
      </c>
      <c r="K37" s="90">
        <v>499250000</v>
      </c>
      <c r="L37" s="90">
        <v>0</v>
      </c>
      <c r="M37" s="91">
        <v>44519</v>
      </c>
      <c r="N37" s="91">
        <v>44610</v>
      </c>
      <c r="O37" s="92" t="s">
        <v>277</v>
      </c>
      <c r="P37" s="71" t="s">
        <v>348</v>
      </c>
      <c r="Q37" s="140" t="s">
        <v>366</v>
      </c>
      <c r="R37" s="88" t="s">
        <v>275</v>
      </c>
      <c r="S37" s="89">
        <v>0</v>
      </c>
      <c r="T37" s="89" t="s">
        <v>134</v>
      </c>
      <c r="U37" s="96">
        <v>1</v>
      </c>
      <c r="V37" s="89">
        <v>0</v>
      </c>
      <c r="W37" s="89">
        <v>1</v>
      </c>
      <c r="X37" s="171"/>
      <c r="Y37" s="171"/>
      <c r="Z37" s="132">
        <v>1</v>
      </c>
      <c r="AA37" s="257">
        <v>1</v>
      </c>
      <c r="AB37" s="257">
        <f>+V37+W37</f>
        <v>1</v>
      </c>
      <c r="AC37" s="94">
        <f>+J37</f>
        <v>499250000</v>
      </c>
      <c r="AD37" s="263">
        <v>1</v>
      </c>
      <c r="AE37" s="263">
        <v>1</v>
      </c>
      <c r="AF37" s="71" t="s">
        <v>338</v>
      </c>
      <c r="AG37" s="71" t="s">
        <v>339</v>
      </c>
      <c r="AH37" s="71" t="s">
        <v>335</v>
      </c>
      <c r="AI37" s="95">
        <f>+J37</f>
        <v>499250000</v>
      </c>
      <c r="AJ37" s="71" t="s">
        <v>336</v>
      </c>
      <c r="AK37" s="71" t="s">
        <v>337</v>
      </c>
      <c r="AL37" s="148" t="s">
        <v>361</v>
      </c>
      <c r="AS37" s="4"/>
    </row>
    <row r="38" spans="1:45" s="3" customFormat="1" ht="88.5" customHeight="1">
      <c r="A38" s="327"/>
      <c r="B38" s="320"/>
      <c r="C38" s="57"/>
      <c r="D38" s="9"/>
      <c r="E38" s="50"/>
      <c r="F38" s="312"/>
      <c r="G38" s="118" t="s">
        <v>329</v>
      </c>
      <c r="H38" s="118" t="s">
        <v>135</v>
      </c>
      <c r="I38" s="118" t="s">
        <v>329</v>
      </c>
      <c r="J38" s="118" t="s">
        <v>329</v>
      </c>
      <c r="K38" s="118" t="s">
        <v>329</v>
      </c>
      <c r="L38" s="118" t="s">
        <v>329</v>
      </c>
      <c r="M38" s="118" t="s">
        <v>329</v>
      </c>
      <c r="N38" s="118" t="s">
        <v>329</v>
      </c>
      <c r="O38" s="118" t="s">
        <v>329</v>
      </c>
      <c r="P38" s="118" t="s">
        <v>329</v>
      </c>
      <c r="Q38" s="118" t="s">
        <v>329</v>
      </c>
      <c r="R38" s="118" t="s">
        <v>329</v>
      </c>
      <c r="S38" s="118">
        <v>35</v>
      </c>
      <c r="T38" s="118" t="s">
        <v>136</v>
      </c>
      <c r="U38" s="119">
        <v>35</v>
      </c>
      <c r="V38" s="118">
        <v>10</v>
      </c>
      <c r="W38" s="120">
        <v>10</v>
      </c>
      <c r="X38" s="60">
        <v>10</v>
      </c>
      <c r="Y38" s="53">
        <v>5</v>
      </c>
      <c r="Z38" s="121">
        <v>10</v>
      </c>
      <c r="AA38" s="118">
        <v>10</v>
      </c>
      <c r="AB38" s="118">
        <v>10</v>
      </c>
      <c r="AC38" s="118" t="s">
        <v>329</v>
      </c>
      <c r="AD38" s="265">
        <v>1</v>
      </c>
      <c r="AE38" s="265">
        <f>+AB38/U38</f>
        <v>0.2857142857142857</v>
      </c>
      <c r="AF38" s="118" t="s">
        <v>110</v>
      </c>
      <c r="AG38" s="118" t="s">
        <v>137</v>
      </c>
      <c r="AH38" s="118"/>
      <c r="AI38" s="118" t="s">
        <v>329</v>
      </c>
      <c r="AJ38" s="118" t="s">
        <v>329</v>
      </c>
      <c r="AK38" s="118" t="s">
        <v>329</v>
      </c>
      <c r="AL38" s="147" t="s">
        <v>387</v>
      </c>
      <c r="AS38" s="4"/>
    </row>
    <row r="39" spans="1:45" s="3" customFormat="1" ht="183" customHeight="1">
      <c r="A39" s="323"/>
      <c r="B39" s="315"/>
      <c r="C39" s="57"/>
      <c r="D39" s="9"/>
      <c r="E39" s="50"/>
      <c r="F39" s="312"/>
      <c r="G39" s="39" t="s">
        <v>329</v>
      </c>
      <c r="H39" s="39" t="s">
        <v>138</v>
      </c>
      <c r="I39" s="233" t="s">
        <v>329</v>
      </c>
      <c r="J39" s="39" t="s">
        <v>329</v>
      </c>
      <c r="K39" s="39" t="s">
        <v>329</v>
      </c>
      <c r="L39" s="39" t="s">
        <v>329</v>
      </c>
      <c r="M39" s="39" t="s">
        <v>329</v>
      </c>
      <c r="N39" s="39" t="s">
        <v>329</v>
      </c>
      <c r="O39" s="39" t="s">
        <v>329</v>
      </c>
      <c r="P39" s="39" t="s">
        <v>329</v>
      </c>
      <c r="Q39" s="39" t="s">
        <v>329</v>
      </c>
      <c r="R39" s="39" t="s">
        <v>329</v>
      </c>
      <c r="S39" s="39">
        <v>0</v>
      </c>
      <c r="T39" s="144" t="s">
        <v>139</v>
      </c>
      <c r="U39" s="143">
        <v>1</v>
      </c>
      <c r="V39" s="233">
        <v>1</v>
      </c>
      <c r="W39" s="11">
        <v>1</v>
      </c>
      <c r="X39" s="60"/>
      <c r="Y39" s="53"/>
      <c r="Z39" s="227">
        <v>1</v>
      </c>
      <c r="AA39" s="233">
        <v>0</v>
      </c>
      <c r="AB39" s="233">
        <v>0</v>
      </c>
      <c r="AC39" s="39" t="s">
        <v>329</v>
      </c>
      <c r="AD39" s="233" t="s">
        <v>329</v>
      </c>
      <c r="AE39" s="261">
        <v>0</v>
      </c>
      <c r="AF39" s="39" t="s">
        <v>110</v>
      </c>
      <c r="AG39" s="39" t="s">
        <v>137</v>
      </c>
      <c r="AH39" s="39"/>
      <c r="AI39" s="39" t="s">
        <v>329</v>
      </c>
      <c r="AJ39" s="39" t="s">
        <v>329</v>
      </c>
      <c r="AK39" s="39" t="s">
        <v>329</v>
      </c>
      <c r="AL39" s="147" t="s">
        <v>377</v>
      </c>
      <c r="AS39" s="4"/>
    </row>
    <row r="40" spans="1:45" s="3" customFormat="1" ht="76.5" customHeight="1">
      <c r="A40" s="323"/>
      <c r="B40" s="315"/>
      <c r="C40" s="57"/>
      <c r="D40" s="9"/>
      <c r="E40" s="50"/>
      <c r="F40" s="313"/>
      <c r="G40" s="244"/>
      <c r="H40" s="293" t="s">
        <v>45</v>
      </c>
      <c r="I40" s="294"/>
      <c r="J40" s="294"/>
      <c r="K40" s="294"/>
      <c r="L40" s="294"/>
      <c r="M40" s="294"/>
      <c r="N40" s="294"/>
      <c r="O40" s="294"/>
      <c r="P40" s="294"/>
      <c r="Q40" s="294"/>
      <c r="R40" s="294"/>
      <c r="S40" s="294"/>
      <c r="T40" s="294"/>
      <c r="U40" s="294"/>
      <c r="V40" s="294"/>
      <c r="W40" s="294"/>
      <c r="X40" s="294"/>
      <c r="Y40" s="294"/>
      <c r="Z40" s="294"/>
      <c r="AA40" s="294"/>
      <c r="AB40" s="294"/>
      <c r="AC40" s="295"/>
      <c r="AD40" s="275">
        <f>AVERAGE(AD37:AD39)</f>
        <v>1</v>
      </c>
      <c r="AE40" s="275">
        <f>AVERAGE(AE37:AE39)</f>
        <v>0.42857142857142855</v>
      </c>
      <c r="AF40" s="163"/>
      <c r="AG40" s="163"/>
      <c r="AH40" s="163"/>
      <c r="AI40" s="163"/>
      <c r="AJ40" s="163"/>
      <c r="AK40" s="163"/>
      <c r="AL40" s="147"/>
      <c r="AS40" s="4"/>
    </row>
    <row r="41" spans="1:45" s="3" customFormat="1" ht="125.25" customHeight="1">
      <c r="A41" s="323"/>
      <c r="B41" s="315"/>
      <c r="C41" s="57"/>
      <c r="D41" s="9"/>
      <c r="E41" s="50"/>
      <c r="F41" s="311" t="s">
        <v>46</v>
      </c>
      <c r="G41" s="39" t="s">
        <v>329</v>
      </c>
      <c r="H41" s="39" t="s">
        <v>140</v>
      </c>
      <c r="I41" s="233" t="s">
        <v>329</v>
      </c>
      <c r="J41" s="39" t="s">
        <v>329</v>
      </c>
      <c r="K41" s="39" t="s">
        <v>329</v>
      </c>
      <c r="L41" s="39" t="s">
        <v>329</v>
      </c>
      <c r="M41" s="39" t="s">
        <v>329</v>
      </c>
      <c r="N41" s="39" t="s">
        <v>329</v>
      </c>
      <c r="O41" s="39" t="s">
        <v>329</v>
      </c>
      <c r="P41" s="39" t="s">
        <v>329</v>
      </c>
      <c r="Q41" s="39" t="s">
        <v>329</v>
      </c>
      <c r="R41" s="39" t="s">
        <v>329</v>
      </c>
      <c r="S41" s="39">
        <v>3</v>
      </c>
      <c r="T41" s="39" t="s">
        <v>141</v>
      </c>
      <c r="U41" s="10">
        <v>8</v>
      </c>
      <c r="V41" s="39">
        <v>2</v>
      </c>
      <c r="W41" s="11">
        <v>2</v>
      </c>
      <c r="X41" s="60">
        <v>2</v>
      </c>
      <c r="Y41" s="53">
        <v>2</v>
      </c>
      <c r="Z41" s="114">
        <v>2</v>
      </c>
      <c r="AA41" s="233">
        <v>0</v>
      </c>
      <c r="AB41" s="233">
        <v>0</v>
      </c>
      <c r="AC41" s="39" t="s">
        <v>329</v>
      </c>
      <c r="AD41" s="12">
        <v>0</v>
      </c>
      <c r="AE41" s="12">
        <v>0</v>
      </c>
      <c r="AF41" s="39" t="s">
        <v>110</v>
      </c>
      <c r="AG41" s="39" t="s">
        <v>137</v>
      </c>
      <c r="AH41" s="39"/>
      <c r="AI41" s="39" t="s">
        <v>329</v>
      </c>
      <c r="AJ41" s="39" t="s">
        <v>329</v>
      </c>
      <c r="AK41" s="39" t="s">
        <v>329</v>
      </c>
      <c r="AL41" s="147" t="s">
        <v>377</v>
      </c>
      <c r="AS41" s="4"/>
    </row>
    <row r="42" spans="1:45" s="3" customFormat="1" ht="125.25" customHeight="1">
      <c r="A42" s="323"/>
      <c r="B42" s="315"/>
      <c r="C42" s="57"/>
      <c r="D42" s="9"/>
      <c r="E42" s="50"/>
      <c r="F42" s="312"/>
      <c r="G42" s="39" t="s">
        <v>329</v>
      </c>
      <c r="H42" s="39" t="s">
        <v>142</v>
      </c>
      <c r="I42" s="233" t="s">
        <v>329</v>
      </c>
      <c r="J42" s="39" t="s">
        <v>329</v>
      </c>
      <c r="K42" s="39" t="s">
        <v>329</v>
      </c>
      <c r="L42" s="39" t="s">
        <v>329</v>
      </c>
      <c r="M42" s="39" t="s">
        <v>329</v>
      </c>
      <c r="N42" s="39" t="s">
        <v>329</v>
      </c>
      <c r="O42" s="39" t="s">
        <v>329</v>
      </c>
      <c r="P42" s="39" t="s">
        <v>329</v>
      </c>
      <c r="Q42" s="39" t="s">
        <v>329</v>
      </c>
      <c r="R42" s="39" t="s">
        <v>329</v>
      </c>
      <c r="S42" s="39">
        <v>0</v>
      </c>
      <c r="T42" s="39" t="s">
        <v>143</v>
      </c>
      <c r="U42" s="10">
        <v>8</v>
      </c>
      <c r="V42" s="39">
        <v>2</v>
      </c>
      <c r="W42" s="11">
        <v>2</v>
      </c>
      <c r="X42" s="60">
        <v>2</v>
      </c>
      <c r="Y42" s="53">
        <v>2</v>
      </c>
      <c r="Z42" s="114" t="s">
        <v>329</v>
      </c>
      <c r="AA42" s="233">
        <v>2</v>
      </c>
      <c r="AB42" s="233">
        <v>2</v>
      </c>
      <c r="AC42" s="39" t="s">
        <v>329</v>
      </c>
      <c r="AD42" s="12">
        <v>1</v>
      </c>
      <c r="AE42" s="12">
        <f>+AB42/U42</f>
        <v>0.25</v>
      </c>
      <c r="AF42" s="39" t="s">
        <v>110</v>
      </c>
      <c r="AG42" s="39" t="s">
        <v>137</v>
      </c>
      <c r="AH42" s="39"/>
      <c r="AI42" s="39" t="s">
        <v>329</v>
      </c>
      <c r="AJ42" s="39" t="s">
        <v>329</v>
      </c>
      <c r="AK42" s="39" t="s">
        <v>329</v>
      </c>
      <c r="AL42" s="147" t="s">
        <v>388</v>
      </c>
      <c r="AS42" s="4"/>
    </row>
    <row r="43" spans="1:45" s="3" customFormat="1" ht="166.5" customHeight="1">
      <c r="A43" s="323"/>
      <c r="B43" s="315"/>
      <c r="C43" s="57"/>
      <c r="D43" s="9"/>
      <c r="E43" s="50"/>
      <c r="F43" s="312"/>
      <c r="G43" s="39" t="s">
        <v>329</v>
      </c>
      <c r="H43" s="39" t="s">
        <v>144</v>
      </c>
      <c r="I43" s="233" t="s">
        <v>329</v>
      </c>
      <c r="J43" s="39" t="s">
        <v>329</v>
      </c>
      <c r="K43" s="39" t="s">
        <v>329</v>
      </c>
      <c r="L43" s="39" t="s">
        <v>329</v>
      </c>
      <c r="M43" s="39" t="s">
        <v>329</v>
      </c>
      <c r="N43" s="39" t="s">
        <v>329</v>
      </c>
      <c r="O43" s="39" t="s">
        <v>329</v>
      </c>
      <c r="P43" s="39" t="s">
        <v>329</v>
      </c>
      <c r="Q43" s="39" t="s">
        <v>329</v>
      </c>
      <c r="R43" s="39" t="s">
        <v>329</v>
      </c>
      <c r="S43" s="39">
        <v>0</v>
      </c>
      <c r="T43" s="39" t="s">
        <v>145</v>
      </c>
      <c r="U43" s="10">
        <v>1</v>
      </c>
      <c r="V43" s="39">
        <v>1</v>
      </c>
      <c r="W43" s="11">
        <v>1</v>
      </c>
      <c r="X43" s="60"/>
      <c r="Y43" s="53"/>
      <c r="Z43" s="114">
        <v>1</v>
      </c>
      <c r="AA43" s="233">
        <v>1</v>
      </c>
      <c r="AB43" s="233">
        <v>1</v>
      </c>
      <c r="AC43" s="39" t="s">
        <v>329</v>
      </c>
      <c r="AD43" s="12">
        <v>1</v>
      </c>
      <c r="AE43" s="12">
        <v>1</v>
      </c>
      <c r="AF43" s="39" t="s">
        <v>110</v>
      </c>
      <c r="AG43" s="39" t="s">
        <v>137</v>
      </c>
      <c r="AH43" s="39"/>
      <c r="AI43" s="39" t="s">
        <v>329</v>
      </c>
      <c r="AJ43" s="39" t="s">
        <v>329</v>
      </c>
      <c r="AK43" s="39" t="s">
        <v>329</v>
      </c>
      <c r="AL43" s="147" t="s">
        <v>388</v>
      </c>
      <c r="AS43" s="4"/>
    </row>
    <row r="44" spans="1:45" s="3" customFormat="1" ht="125.25" customHeight="1" thickBot="1">
      <c r="A44" s="324"/>
      <c r="B44" s="316"/>
      <c r="C44" s="57"/>
      <c r="D44" s="9"/>
      <c r="E44" s="50"/>
      <c r="F44" s="312"/>
      <c r="G44" s="14" t="s">
        <v>329</v>
      </c>
      <c r="H44" s="14" t="s">
        <v>146</v>
      </c>
      <c r="I44" s="14" t="s">
        <v>329</v>
      </c>
      <c r="J44" s="14" t="s">
        <v>329</v>
      </c>
      <c r="K44" s="14" t="s">
        <v>329</v>
      </c>
      <c r="L44" s="14" t="s">
        <v>329</v>
      </c>
      <c r="M44" s="14" t="s">
        <v>329</v>
      </c>
      <c r="N44" s="14" t="s">
        <v>329</v>
      </c>
      <c r="O44" s="14" t="s">
        <v>329</v>
      </c>
      <c r="P44" s="14" t="s">
        <v>329</v>
      </c>
      <c r="Q44" s="14" t="s">
        <v>329</v>
      </c>
      <c r="R44" s="14" t="s">
        <v>329</v>
      </c>
      <c r="S44" s="14">
        <v>0</v>
      </c>
      <c r="T44" s="14" t="s">
        <v>147</v>
      </c>
      <c r="U44" s="15">
        <v>1</v>
      </c>
      <c r="V44" s="14">
        <v>1</v>
      </c>
      <c r="W44" s="113">
        <v>1</v>
      </c>
      <c r="X44" s="60"/>
      <c r="Y44" s="53"/>
      <c r="Z44" s="115">
        <v>1</v>
      </c>
      <c r="AA44" s="14">
        <v>0</v>
      </c>
      <c r="AB44" s="14">
        <v>0</v>
      </c>
      <c r="AC44" s="14" t="s">
        <v>329</v>
      </c>
      <c r="AD44" s="14" t="s">
        <v>329</v>
      </c>
      <c r="AE44" s="268">
        <v>0</v>
      </c>
      <c r="AF44" s="14" t="s">
        <v>110</v>
      </c>
      <c r="AG44" s="14" t="s">
        <v>137</v>
      </c>
      <c r="AH44" s="14"/>
      <c r="AI44" s="14" t="s">
        <v>329</v>
      </c>
      <c r="AJ44" s="14" t="s">
        <v>329</v>
      </c>
      <c r="AK44" s="14" t="s">
        <v>329</v>
      </c>
      <c r="AL44" s="147" t="s">
        <v>377</v>
      </c>
      <c r="AS44" s="4"/>
    </row>
    <row r="45" spans="1:45" s="3" customFormat="1" ht="125.25" customHeight="1" thickBot="1">
      <c r="A45" s="325"/>
      <c r="B45" s="318"/>
      <c r="C45" s="8"/>
      <c r="D45" s="9"/>
      <c r="E45" s="9"/>
      <c r="F45" s="312"/>
      <c r="G45" s="97" t="s">
        <v>286</v>
      </c>
      <c r="H45" s="89" t="s">
        <v>148</v>
      </c>
      <c r="I45" s="253" t="s">
        <v>288</v>
      </c>
      <c r="J45" s="90">
        <v>394990000</v>
      </c>
      <c r="K45" s="90">
        <v>394990000</v>
      </c>
      <c r="L45" s="89">
        <v>0</v>
      </c>
      <c r="M45" s="91">
        <v>44480</v>
      </c>
      <c r="N45" s="91">
        <v>44524</v>
      </c>
      <c r="O45" s="92" t="s">
        <v>289</v>
      </c>
      <c r="P45" s="71" t="s">
        <v>349</v>
      </c>
      <c r="Q45" s="136"/>
      <c r="R45" s="88" t="s">
        <v>287</v>
      </c>
      <c r="S45" s="89">
        <v>285</v>
      </c>
      <c r="T45" s="89" t="s">
        <v>149</v>
      </c>
      <c r="U45" s="93">
        <v>300</v>
      </c>
      <c r="V45" s="89">
        <v>90</v>
      </c>
      <c r="W45" s="89">
        <v>90</v>
      </c>
      <c r="X45" s="30">
        <v>90</v>
      </c>
      <c r="Y45" s="30">
        <v>30</v>
      </c>
      <c r="Z45" s="132">
        <v>100</v>
      </c>
      <c r="AA45" s="257">
        <v>100</v>
      </c>
      <c r="AB45" s="257">
        <f>+V45+W45</f>
        <v>180</v>
      </c>
      <c r="AC45" s="94">
        <f>+J45</f>
        <v>394990000</v>
      </c>
      <c r="AD45" s="263">
        <f>+K45/J45</f>
        <v>1</v>
      </c>
      <c r="AE45" s="263">
        <f>+AB45/U45</f>
        <v>0.6</v>
      </c>
      <c r="AF45" s="71" t="s">
        <v>338</v>
      </c>
      <c r="AG45" s="71" t="s">
        <v>339</v>
      </c>
      <c r="AH45" s="71" t="s">
        <v>335</v>
      </c>
      <c r="AI45" s="95">
        <f>+J45</f>
        <v>394990000</v>
      </c>
      <c r="AJ45" s="71" t="s">
        <v>336</v>
      </c>
      <c r="AK45" s="71" t="s">
        <v>337</v>
      </c>
      <c r="AL45" s="148" t="s">
        <v>369</v>
      </c>
      <c r="AS45" s="4"/>
    </row>
    <row r="46" spans="1:45" s="3" customFormat="1" ht="125.25" customHeight="1">
      <c r="A46" s="327"/>
      <c r="B46" s="320"/>
      <c r="C46" s="57"/>
      <c r="D46" s="9"/>
      <c r="E46" s="9"/>
      <c r="F46" s="312"/>
      <c r="G46" s="118" t="s">
        <v>329</v>
      </c>
      <c r="H46" s="118" t="s">
        <v>150</v>
      </c>
      <c r="I46" s="118" t="s">
        <v>329</v>
      </c>
      <c r="J46" s="118" t="s">
        <v>329</v>
      </c>
      <c r="K46" s="118" t="s">
        <v>329</v>
      </c>
      <c r="L46" s="118" t="s">
        <v>329</v>
      </c>
      <c r="M46" s="118" t="s">
        <v>329</v>
      </c>
      <c r="N46" s="118" t="s">
        <v>329</v>
      </c>
      <c r="O46" s="118" t="s">
        <v>329</v>
      </c>
      <c r="P46" s="118" t="s">
        <v>329</v>
      </c>
      <c r="Q46" s="118" t="s">
        <v>329</v>
      </c>
      <c r="R46" s="118" t="s">
        <v>329</v>
      </c>
      <c r="S46" s="118">
        <v>0</v>
      </c>
      <c r="T46" s="118" t="s">
        <v>151</v>
      </c>
      <c r="U46" s="119">
        <v>2</v>
      </c>
      <c r="V46" s="118">
        <v>1</v>
      </c>
      <c r="W46" s="120">
        <v>1</v>
      </c>
      <c r="X46" s="60"/>
      <c r="Y46" s="53"/>
      <c r="Z46" s="121">
        <v>1</v>
      </c>
      <c r="AA46" s="118">
        <v>0</v>
      </c>
      <c r="AB46" s="118">
        <v>0</v>
      </c>
      <c r="AC46" s="118" t="s">
        <v>329</v>
      </c>
      <c r="AD46" s="118">
        <v>0</v>
      </c>
      <c r="AE46" s="265">
        <v>0</v>
      </c>
      <c r="AF46" s="122" t="s">
        <v>338</v>
      </c>
      <c r="AG46" s="122" t="s">
        <v>339</v>
      </c>
      <c r="AH46" s="122"/>
      <c r="AI46" s="118" t="s">
        <v>329</v>
      </c>
      <c r="AJ46" s="118" t="s">
        <v>329</v>
      </c>
      <c r="AK46" s="118" t="s">
        <v>329</v>
      </c>
      <c r="AL46" s="147" t="s">
        <v>377</v>
      </c>
      <c r="AS46" s="4"/>
    </row>
    <row r="47" spans="1:45" s="3" customFormat="1" ht="63.75" customHeight="1">
      <c r="A47" s="322"/>
      <c r="B47" s="321"/>
      <c r="C47" s="57"/>
      <c r="D47" s="9"/>
      <c r="E47" s="9"/>
      <c r="F47" s="313"/>
      <c r="G47" s="244"/>
      <c r="H47" s="293" t="s">
        <v>46</v>
      </c>
      <c r="I47" s="294"/>
      <c r="J47" s="294"/>
      <c r="K47" s="294"/>
      <c r="L47" s="294"/>
      <c r="M47" s="294"/>
      <c r="N47" s="294"/>
      <c r="O47" s="294"/>
      <c r="P47" s="294"/>
      <c r="Q47" s="294"/>
      <c r="R47" s="294"/>
      <c r="S47" s="294"/>
      <c r="T47" s="294"/>
      <c r="U47" s="294"/>
      <c r="V47" s="294"/>
      <c r="W47" s="294"/>
      <c r="X47" s="294"/>
      <c r="Y47" s="294"/>
      <c r="Z47" s="294"/>
      <c r="AA47" s="294"/>
      <c r="AB47" s="294"/>
      <c r="AC47" s="295"/>
      <c r="AD47" s="272">
        <f>AVERAGE(AD41:AD46)</f>
        <v>0.6</v>
      </c>
      <c r="AE47" s="273">
        <f>AVERAGE(AE41:AE46)</f>
        <v>0.30833333333333335</v>
      </c>
      <c r="AF47" s="44"/>
      <c r="AG47" s="44"/>
      <c r="AH47" s="44"/>
      <c r="AI47" s="159"/>
      <c r="AJ47" s="159"/>
      <c r="AK47" s="159"/>
      <c r="AL47" s="147"/>
      <c r="AS47" s="4"/>
    </row>
    <row r="48" spans="1:45" s="4" customFormat="1" ht="144" customHeight="1">
      <c r="A48" s="323"/>
      <c r="B48" s="315"/>
      <c r="C48" s="57"/>
      <c r="D48" s="9"/>
      <c r="E48" s="50"/>
      <c r="F48" s="307" t="s">
        <v>47</v>
      </c>
      <c r="G48" s="39" t="s">
        <v>329</v>
      </c>
      <c r="H48" s="39" t="s">
        <v>152</v>
      </c>
      <c r="I48" s="233" t="s">
        <v>329</v>
      </c>
      <c r="J48" s="39" t="s">
        <v>329</v>
      </c>
      <c r="K48" s="39" t="s">
        <v>329</v>
      </c>
      <c r="L48" s="39" t="s">
        <v>329</v>
      </c>
      <c r="M48" s="39" t="s">
        <v>329</v>
      </c>
      <c r="N48" s="39" t="s">
        <v>329</v>
      </c>
      <c r="O48" s="39" t="s">
        <v>329</v>
      </c>
      <c r="P48" s="39" t="s">
        <v>329</v>
      </c>
      <c r="Q48" s="39" t="s">
        <v>329</v>
      </c>
      <c r="R48" s="39" t="s">
        <v>329</v>
      </c>
      <c r="S48" s="39">
        <v>0</v>
      </c>
      <c r="T48" s="39" t="s">
        <v>155</v>
      </c>
      <c r="U48" s="10">
        <v>4</v>
      </c>
      <c r="V48" s="39">
        <v>1</v>
      </c>
      <c r="W48" s="11">
        <v>1</v>
      </c>
      <c r="X48" s="60"/>
      <c r="Y48" s="53"/>
      <c r="Z48" s="114">
        <v>1</v>
      </c>
      <c r="AA48" s="233">
        <v>1</v>
      </c>
      <c r="AB48" s="233">
        <f>+V48+W48</f>
        <v>2</v>
      </c>
      <c r="AC48" s="39" t="s">
        <v>329</v>
      </c>
      <c r="AD48" s="12">
        <v>1</v>
      </c>
      <c r="AE48" s="249">
        <v>0.5</v>
      </c>
      <c r="AF48" s="44" t="s">
        <v>338</v>
      </c>
      <c r="AG48" s="44" t="s">
        <v>339</v>
      </c>
      <c r="AH48" s="45"/>
      <c r="AI48" s="39" t="s">
        <v>329</v>
      </c>
      <c r="AJ48" s="39" t="s">
        <v>329</v>
      </c>
      <c r="AK48" s="39" t="s">
        <v>329</v>
      </c>
      <c r="AL48" s="147" t="s">
        <v>389</v>
      </c>
      <c r="AM48" s="3"/>
      <c r="AN48" s="3"/>
      <c r="AO48" s="3"/>
      <c r="AP48" s="3"/>
      <c r="AQ48" s="3"/>
      <c r="AR48" s="3"/>
    </row>
    <row r="49" spans="1:44" s="4" customFormat="1" ht="144" customHeight="1">
      <c r="A49" s="323"/>
      <c r="B49" s="315"/>
      <c r="C49" s="57"/>
      <c r="D49" s="9"/>
      <c r="E49" s="9"/>
      <c r="F49" s="308"/>
      <c r="G49" s="39" t="s">
        <v>329</v>
      </c>
      <c r="H49" s="39" t="s">
        <v>153</v>
      </c>
      <c r="I49" s="233" t="s">
        <v>329</v>
      </c>
      <c r="J49" s="39" t="s">
        <v>329</v>
      </c>
      <c r="K49" s="39" t="s">
        <v>329</v>
      </c>
      <c r="L49" s="39" t="s">
        <v>329</v>
      </c>
      <c r="M49" s="39" t="s">
        <v>329</v>
      </c>
      <c r="N49" s="39" t="s">
        <v>329</v>
      </c>
      <c r="O49" s="39" t="s">
        <v>329</v>
      </c>
      <c r="P49" s="39" t="s">
        <v>329</v>
      </c>
      <c r="Q49" s="39" t="s">
        <v>329</v>
      </c>
      <c r="R49" s="39" t="s">
        <v>329</v>
      </c>
      <c r="S49" s="39">
        <v>0</v>
      </c>
      <c r="T49" s="39" t="s">
        <v>156</v>
      </c>
      <c r="U49" s="10">
        <v>4</v>
      </c>
      <c r="V49" s="39">
        <v>1</v>
      </c>
      <c r="W49" s="11">
        <v>1</v>
      </c>
      <c r="X49" s="60"/>
      <c r="Y49" s="53"/>
      <c r="Z49" s="114">
        <v>1</v>
      </c>
      <c r="AA49" s="233">
        <v>1</v>
      </c>
      <c r="AB49" s="233">
        <f>+V49+W49</f>
        <v>2</v>
      </c>
      <c r="AC49" s="39" t="s">
        <v>329</v>
      </c>
      <c r="AD49" s="12">
        <v>1</v>
      </c>
      <c r="AE49" s="249">
        <v>0.5</v>
      </c>
      <c r="AF49" s="44" t="s">
        <v>338</v>
      </c>
      <c r="AG49" s="44" t="s">
        <v>339</v>
      </c>
      <c r="AH49" s="45"/>
      <c r="AI49" s="39" t="s">
        <v>329</v>
      </c>
      <c r="AJ49" s="39" t="s">
        <v>329</v>
      </c>
      <c r="AK49" s="39" t="s">
        <v>329</v>
      </c>
      <c r="AL49" s="147" t="s">
        <v>389</v>
      </c>
      <c r="AM49" s="3"/>
      <c r="AN49" s="3"/>
      <c r="AO49" s="3"/>
      <c r="AP49" s="3"/>
      <c r="AQ49" s="3"/>
      <c r="AR49" s="3"/>
    </row>
    <row r="50" spans="1:44" s="4" customFormat="1" ht="186" customHeight="1" thickBot="1">
      <c r="A50" s="324"/>
      <c r="B50" s="316"/>
      <c r="C50" s="57"/>
      <c r="D50" s="9"/>
      <c r="E50" s="9"/>
      <c r="F50" s="308"/>
      <c r="G50" s="64" t="s">
        <v>329</v>
      </c>
      <c r="H50" s="64" t="s">
        <v>154</v>
      </c>
      <c r="I50" s="64" t="s">
        <v>329</v>
      </c>
      <c r="J50" s="64" t="s">
        <v>329</v>
      </c>
      <c r="K50" s="64" t="s">
        <v>329</v>
      </c>
      <c r="L50" s="64" t="s">
        <v>329</v>
      </c>
      <c r="M50" s="64" t="s">
        <v>329</v>
      </c>
      <c r="N50" s="64" t="s">
        <v>329</v>
      </c>
      <c r="O50" s="64" t="s">
        <v>329</v>
      </c>
      <c r="P50" s="64" t="s">
        <v>329</v>
      </c>
      <c r="Q50" s="64" t="s">
        <v>329</v>
      </c>
      <c r="R50" s="64" t="s">
        <v>329</v>
      </c>
      <c r="S50" s="64">
        <v>0</v>
      </c>
      <c r="T50" s="64" t="s">
        <v>157</v>
      </c>
      <c r="U50" s="69">
        <v>4</v>
      </c>
      <c r="V50" s="64">
        <v>1</v>
      </c>
      <c r="W50" s="180">
        <v>1</v>
      </c>
      <c r="X50" s="181"/>
      <c r="Y50" s="182"/>
      <c r="Z50" s="183">
        <v>1</v>
      </c>
      <c r="AA50" s="64">
        <v>1</v>
      </c>
      <c r="AB50" s="64">
        <f>+V50+W50</f>
        <v>2</v>
      </c>
      <c r="AC50" s="64" t="s">
        <v>329</v>
      </c>
      <c r="AD50" s="64" t="s">
        <v>329</v>
      </c>
      <c r="AE50" s="267">
        <v>0.5</v>
      </c>
      <c r="AF50" s="116" t="s">
        <v>338</v>
      </c>
      <c r="AG50" s="116" t="s">
        <v>339</v>
      </c>
      <c r="AH50" s="117"/>
      <c r="AI50" s="14" t="s">
        <v>329</v>
      </c>
      <c r="AJ50" s="14" t="s">
        <v>329</v>
      </c>
      <c r="AK50" s="14" t="s">
        <v>329</v>
      </c>
      <c r="AL50" s="147" t="s">
        <v>389</v>
      </c>
      <c r="AM50" s="3"/>
      <c r="AN50" s="3"/>
      <c r="AO50" s="3"/>
      <c r="AP50" s="3"/>
      <c r="AQ50" s="3"/>
      <c r="AR50" s="3"/>
    </row>
    <row r="51" spans="1:44" s="4" customFormat="1" ht="63" customHeight="1">
      <c r="A51" s="325"/>
      <c r="B51" s="174"/>
      <c r="C51" s="57"/>
      <c r="D51" s="9"/>
      <c r="E51" s="9"/>
      <c r="F51" s="309"/>
      <c r="G51" s="246"/>
      <c r="H51" s="302" t="s">
        <v>47</v>
      </c>
      <c r="I51" s="294"/>
      <c r="J51" s="294"/>
      <c r="K51" s="294"/>
      <c r="L51" s="294"/>
      <c r="M51" s="294"/>
      <c r="N51" s="294"/>
      <c r="O51" s="294"/>
      <c r="P51" s="294"/>
      <c r="Q51" s="294"/>
      <c r="R51" s="294"/>
      <c r="S51" s="294"/>
      <c r="T51" s="294"/>
      <c r="U51" s="294"/>
      <c r="V51" s="294"/>
      <c r="W51" s="294"/>
      <c r="X51" s="294"/>
      <c r="Y51" s="294"/>
      <c r="Z51" s="294"/>
      <c r="AA51" s="294"/>
      <c r="AB51" s="294"/>
      <c r="AC51" s="295"/>
      <c r="AD51" s="272">
        <f>AVERAGE(AD48:AD50)</f>
        <v>1</v>
      </c>
      <c r="AE51" s="272">
        <f>AVERAGE(AE48:AE50)</f>
        <v>0.5</v>
      </c>
      <c r="AF51" s="71"/>
      <c r="AG51" s="71"/>
      <c r="AH51" s="71"/>
      <c r="AI51" s="154"/>
      <c r="AJ51" s="154"/>
      <c r="AK51" s="154"/>
      <c r="AL51" s="178"/>
      <c r="AM51" s="3"/>
      <c r="AN51" s="3"/>
      <c r="AO51" s="3"/>
      <c r="AP51" s="3"/>
      <c r="AQ51" s="3"/>
      <c r="AR51" s="3"/>
    </row>
    <row r="52" spans="1:44" s="4" customFormat="1" ht="144" customHeight="1">
      <c r="A52" s="322"/>
      <c r="B52" s="337" t="s">
        <v>48</v>
      </c>
      <c r="C52" s="8"/>
      <c r="D52" s="9"/>
      <c r="E52" s="9"/>
      <c r="F52" s="283" t="s">
        <v>49</v>
      </c>
      <c r="G52" s="343" t="s">
        <v>268</v>
      </c>
      <c r="H52" s="37" t="s">
        <v>158</v>
      </c>
      <c r="I52" s="250" t="s">
        <v>340</v>
      </c>
      <c r="J52" s="81">
        <v>700000000</v>
      </c>
      <c r="K52" s="81">
        <v>700000000</v>
      </c>
      <c r="L52" s="81">
        <v>0</v>
      </c>
      <c r="M52" s="84">
        <v>44480</v>
      </c>
      <c r="N52" s="84">
        <v>44524</v>
      </c>
      <c r="O52" s="85" t="s">
        <v>274</v>
      </c>
      <c r="P52" s="44" t="s">
        <v>350</v>
      </c>
      <c r="Q52" s="133"/>
      <c r="R52" s="80" t="s">
        <v>273</v>
      </c>
      <c r="S52" s="37">
        <v>0</v>
      </c>
      <c r="T52" s="37" t="s">
        <v>159</v>
      </c>
      <c r="U52" s="38">
        <v>10</v>
      </c>
      <c r="V52" s="37">
        <v>3</v>
      </c>
      <c r="W52" s="37">
        <v>3</v>
      </c>
      <c r="X52" s="171"/>
      <c r="Y52" s="171"/>
      <c r="Z52" s="130">
        <v>3</v>
      </c>
      <c r="AA52" s="254">
        <v>3</v>
      </c>
      <c r="AB52" s="254">
        <f>+V52+W52</f>
        <v>6</v>
      </c>
      <c r="AC52" s="86">
        <f>+J52</f>
        <v>700000000</v>
      </c>
      <c r="AD52" s="260">
        <f>+K52/J52</f>
        <v>1</v>
      </c>
      <c r="AE52" s="260">
        <f>+AB52/U52</f>
        <v>0.6</v>
      </c>
      <c r="AF52" s="44" t="s">
        <v>338</v>
      </c>
      <c r="AG52" s="44" t="s">
        <v>339</v>
      </c>
      <c r="AH52" s="44" t="s">
        <v>335</v>
      </c>
      <c r="AI52" s="87">
        <f>+J52</f>
        <v>700000000</v>
      </c>
      <c r="AJ52" s="44" t="s">
        <v>336</v>
      </c>
      <c r="AK52" s="44" t="s">
        <v>337</v>
      </c>
      <c r="AL52" s="148" t="s">
        <v>370</v>
      </c>
      <c r="AM52" s="3"/>
      <c r="AN52" s="3"/>
      <c r="AO52" s="3"/>
      <c r="AP52" s="3"/>
      <c r="AQ52" s="3"/>
      <c r="AR52" s="3"/>
    </row>
    <row r="53" spans="1:44" s="4" customFormat="1" ht="129.75" customHeight="1">
      <c r="A53" s="323"/>
      <c r="B53" s="329"/>
      <c r="C53" s="8"/>
      <c r="D53" s="9"/>
      <c r="E53" s="9"/>
      <c r="F53" s="310"/>
      <c r="G53" s="341"/>
      <c r="H53" s="30" t="s">
        <v>158</v>
      </c>
      <c r="I53" s="251" t="s">
        <v>270</v>
      </c>
      <c r="J53" s="34">
        <v>376674335</v>
      </c>
      <c r="K53" s="34">
        <v>376674335</v>
      </c>
      <c r="L53" s="34">
        <v>0</v>
      </c>
      <c r="M53" s="43">
        <v>44492</v>
      </c>
      <c r="N53" s="43">
        <v>44617</v>
      </c>
      <c r="O53" s="31" t="s">
        <v>271</v>
      </c>
      <c r="P53" s="45" t="s">
        <v>350</v>
      </c>
      <c r="Q53" s="134"/>
      <c r="R53" s="32" t="s">
        <v>269</v>
      </c>
      <c r="S53" s="30">
        <v>10</v>
      </c>
      <c r="T53" s="30" t="s">
        <v>159</v>
      </c>
      <c r="U53" s="10">
        <v>10</v>
      </c>
      <c r="V53" s="30">
        <v>3</v>
      </c>
      <c r="W53" s="39">
        <v>3</v>
      </c>
      <c r="X53" s="172">
        <v>2</v>
      </c>
      <c r="Y53" s="172">
        <v>2</v>
      </c>
      <c r="Z53" s="131">
        <v>3</v>
      </c>
      <c r="AA53" s="255">
        <v>3</v>
      </c>
      <c r="AB53" s="255">
        <v>3</v>
      </c>
      <c r="AC53" s="46">
        <f>+J53</f>
        <v>376674335</v>
      </c>
      <c r="AD53" s="261">
        <v>1</v>
      </c>
      <c r="AE53" s="260">
        <f>+AB53/U53</f>
        <v>0.3</v>
      </c>
      <c r="AF53" s="44" t="s">
        <v>338</v>
      </c>
      <c r="AG53" s="44" t="s">
        <v>339</v>
      </c>
      <c r="AH53" s="45" t="s">
        <v>335</v>
      </c>
      <c r="AI53" s="13">
        <f>+J53</f>
        <v>376674335</v>
      </c>
      <c r="AJ53" s="45" t="s">
        <v>336</v>
      </c>
      <c r="AK53" s="45" t="s">
        <v>337</v>
      </c>
      <c r="AL53" s="148" t="s">
        <v>390</v>
      </c>
      <c r="AM53" s="3"/>
      <c r="AN53" s="3"/>
      <c r="AO53" s="3"/>
      <c r="AP53" s="3"/>
      <c r="AQ53" s="3"/>
      <c r="AR53" s="3"/>
    </row>
    <row r="54" spans="1:44" s="4" customFormat="1" ht="129.75" customHeight="1">
      <c r="A54" s="326"/>
      <c r="B54" s="330"/>
      <c r="C54" s="8"/>
      <c r="D54" s="9"/>
      <c r="E54" s="9"/>
      <c r="F54" s="284"/>
      <c r="G54" s="246"/>
      <c r="H54" s="302" t="s">
        <v>49</v>
      </c>
      <c r="I54" s="294"/>
      <c r="J54" s="294"/>
      <c r="K54" s="294"/>
      <c r="L54" s="294"/>
      <c r="M54" s="294"/>
      <c r="N54" s="294"/>
      <c r="O54" s="294"/>
      <c r="P54" s="294"/>
      <c r="Q54" s="294"/>
      <c r="R54" s="294"/>
      <c r="S54" s="294"/>
      <c r="T54" s="294"/>
      <c r="U54" s="294"/>
      <c r="V54" s="294"/>
      <c r="W54" s="294"/>
      <c r="X54" s="294"/>
      <c r="Y54" s="294"/>
      <c r="Z54" s="294"/>
      <c r="AA54" s="294"/>
      <c r="AB54" s="294"/>
      <c r="AC54" s="295"/>
      <c r="AD54" s="275">
        <f>AVERAGE(AD52:AD53)</f>
        <v>1</v>
      </c>
      <c r="AE54" s="275">
        <f>AVERAGE(AE52:AE53)</f>
        <v>0.44999999999999996</v>
      </c>
      <c r="AF54" s="71"/>
      <c r="AG54" s="71"/>
      <c r="AH54" s="68"/>
      <c r="AI54" s="72"/>
      <c r="AJ54" s="68"/>
      <c r="AK54" s="68"/>
      <c r="AL54" s="148"/>
      <c r="AM54" s="3"/>
      <c r="AN54" s="3"/>
      <c r="AO54" s="3"/>
      <c r="AP54" s="3"/>
      <c r="AQ54" s="3"/>
      <c r="AR54" s="3"/>
    </row>
    <row r="55" spans="1:44" s="4" customFormat="1" ht="117" customHeight="1">
      <c r="A55" s="326"/>
      <c r="B55" s="330"/>
      <c r="C55" s="9"/>
      <c r="D55" s="9"/>
      <c r="E55" s="9"/>
      <c r="F55" s="283" t="s">
        <v>50</v>
      </c>
      <c r="G55" s="88" t="s">
        <v>278</v>
      </c>
      <c r="H55" s="154" t="s">
        <v>160</v>
      </c>
      <c r="I55" s="253" t="s">
        <v>280</v>
      </c>
      <c r="J55" s="191">
        <v>334250000</v>
      </c>
      <c r="K55" s="191">
        <v>334250000</v>
      </c>
      <c r="L55" s="94">
        <v>0</v>
      </c>
      <c r="M55" s="91">
        <v>44532</v>
      </c>
      <c r="N55" s="91">
        <v>44593</v>
      </c>
      <c r="O55" s="92" t="s">
        <v>281</v>
      </c>
      <c r="P55" s="71" t="s">
        <v>351</v>
      </c>
      <c r="Q55" s="193" t="s">
        <v>365</v>
      </c>
      <c r="R55" s="88" t="s">
        <v>279</v>
      </c>
      <c r="S55" s="154">
        <v>0</v>
      </c>
      <c r="T55" s="154" t="s">
        <v>161</v>
      </c>
      <c r="U55" s="93">
        <v>20</v>
      </c>
      <c r="V55" s="154">
        <v>5</v>
      </c>
      <c r="W55" s="154">
        <v>5</v>
      </c>
      <c r="X55" s="154">
        <v>5</v>
      </c>
      <c r="Y55" s="154">
        <v>5</v>
      </c>
      <c r="Z55" s="132">
        <v>5</v>
      </c>
      <c r="AA55" s="257">
        <v>5</v>
      </c>
      <c r="AB55" s="257">
        <f>+V55+W55</f>
        <v>10</v>
      </c>
      <c r="AC55" s="94">
        <f>+J55</f>
        <v>334250000</v>
      </c>
      <c r="AD55" s="263">
        <v>1</v>
      </c>
      <c r="AE55" s="263">
        <f>+AB55/U55</f>
        <v>0.5</v>
      </c>
      <c r="AF55" s="71" t="s">
        <v>338</v>
      </c>
      <c r="AG55" s="71" t="s">
        <v>339</v>
      </c>
      <c r="AH55" s="68" t="s">
        <v>335</v>
      </c>
      <c r="AI55" s="72">
        <f>+J55</f>
        <v>334250000</v>
      </c>
      <c r="AJ55" s="68" t="s">
        <v>336</v>
      </c>
      <c r="AK55" s="68" t="s">
        <v>337</v>
      </c>
      <c r="AL55" s="148" t="s">
        <v>391</v>
      </c>
      <c r="AM55" s="3"/>
      <c r="AN55" s="3"/>
      <c r="AO55" s="3"/>
      <c r="AP55" s="3"/>
      <c r="AQ55" s="3"/>
      <c r="AR55" s="3"/>
    </row>
    <row r="56" spans="1:44" s="4" customFormat="1" ht="61.5" customHeight="1" thickBot="1">
      <c r="A56" s="325"/>
      <c r="B56" s="317"/>
      <c r="C56" s="61"/>
      <c r="D56" s="9"/>
      <c r="E56" s="50"/>
      <c r="F56" s="284"/>
      <c r="G56" s="246"/>
      <c r="H56" s="302" t="s">
        <v>50</v>
      </c>
      <c r="I56" s="294"/>
      <c r="J56" s="294"/>
      <c r="K56" s="294"/>
      <c r="L56" s="294"/>
      <c r="M56" s="294"/>
      <c r="N56" s="294"/>
      <c r="O56" s="294"/>
      <c r="P56" s="294"/>
      <c r="Q56" s="294"/>
      <c r="R56" s="294"/>
      <c r="S56" s="294"/>
      <c r="T56" s="294"/>
      <c r="U56" s="294"/>
      <c r="V56" s="294"/>
      <c r="W56" s="294"/>
      <c r="X56" s="294"/>
      <c r="Y56" s="294"/>
      <c r="Z56" s="294"/>
      <c r="AA56" s="294"/>
      <c r="AB56" s="294"/>
      <c r="AC56" s="295"/>
      <c r="AD56" s="275">
        <f>+AD55</f>
        <v>1</v>
      </c>
      <c r="AE56" s="275">
        <f>+AE55</f>
        <v>0.5</v>
      </c>
      <c r="AF56" s="71"/>
      <c r="AG56" s="71"/>
      <c r="AH56" s="71"/>
      <c r="AI56" s="95"/>
      <c r="AJ56" s="71"/>
      <c r="AK56" s="71"/>
      <c r="AL56" s="148"/>
      <c r="AM56" s="3"/>
      <c r="AN56" s="3"/>
      <c r="AO56" s="3"/>
      <c r="AP56" s="3"/>
      <c r="AQ56" s="3"/>
      <c r="AR56" s="3"/>
    </row>
    <row r="57" spans="1:44" s="4" customFormat="1" ht="117" customHeight="1">
      <c r="A57" s="327"/>
      <c r="B57" s="320"/>
      <c r="C57" s="61"/>
      <c r="D57" s="9"/>
      <c r="E57" s="50"/>
      <c r="F57" s="290" t="s">
        <v>51</v>
      </c>
      <c r="G57" s="159" t="s">
        <v>329</v>
      </c>
      <c r="H57" s="159" t="s">
        <v>163</v>
      </c>
      <c r="I57" s="230" t="s">
        <v>329</v>
      </c>
      <c r="J57" s="159" t="s">
        <v>329</v>
      </c>
      <c r="K57" s="159" t="s">
        <v>329</v>
      </c>
      <c r="L57" s="159" t="s">
        <v>329</v>
      </c>
      <c r="M57" s="159" t="s">
        <v>329</v>
      </c>
      <c r="N57" s="159" t="s">
        <v>329</v>
      </c>
      <c r="O57" s="159" t="s">
        <v>329</v>
      </c>
      <c r="P57" s="159" t="s">
        <v>329</v>
      </c>
      <c r="Q57" s="159" t="s">
        <v>329</v>
      </c>
      <c r="R57" s="159" t="s">
        <v>329</v>
      </c>
      <c r="S57" s="159">
        <v>850</v>
      </c>
      <c r="T57" s="159" t="s">
        <v>164</v>
      </c>
      <c r="U57" s="38">
        <v>850</v>
      </c>
      <c r="V57" s="159">
        <v>250</v>
      </c>
      <c r="W57" s="185">
        <v>200</v>
      </c>
      <c r="X57" s="186">
        <v>200</v>
      </c>
      <c r="Y57" s="192">
        <v>200</v>
      </c>
      <c r="Z57" s="109">
        <v>0</v>
      </c>
      <c r="AA57" s="230">
        <v>0</v>
      </c>
      <c r="AB57" s="230">
        <v>0</v>
      </c>
      <c r="AC57" s="159" t="s">
        <v>329</v>
      </c>
      <c r="AD57" s="249">
        <v>0</v>
      </c>
      <c r="AE57" s="249">
        <v>0</v>
      </c>
      <c r="AF57" s="118" t="s">
        <v>110</v>
      </c>
      <c r="AG57" s="118" t="s">
        <v>166</v>
      </c>
      <c r="AH57" s="118"/>
      <c r="AI57" s="118" t="s">
        <v>329</v>
      </c>
      <c r="AJ57" s="118" t="s">
        <v>329</v>
      </c>
      <c r="AK57" s="118" t="s">
        <v>329</v>
      </c>
      <c r="AL57" s="147" t="s">
        <v>377</v>
      </c>
      <c r="AM57" s="3"/>
      <c r="AN57" s="3"/>
      <c r="AO57" s="3"/>
      <c r="AP57" s="3"/>
      <c r="AQ57" s="3"/>
      <c r="AR57" s="3"/>
    </row>
    <row r="58" spans="1:44" s="4" customFormat="1" ht="153" customHeight="1">
      <c r="A58" s="323"/>
      <c r="B58" s="315"/>
      <c r="C58" s="61"/>
      <c r="D58" s="9"/>
      <c r="E58" s="50"/>
      <c r="F58" s="291"/>
      <c r="G58" s="39" t="s">
        <v>329</v>
      </c>
      <c r="H58" s="39" t="s">
        <v>162</v>
      </c>
      <c r="I58" s="233" t="s">
        <v>329</v>
      </c>
      <c r="J58" s="39" t="s">
        <v>329</v>
      </c>
      <c r="K58" s="39" t="s">
        <v>329</v>
      </c>
      <c r="L58" s="39" t="s">
        <v>329</v>
      </c>
      <c r="M58" s="39" t="s">
        <v>329</v>
      </c>
      <c r="N58" s="39" t="s">
        <v>329</v>
      </c>
      <c r="O58" s="39" t="s">
        <v>329</v>
      </c>
      <c r="P58" s="39" t="s">
        <v>329</v>
      </c>
      <c r="Q58" s="39" t="s">
        <v>329</v>
      </c>
      <c r="R58" s="39" t="s">
        <v>329</v>
      </c>
      <c r="S58" s="39">
        <v>0</v>
      </c>
      <c r="T58" s="39" t="s">
        <v>165</v>
      </c>
      <c r="U58" s="10">
        <v>30</v>
      </c>
      <c r="V58" s="39">
        <v>10</v>
      </c>
      <c r="W58" s="11">
        <v>10</v>
      </c>
      <c r="X58" s="60">
        <v>5</v>
      </c>
      <c r="Y58" s="53">
        <v>5</v>
      </c>
      <c r="Z58" s="114">
        <v>0</v>
      </c>
      <c r="AA58" s="233">
        <v>0</v>
      </c>
      <c r="AB58" s="233">
        <v>0</v>
      </c>
      <c r="AC58" s="39" t="s">
        <v>329</v>
      </c>
      <c r="AD58" s="12">
        <v>0</v>
      </c>
      <c r="AE58" s="12">
        <v>0</v>
      </c>
      <c r="AF58" s="39" t="s">
        <v>110</v>
      </c>
      <c r="AG58" s="39" t="s">
        <v>166</v>
      </c>
      <c r="AH58" s="39"/>
      <c r="AI58" s="39" t="s">
        <v>329</v>
      </c>
      <c r="AJ58" s="39" t="s">
        <v>329</v>
      </c>
      <c r="AK58" s="39" t="s">
        <v>329</v>
      </c>
      <c r="AL58" s="147" t="s">
        <v>377</v>
      </c>
      <c r="AM58" s="3"/>
      <c r="AN58" s="3"/>
      <c r="AO58" s="3"/>
      <c r="AP58" s="3"/>
      <c r="AQ58" s="3"/>
      <c r="AR58" s="3"/>
    </row>
    <row r="59" spans="1:44" s="4" customFormat="1" ht="66" customHeight="1">
      <c r="A59" s="323"/>
      <c r="B59" s="150"/>
      <c r="C59" s="61"/>
      <c r="D59" s="9"/>
      <c r="E59" s="50"/>
      <c r="F59" s="292"/>
      <c r="G59" s="244"/>
      <c r="H59" s="293" t="s">
        <v>51</v>
      </c>
      <c r="I59" s="294"/>
      <c r="J59" s="294"/>
      <c r="K59" s="294"/>
      <c r="L59" s="294"/>
      <c r="M59" s="294"/>
      <c r="N59" s="294"/>
      <c r="O59" s="294"/>
      <c r="P59" s="294"/>
      <c r="Q59" s="294"/>
      <c r="R59" s="294"/>
      <c r="S59" s="294"/>
      <c r="T59" s="294"/>
      <c r="U59" s="294"/>
      <c r="V59" s="294"/>
      <c r="W59" s="294"/>
      <c r="X59" s="294"/>
      <c r="Y59" s="294"/>
      <c r="Z59" s="294"/>
      <c r="AA59" s="294"/>
      <c r="AB59" s="294"/>
      <c r="AC59" s="295"/>
      <c r="AD59" s="272">
        <v>0</v>
      </c>
      <c r="AE59" s="272">
        <v>0</v>
      </c>
      <c r="AF59" s="163"/>
      <c r="AG59" s="163"/>
      <c r="AH59" s="163"/>
      <c r="AI59" s="163"/>
      <c r="AJ59" s="163"/>
      <c r="AK59" s="163"/>
      <c r="AL59" s="147"/>
      <c r="AM59" s="3"/>
      <c r="AN59" s="3"/>
      <c r="AO59" s="3"/>
      <c r="AP59" s="3"/>
      <c r="AQ59" s="3"/>
      <c r="AR59" s="3"/>
    </row>
    <row r="60" spans="1:44" s="4" customFormat="1" ht="135.75" customHeight="1">
      <c r="A60" s="323"/>
      <c r="B60" s="315" t="s">
        <v>52</v>
      </c>
      <c r="C60" s="61"/>
      <c r="D60" s="9"/>
      <c r="E60" s="50"/>
      <c r="F60" s="290" t="s">
        <v>53</v>
      </c>
      <c r="G60" s="32" t="s">
        <v>272</v>
      </c>
      <c r="H60" s="39" t="s">
        <v>167</v>
      </c>
      <c r="I60" s="233" t="s">
        <v>329</v>
      </c>
      <c r="J60" s="39" t="s">
        <v>329</v>
      </c>
      <c r="K60" s="39" t="s">
        <v>329</v>
      </c>
      <c r="L60" s="39" t="s">
        <v>329</v>
      </c>
      <c r="M60" s="39" t="s">
        <v>329</v>
      </c>
      <c r="N60" s="39" t="s">
        <v>329</v>
      </c>
      <c r="O60" s="39" t="s">
        <v>329</v>
      </c>
      <c r="P60" s="39" t="s">
        <v>329</v>
      </c>
      <c r="Q60" s="39" t="s">
        <v>329</v>
      </c>
      <c r="R60" s="39" t="s">
        <v>329</v>
      </c>
      <c r="S60" s="39" t="s">
        <v>19</v>
      </c>
      <c r="T60" s="39" t="s">
        <v>168</v>
      </c>
      <c r="U60" s="10">
        <v>3</v>
      </c>
      <c r="V60" s="39">
        <v>1</v>
      </c>
      <c r="W60" s="11">
        <v>1</v>
      </c>
      <c r="X60" s="60">
        <v>1</v>
      </c>
      <c r="Y60" s="53">
        <v>0</v>
      </c>
      <c r="Z60" s="114">
        <v>0</v>
      </c>
      <c r="AA60" s="233">
        <v>0</v>
      </c>
      <c r="AB60" s="233">
        <v>0</v>
      </c>
      <c r="AC60" s="39" t="s">
        <v>329</v>
      </c>
      <c r="AD60" s="12">
        <v>0</v>
      </c>
      <c r="AE60" s="12">
        <v>0</v>
      </c>
      <c r="AF60" s="39" t="s">
        <v>110</v>
      </c>
      <c r="AG60" s="39" t="s">
        <v>169</v>
      </c>
      <c r="AH60" s="39"/>
      <c r="AI60" s="39" t="s">
        <v>329</v>
      </c>
      <c r="AJ60" s="39" t="s">
        <v>329</v>
      </c>
      <c r="AK60" s="39" t="s">
        <v>329</v>
      </c>
      <c r="AL60" s="147" t="s">
        <v>377</v>
      </c>
      <c r="AM60" s="3"/>
      <c r="AN60" s="3"/>
      <c r="AO60" s="3"/>
      <c r="AP60" s="3"/>
      <c r="AQ60" s="3"/>
      <c r="AR60" s="3"/>
    </row>
    <row r="61" spans="1:44" s="4" customFormat="1" ht="45.75" customHeight="1">
      <c r="A61" s="323"/>
      <c r="B61" s="315"/>
      <c r="C61" s="61"/>
      <c r="D61" s="9"/>
      <c r="E61" s="50"/>
      <c r="F61" s="292"/>
      <c r="G61" s="244"/>
      <c r="H61" s="293" t="s">
        <v>53</v>
      </c>
      <c r="I61" s="294"/>
      <c r="J61" s="294"/>
      <c r="K61" s="294"/>
      <c r="L61" s="294"/>
      <c r="M61" s="294"/>
      <c r="N61" s="294"/>
      <c r="O61" s="294"/>
      <c r="P61" s="294"/>
      <c r="Q61" s="294"/>
      <c r="R61" s="294"/>
      <c r="S61" s="294"/>
      <c r="T61" s="294"/>
      <c r="U61" s="294"/>
      <c r="V61" s="294"/>
      <c r="W61" s="294"/>
      <c r="X61" s="294"/>
      <c r="Y61" s="294"/>
      <c r="Z61" s="294"/>
      <c r="AA61" s="294"/>
      <c r="AB61" s="294"/>
      <c r="AC61" s="295"/>
      <c r="AD61" s="272">
        <f>+AD60</f>
        <v>0</v>
      </c>
      <c r="AE61" s="272">
        <f>+AE60</f>
        <v>0</v>
      </c>
      <c r="AF61" s="163"/>
      <c r="AG61" s="163"/>
      <c r="AH61" s="163"/>
      <c r="AI61" s="163"/>
      <c r="AJ61" s="163"/>
      <c r="AK61" s="163"/>
      <c r="AL61" s="147"/>
      <c r="AM61" s="3"/>
      <c r="AN61" s="3"/>
      <c r="AO61" s="3"/>
      <c r="AP61" s="3"/>
      <c r="AQ61" s="3"/>
      <c r="AR61" s="3"/>
    </row>
    <row r="62" spans="1:44" s="4" customFormat="1" ht="156" customHeight="1">
      <c r="A62" s="323"/>
      <c r="B62" s="315"/>
      <c r="C62" s="61"/>
      <c r="D62" s="9"/>
      <c r="E62" s="50"/>
      <c r="F62" s="290" t="s">
        <v>54</v>
      </c>
      <c r="G62" s="39" t="s">
        <v>329</v>
      </c>
      <c r="H62" s="39" t="s">
        <v>170</v>
      </c>
      <c r="I62" s="233" t="s">
        <v>329</v>
      </c>
      <c r="J62" s="39" t="s">
        <v>329</v>
      </c>
      <c r="K62" s="39" t="s">
        <v>329</v>
      </c>
      <c r="L62" s="39" t="s">
        <v>329</v>
      </c>
      <c r="M62" s="39" t="s">
        <v>329</v>
      </c>
      <c r="N62" s="39" t="s">
        <v>329</v>
      </c>
      <c r="O62" s="39" t="s">
        <v>329</v>
      </c>
      <c r="P62" s="39" t="s">
        <v>329</v>
      </c>
      <c r="Q62" s="39" t="s">
        <v>329</v>
      </c>
      <c r="R62" s="39" t="s">
        <v>329</v>
      </c>
      <c r="S62" s="39">
        <v>0</v>
      </c>
      <c r="T62" s="39" t="s">
        <v>171</v>
      </c>
      <c r="U62" s="10">
        <v>3</v>
      </c>
      <c r="V62" s="39">
        <v>1</v>
      </c>
      <c r="W62" s="11">
        <v>1</v>
      </c>
      <c r="X62" s="60">
        <v>1</v>
      </c>
      <c r="Y62" s="53">
        <v>0</v>
      </c>
      <c r="Z62" s="114">
        <v>0</v>
      </c>
      <c r="AA62" s="233">
        <v>0</v>
      </c>
      <c r="AB62" s="233">
        <v>0</v>
      </c>
      <c r="AC62" s="39" t="s">
        <v>329</v>
      </c>
      <c r="AD62" s="12">
        <v>0</v>
      </c>
      <c r="AE62" s="12">
        <v>0</v>
      </c>
      <c r="AF62" s="39" t="s">
        <v>110</v>
      </c>
      <c r="AG62" s="39" t="s">
        <v>169</v>
      </c>
      <c r="AH62" s="39"/>
      <c r="AI62" s="39" t="s">
        <v>329</v>
      </c>
      <c r="AJ62" s="39" t="s">
        <v>329</v>
      </c>
      <c r="AK62" s="39" t="s">
        <v>329</v>
      </c>
      <c r="AL62" s="147" t="s">
        <v>377</v>
      </c>
      <c r="AM62" s="3"/>
      <c r="AN62" s="3"/>
      <c r="AO62" s="3"/>
      <c r="AP62" s="3"/>
      <c r="AQ62" s="3"/>
      <c r="AR62" s="3"/>
    </row>
    <row r="63" spans="1:44" s="4" customFormat="1" ht="58.5" customHeight="1">
      <c r="A63" s="152"/>
      <c r="B63" s="194"/>
      <c r="C63" s="61"/>
      <c r="D63" s="9"/>
      <c r="E63" s="50"/>
      <c r="F63" s="292"/>
      <c r="G63" s="244"/>
      <c r="H63" s="293" t="s">
        <v>54</v>
      </c>
      <c r="I63" s="294"/>
      <c r="J63" s="294"/>
      <c r="K63" s="294"/>
      <c r="L63" s="294"/>
      <c r="M63" s="294"/>
      <c r="N63" s="294"/>
      <c r="O63" s="294"/>
      <c r="P63" s="294"/>
      <c r="Q63" s="294"/>
      <c r="R63" s="294"/>
      <c r="S63" s="294"/>
      <c r="T63" s="294"/>
      <c r="U63" s="294"/>
      <c r="V63" s="294"/>
      <c r="W63" s="294"/>
      <c r="X63" s="294"/>
      <c r="Y63" s="294"/>
      <c r="Z63" s="294"/>
      <c r="AA63" s="294"/>
      <c r="AB63" s="294"/>
      <c r="AC63" s="295"/>
      <c r="AD63" s="277">
        <f>+AD62</f>
        <v>0</v>
      </c>
      <c r="AE63" s="277">
        <f>+AE62</f>
        <v>0</v>
      </c>
      <c r="AF63" s="64"/>
      <c r="AG63" s="64"/>
      <c r="AH63" s="64"/>
      <c r="AI63" s="64"/>
      <c r="AJ63" s="64"/>
      <c r="AK63" s="64"/>
      <c r="AL63" s="147"/>
      <c r="AM63" s="3"/>
      <c r="AN63" s="3"/>
      <c r="AO63" s="3"/>
      <c r="AP63" s="3"/>
      <c r="AQ63" s="3"/>
      <c r="AR63" s="3"/>
    </row>
    <row r="64" spans="1:44" s="4" customFormat="1" ht="157.5" customHeight="1" thickBot="1">
      <c r="A64" s="324" t="s">
        <v>55</v>
      </c>
      <c r="B64" s="316" t="s">
        <v>56</v>
      </c>
      <c r="C64" s="61"/>
      <c r="D64" s="9"/>
      <c r="E64" s="50"/>
      <c r="F64" s="307" t="s">
        <v>57</v>
      </c>
      <c r="G64" s="14" t="s">
        <v>329</v>
      </c>
      <c r="H64" s="14" t="s">
        <v>172</v>
      </c>
      <c r="I64" s="14" t="s">
        <v>329</v>
      </c>
      <c r="J64" s="14" t="s">
        <v>329</v>
      </c>
      <c r="K64" s="14" t="s">
        <v>329</v>
      </c>
      <c r="L64" s="14" t="s">
        <v>329</v>
      </c>
      <c r="M64" s="14" t="s">
        <v>329</v>
      </c>
      <c r="N64" s="14" t="s">
        <v>329</v>
      </c>
      <c r="O64" s="14" t="s">
        <v>329</v>
      </c>
      <c r="P64" s="14" t="s">
        <v>329</v>
      </c>
      <c r="Q64" s="14" t="s">
        <v>329</v>
      </c>
      <c r="R64" s="14" t="s">
        <v>329</v>
      </c>
      <c r="S64" s="14">
        <v>150</v>
      </c>
      <c r="T64" s="14" t="s">
        <v>174</v>
      </c>
      <c r="U64" s="15">
        <v>400</v>
      </c>
      <c r="V64" s="14">
        <v>100</v>
      </c>
      <c r="W64" s="113">
        <v>10</v>
      </c>
      <c r="X64" s="60">
        <v>100</v>
      </c>
      <c r="Y64" s="53">
        <v>100</v>
      </c>
      <c r="Z64" s="115">
        <v>10</v>
      </c>
      <c r="AA64" s="14">
        <v>10</v>
      </c>
      <c r="AB64" s="14">
        <v>10</v>
      </c>
      <c r="AC64" s="14" t="s">
        <v>329</v>
      </c>
      <c r="AD64" s="266">
        <v>0.1</v>
      </c>
      <c r="AE64" s="266">
        <f>+AB64/U64</f>
        <v>2.5000000000000001E-2</v>
      </c>
      <c r="AF64" s="14" t="s">
        <v>110</v>
      </c>
      <c r="AG64" s="14" t="s">
        <v>176</v>
      </c>
      <c r="AH64" s="14"/>
      <c r="AI64" s="14" t="s">
        <v>329</v>
      </c>
      <c r="AJ64" s="14" t="s">
        <v>329</v>
      </c>
      <c r="AK64" s="14" t="s">
        <v>329</v>
      </c>
      <c r="AL64" s="147" t="s">
        <v>393</v>
      </c>
      <c r="AM64" s="3"/>
      <c r="AN64" s="3"/>
      <c r="AO64" s="3"/>
      <c r="AP64" s="3"/>
      <c r="AQ64" s="3"/>
      <c r="AR64" s="3"/>
    </row>
    <row r="65" spans="1:45" s="4" customFormat="1" ht="157.5" customHeight="1">
      <c r="A65" s="322"/>
      <c r="B65" s="337"/>
      <c r="C65" s="9"/>
      <c r="D65" s="9"/>
      <c r="E65" s="9"/>
      <c r="F65" s="308"/>
      <c r="G65" s="98" t="s">
        <v>294</v>
      </c>
      <c r="H65" s="37" t="s">
        <v>173</v>
      </c>
      <c r="I65" s="250" t="s">
        <v>296</v>
      </c>
      <c r="J65" s="81">
        <v>500000000</v>
      </c>
      <c r="K65" s="81">
        <v>500000000</v>
      </c>
      <c r="L65" s="81">
        <v>0</v>
      </c>
      <c r="M65" s="84">
        <v>44443</v>
      </c>
      <c r="N65" s="84">
        <v>44502</v>
      </c>
      <c r="O65" s="85" t="s">
        <v>297</v>
      </c>
      <c r="P65" s="99" t="s">
        <v>352</v>
      </c>
      <c r="Q65" s="133"/>
      <c r="R65" s="80" t="s">
        <v>295</v>
      </c>
      <c r="S65" s="37">
        <v>0</v>
      </c>
      <c r="T65" s="37" t="s">
        <v>175</v>
      </c>
      <c r="U65" s="38">
        <v>30</v>
      </c>
      <c r="V65" s="37">
        <v>30</v>
      </c>
      <c r="W65" s="37">
        <v>30</v>
      </c>
      <c r="X65" s="30">
        <v>5</v>
      </c>
      <c r="Y65" s="30">
        <v>5</v>
      </c>
      <c r="Z65" s="130">
        <v>30</v>
      </c>
      <c r="AA65" s="254">
        <v>30</v>
      </c>
      <c r="AB65" s="254">
        <v>30</v>
      </c>
      <c r="AC65" s="86">
        <f t="shared" ref="AC65:AC71" si="1">+J65</f>
        <v>500000000</v>
      </c>
      <c r="AD65" s="260">
        <f>+K65/J65</f>
        <v>1</v>
      </c>
      <c r="AE65" s="260">
        <v>1</v>
      </c>
      <c r="AF65" s="44" t="s">
        <v>338</v>
      </c>
      <c r="AG65" s="44" t="s">
        <v>339</v>
      </c>
      <c r="AH65" s="44" t="s">
        <v>335</v>
      </c>
      <c r="AI65" s="87">
        <f>+J65</f>
        <v>500000000</v>
      </c>
      <c r="AJ65" s="44" t="s">
        <v>336</v>
      </c>
      <c r="AK65" s="44" t="s">
        <v>337</v>
      </c>
      <c r="AL65" s="148" t="s">
        <v>394</v>
      </c>
      <c r="AM65" s="3"/>
      <c r="AN65" s="3"/>
      <c r="AO65" s="3"/>
      <c r="AP65" s="3"/>
      <c r="AQ65" s="3"/>
      <c r="AR65" s="3"/>
    </row>
    <row r="66" spans="1:45" s="4" customFormat="1" ht="79.5" customHeight="1">
      <c r="A66" s="325"/>
      <c r="B66" s="318"/>
      <c r="C66" s="9"/>
      <c r="D66" s="9"/>
      <c r="E66" s="9"/>
      <c r="F66" s="309"/>
      <c r="G66" s="246"/>
      <c r="H66" s="302" t="s">
        <v>57</v>
      </c>
      <c r="I66" s="294"/>
      <c r="J66" s="294"/>
      <c r="K66" s="294"/>
      <c r="L66" s="294"/>
      <c r="M66" s="294"/>
      <c r="N66" s="294"/>
      <c r="O66" s="294"/>
      <c r="P66" s="294"/>
      <c r="Q66" s="294"/>
      <c r="R66" s="294"/>
      <c r="S66" s="294"/>
      <c r="T66" s="294"/>
      <c r="U66" s="294"/>
      <c r="V66" s="294"/>
      <c r="W66" s="294"/>
      <c r="X66" s="294"/>
      <c r="Y66" s="294"/>
      <c r="Z66" s="294"/>
      <c r="AA66" s="294"/>
      <c r="AB66" s="294"/>
      <c r="AC66" s="295"/>
      <c r="AD66" s="275">
        <f>AVERAGE(AD64:AD65)</f>
        <v>0.55000000000000004</v>
      </c>
      <c r="AE66" s="275">
        <f>AVERAGE(AE64:AE65)</f>
        <v>0.51249999999999996</v>
      </c>
      <c r="AF66" s="71"/>
      <c r="AG66" s="71"/>
      <c r="AH66" s="71"/>
      <c r="AI66" s="95"/>
      <c r="AJ66" s="71"/>
      <c r="AK66" s="71"/>
      <c r="AL66" s="148"/>
      <c r="AM66" s="3"/>
      <c r="AN66" s="3"/>
      <c r="AO66" s="3"/>
      <c r="AP66" s="3"/>
      <c r="AQ66" s="3"/>
      <c r="AR66" s="3"/>
    </row>
    <row r="67" spans="1:45" s="4" customFormat="1" ht="155.25" customHeight="1">
      <c r="A67" s="326"/>
      <c r="B67" s="330"/>
      <c r="C67" s="9"/>
      <c r="D67" s="9"/>
      <c r="E67" s="9"/>
      <c r="F67" s="283" t="s">
        <v>58</v>
      </c>
      <c r="G67" s="97" t="s">
        <v>302</v>
      </c>
      <c r="H67" s="154" t="s">
        <v>177</v>
      </c>
      <c r="I67" s="253" t="s">
        <v>304</v>
      </c>
      <c r="J67" s="90">
        <v>500000000</v>
      </c>
      <c r="K67" s="90">
        <v>500000000</v>
      </c>
      <c r="L67" s="90">
        <v>0</v>
      </c>
      <c r="M67" s="106">
        <v>44509</v>
      </c>
      <c r="N67" s="106">
        <v>44600</v>
      </c>
      <c r="O67" s="92" t="s">
        <v>305</v>
      </c>
      <c r="P67" s="195" t="s">
        <v>353</v>
      </c>
      <c r="Q67" s="136"/>
      <c r="R67" s="88" t="s">
        <v>303</v>
      </c>
      <c r="S67" s="154">
        <v>500</v>
      </c>
      <c r="T67" s="154" t="s">
        <v>178</v>
      </c>
      <c r="U67" s="93">
        <v>600</v>
      </c>
      <c r="V67" s="154">
        <v>150</v>
      </c>
      <c r="W67" s="154">
        <v>150</v>
      </c>
      <c r="X67" s="154">
        <v>150</v>
      </c>
      <c r="Y67" s="154">
        <v>150</v>
      </c>
      <c r="Z67" s="154">
        <v>150</v>
      </c>
      <c r="AA67" s="257">
        <v>150</v>
      </c>
      <c r="AB67" s="257">
        <v>150</v>
      </c>
      <c r="AC67" s="94">
        <f t="shared" si="1"/>
        <v>500000000</v>
      </c>
      <c r="AD67" s="263">
        <v>1</v>
      </c>
      <c r="AE67" s="263">
        <f>+AB67/U67</f>
        <v>0.25</v>
      </c>
      <c r="AF67" s="71" t="s">
        <v>338</v>
      </c>
      <c r="AG67" s="71" t="s">
        <v>339</v>
      </c>
      <c r="AH67" s="68" t="s">
        <v>335</v>
      </c>
      <c r="AI67" s="72">
        <f>+J67</f>
        <v>500000000</v>
      </c>
      <c r="AJ67" s="68" t="s">
        <v>336</v>
      </c>
      <c r="AK67" s="68" t="s">
        <v>337</v>
      </c>
      <c r="AL67" s="148" t="s">
        <v>371</v>
      </c>
      <c r="AM67" s="3"/>
      <c r="AN67" s="3"/>
      <c r="AO67" s="3"/>
      <c r="AP67" s="3"/>
      <c r="AQ67" s="3"/>
      <c r="AR67" s="3"/>
    </row>
    <row r="68" spans="1:45" s="4" customFormat="1" ht="80.25" customHeight="1" thickBot="1">
      <c r="A68" s="325"/>
      <c r="B68" s="317"/>
      <c r="C68" s="61"/>
      <c r="D68" s="9"/>
      <c r="E68" s="50"/>
      <c r="F68" s="284"/>
      <c r="G68" s="246"/>
      <c r="H68" s="302" t="s">
        <v>58</v>
      </c>
      <c r="I68" s="294"/>
      <c r="J68" s="294"/>
      <c r="K68" s="294"/>
      <c r="L68" s="294"/>
      <c r="M68" s="294"/>
      <c r="N68" s="294"/>
      <c r="O68" s="294"/>
      <c r="P68" s="294"/>
      <c r="Q68" s="294"/>
      <c r="R68" s="294"/>
      <c r="S68" s="294"/>
      <c r="T68" s="294"/>
      <c r="U68" s="294"/>
      <c r="V68" s="294"/>
      <c r="W68" s="294"/>
      <c r="X68" s="294"/>
      <c r="Y68" s="294"/>
      <c r="Z68" s="294"/>
      <c r="AA68" s="294"/>
      <c r="AB68" s="294"/>
      <c r="AC68" s="295"/>
      <c r="AD68" s="275">
        <f>+AD67</f>
        <v>1</v>
      </c>
      <c r="AE68" s="275">
        <f>+AE67</f>
        <v>0.25</v>
      </c>
      <c r="AF68" s="71"/>
      <c r="AG68" s="71"/>
      <c r="AH68" s="71"/>
      <c r="AI68" s="95"/>
      <c r="AJ68" s="71"/>
      <c r="AK68" s="71"/>
      <c r="AL68" s="148"/>
      <c r="AM68" s="3"/>
      <c r="AN68" s="3"/>
      <c r="AO68" s="3"/>
      <c r="AP68" s="3"/>
      <c r="AQ68" s="3"/>
      <c r="AR68" s="3"/>
    </row>
    <row r="69" spans="1:45" s="4" customFormat="1" ht="110.25" customHeight="1" thickBot="1">
      <c r="A69" s="328"/>
      <c r="B69" s="319"/>
      <c r="C69" s="60"/>
      <c r="D69" s="12"/>
      <c r="E69" s="54"/>
      <c r="F69" s="304" t="s">
        <v>59</v>
      </c>
      <c r="G69" s="196" t="s">
        <v>329</v>
      </c>
      <c r="H69" s="197" t="s">
        <v>179</v>
      </c>
      <c r="I69" s="196" t="s">
        <v>329</v>
      </c>
      <c r="J69" s="196" t="s">
        <v>329</v>
      </c>
      <c r="K69" s="196" t="s">
        <v>329</v>
      </c>
      <c r="L69" s="196" t="s">
        <v>329</v>
      </c>
      <c r="M69" s="196" t="s">
        <v>329</v>
      </c>
      <c r="N69" s="196" t="s">
        <v>329</v>
      </c>
      <c r="O69" s="196" t="s">
        <v>329</v>
      </c>
      <c r="P69" s="196" t="s">
        <v>329</v>
      </c>
      <c r="Q69" s="196" t="s">
        <v>329</v>
      </c>
      <c r="R69" s="196" t="s">
        <v>329</v>
      </c>
      <c r="S69" s="198">
        <v>0</v>
      </c>
      <c r="T69" s="197" t="s">
        <v>182</v>
      </c>
      <c r="U69" s="198">
        <v>2</v>
      </c>
      <c r="V69" s="198">
        <v>1</v>
      </c>
      <c r="W69" s="199">
        <v>1</v>
      </c>
      <c r="X69" s="58">
        <v>1</v>
      </c>
      <c r="Y69" s="51"/>
      <c r="Z69" s="200">
        <v>0</v>
      </c>
      <c r="AA69" s="196">
        <v>0</v>
      </c>
      <c r="AB69" s="196">
        <v>0</v>
      </c>
      <c r="AC69" s="196" t="s">
        <v>329</v>
      </c>
      <c r="AD69" s="196" t="s">
        <v>329</v>
      </c>
      <c r="AE69" s="269">
        <v>0</v>
      </c>
      <c r="AF69" s="123" t="s">
        <v>110</v>
      </c>
      <c r="AG69" s="123" t="s">
        <v>110</v>
      </c>
      <c r="AH69" s="125"/>
      <c r="AI69" s="123" t="s">
        <v>329</v>
      </c>
      <c r="AJ69" s="123" t="s">
        <v>329</v>
      </c>
      <c r="AK69" s="123" t="s">
        <v>329</v>
      </c>
      <c r="AL69" s="147" t="s">
        <v>377</v>
      </c>
      <c r="AM69" s="18"/>
      <c r="AN69" s="18"/>
      <c r="AO69" s="19"/>
      <c r="AP69" s="3"/>
      <c r="AQ69" s="3"/>
      <c r="AR69" s="3"/>
    </row>
    <row r="70" spans="1:45" s="4" customFormat="1" ht="185.25" customHeight="1">
      <c r="A70" s="322"/>
      <c r="B70" s="337"/>
      <c r="C70" s="30"/>
      <c r="D70" s="12"/>
      <c r="E70" s="54"/>
      <c r="F70" s="304"/>
      <c r="G70" s="98" t="s">
        <v>290</v>
      </c>
      <c r="H70" s="100" t="s">
        <v>180</v>
      </c>
      <c r="I70" s="250" t="s">
        <v>292</v>
      </c>
      <c r="J70" s="81">
        <v>500000000</v>
      </c>
      <c r="K70" s="81">
        <v>500000000</v>
      </c>
      <c r="L70" s="81">
        <v>0</v>
      </c>
      <c r="M70" s="84">
        <v>44443</v>
      </c>
      <c r="N70" s="84">
        <v>44502</v>
      </c>
      <c r="O70" s="85" t="s">
        <v>293</v>
      </c>
      <c r="P70" s="101" t="s">
        <v>354</v>
      </c>
      <c r="Q70" s="133"/>
      <c r="R70" s="80" t="s">
        <v>291</v>
      </c>
      <c r="S70" s="38">
        <v>200</v>
      </c>
      <c r="T70" s="100" t="s">
        <v>183</v>
      </c>
      <c r="U70" s="38">
        <v>500</v>
      </c>
      <c r="V70" s="38">
        <v>200</v>
      </c>
      <c r="W70" s="38">
        <v>100</v>
      </c>
      <c r="X70" s="10">
        <v>100</v>
      </c>
      <c r="Y70" s="10">
        <v>100</v>
      </c>
      <c r="Z70" s="130">
        <v>100</v>
      </c>
      <c r="AA70" s="254">
        <v>100</v>
      </c>
      <c r="AB70" s="254">
        <f>+V70+W70</f>
        <v>300</v>
      </c>
      <c r="AC70" s="86">
        <f t="shared" si="1"/>
        <v>500000000</v>
      </c>
      <c r="AD70" s="260">
        <v>1</v>
      </c>
      <c r="AE70" s="260">
        <f>+AB70/U70</f>
        <v>0.6</v>
      </c>
      <c r="AF70" s="44" t="s">
        <v>338</v>
      </c>
      <c r="AG70" s="44" t="s">
        <v>339</v>
      </c>
      <c r="AH70" s="44" t="s">
        <v>335</v>
      </c>
      <c r="AI70" s="87">
        <f>+J70</f>
        <v>500000000</v>
      </c>
      <c r="AJ70" s="44" t="s">
        <v>336</v>
      </c>
      <c r="AK70" s="44" t="s">
        <v>337</v>
      </c>
      <c r="AL70" s="148" t="s">
        <v>372</v>
      </c>
      <c r="AM70" s="18"/>
      <c r="AN70" s="18"/>
      <c r="AO70" s="19"/>
      <c r="AP70" s="3"/>
      <c r="AQ70" s="3"/>
      <c r="AR70" s="3"/>
    </row>
    <row r="71" spans="1:45" s="4" customFormat="1" ht="108" customHeight="1">
      <c r="A71" s="326"/>
      <c r="B71" s="330"/>
      <c r="C71" s="30"/>
      <c r="D71" s="12"/>
      <c r="E71" s="54"/>
      <c r="F71" s="304"/>
      <c r="G71" s="74" t="s">
        <v>298</v>
      </c>
      <c r="H71" s="77" t="s">
        <v>181</v>
      </c>
      <c r="I71" s="252" t="s">
        <v>300</v>
      </c>
      <c r="J71" s="65">
        <v>500000000</v>
      </c>
      <c r="K71" s="65">
        <v>500000000</v>
      </c>
      <c r="L71" s="65">
        <v>0</v>
      </c>
      <c r="M71" s="76">
        <v>44509</v>
      </c>
      <c r="N71" s="76">
        <v>44600</v>
      </c>
      <c r="O71" s="67" t="s">
        <v>301</v>
      </c>
      <c r="P71" s="75" t="s">
        <v>355</v>
      </c>
      <c r="Q71" s="135"/>
      <c r="R71" s="73" t="s">
        <v>299</v>
      </c>
      <c r="S71" s="69">
        <v>10</v>
      </c>
      <c r="T71" s="77" t="s">
        <v>184</v>
      </c>
      <c r="U71" s="69">
        <v>10</v>
      </c>
      <c r="V71" s="69">
        <v>3</v>
      </c>
      <c r="W71" s="69">
        <v>3</v>
      </c>
      <c r="X71" s="69">
        <v>2</v>
      </c>
      <c r="Y71" s="69">
        <v>2</v>
      </c>
      <c r="Z71" s="129">
        <v>3</v>
      </c>
      <c r="AA71" s="256">
        <v>3</v>
      </c>
      <c r="AB71" s="256">
        <f>+V71+W71</f>
        <v>6</v>
      </c>
      <c r="AC71" s="70">
        <f t="shared" si="1"/>
        <v>500000000</v>
      </c>
      <c r="AD71" s="262">
        <v>1</v>
      </c>
      <c r="AE71" s="263">
        <f>+AB71/U71</f>
        <v>0.6</v>
      </c>
      <c r="AF71" s="71" t="s">
        <v>338</v>
      </c>
      <c r="AG71" s="71" t="s">
        <v>339</v>
      </c>
      <c r="AH71" s="68" t="s">
        <v>335</v>
      </c>
      <c r="AI71" s="72">
        <f>+J71</f>
        <v>500000000</v>
      </c>
      <c r="AJ71" s="68" t="s">
        <v>336</v>
      </c>
      <c r="AK71" s="68" t="s">
        <v>337</v>
      </c>
      <c r="AL71" s="164" t="s">
        <v>395</v>
      </c>
      <c r="AM71" s="18"/>
      <c r="AN71" s="18"/>
      <c r="AO71" s="19"/>
      <c r="AP71" s="3"/>
      <c r="AQ71" s="3"/>
      <c r="AR71" s="3"/>
    </row>
    <row r="72" spans="1:45" s="4" customFormat="1" ht="82.5" customHeight="1" thickBot="1">
      <c r="A72" s="325"/>
      <c r="B72" s="317"/>
      <c r="C72" s="60"/>
      <c r="D72" s="12"/>
      <c r="E72" s="54"/>
      <c r="F72" s="304"/>
      <c r="G72" s="246"/>
      <c r="H72" s="302" t="s">
        <v>59</v>
      </c>
      <c r="I72" s="294"/>
      <c r="J72" s="294"/>
      <c r="K72" s="294"/>
      <c r="L72" s="294"/>
      <c r="M72" s="294"/>
      <c r="N72" s="294"/>
      <c r="O72" s="294"/>
      <c r="P72" s="294"/>
      <c r="Q72" s="294"/>
      <c r="R72" s="294"/>
      <c r="S72" s="294"/>
      <c r="T72" s="294"/>
      <c r="U72" s="294"/>
      <c r="V72" s="294"/>
      <c r="W72" s="294"/>
      <c r="X72" s="294"/>
      <c r="Y72" s="294"/>
      <c r="Z72" s="294"/>
      <c r="AA72" s="294"/>
      <c r="AB72" s="294"/>
      <c r="AC72" s="295"/>
      <c r="AD72" s="275">
        <f>AVERAGE(AD69:AD71)</f>
        <v>1</v>
      </c>
      <c r="AE72" s="275">
        <f>AVERAGE(AE69:AE71)</f>
        <v>0.39999999999999997</v>
      </c>
      <c r="AF72" s="71"/>
      <c r="AG72" s="71"/>
      <c r="AH72" s="71"/>
      <c r="AI72" s="95"/>
      <c r="AJ72" s="71"/>
      <c r="AK72" s="71"/>
      <c r="AL72" s="164"/>
      <c r="AM72" s="18"/>
      <c r="AN72" s="18"/>
      <c r="AO72" s="19"/>
      <c r="AP72" s="3"/>
      <c r="AQ72" s="3"/>
      <c r="AR72" s="3"/>
    </row>
    <row r="73" spans="1:45" s="4" customFormat="1" ht="161.25" customHeight="1">
      <c r="A73" s="327"/>
      <c r="B73" s="320"/>
      <c r="C73" s="60"/>
      <c r="D73" s="12"/>
      <c r="E73" s="54"/>
      <c r="F73" s="296" t="s">
        <v>60</v>
      </c>
      <c r="G73" s="159" t="s">
        <v>329</v>
      </c>
      <c r="H73" s="161" t="s">
        <v>185</v>
      </c>
      <c r="I73" s="230" t="s">
        <v>329</v>
      </c>
      <c r="J73" s="159" t="s">
        <v>329</v>
      </c>
      <c r="K73" s="159" t="s">
        <v>329</v>
      </c>
      <c r="L73" s="159" t="s">
        <v>329</v>
      </c>
      <c r="M73" s="159" t="s">
        <v>329</v>
      </c>
      <c r="N73" s="159" t="s">
        <v>329</v>
      </c>
      <c r="O73" s="159" t="s">
        <v>329</v>
      </c>
      <c r="P73" s="159" t="s">
        <v>329</v>
      </c>
      <c r="Q73" s="159" t="s">
        <v>329</v>
      </c>
      <c r="R73" s="159" t="s">
        <v>329</v>
      </c>
      <c r="S73" s="38">
        <v>0</v>
      </c>
      <c r="T73" s="161" t="s">
        <v>186</v>
      </c>
      <c r="U73" s="38">
        <v>3</v>
      </c>
      <c r="V73" s="38">
        <v>1</v>
      </c>
      <c r="W73" s="110">
        <v>1</v>
      </c>
      <c r="X73" s="58">
        <v>1</v>
      </c>
      <c r="Y73" s="51"/>
      <c r="Z73" s="109">
        <v>0</v>
      </c>
      <c r="AA73" s="230">
        <v>0</v>
      </c>
      <c r="AB73" s="230">
        <v>0</v>
      </c>
      <c r="AC73" s="159" t="s">
        <v>329</v>
      </c>
      <c r="AD73" s="249">
        <v>0</v>
      </c>
      <c r="AE73" s="249">
        <v>0</v>
      </c>
      <c r="AF73" s="118" t="s">
        <v>110</v>
      </c>
      <c r="AG73" s="118" t="s">
        <v>187</v>
      </c>
      <c r="AH73" s="127"/>
      <c r="AI73" s="118" t="s">
        <v>329</v>
      </c>
      <c r="AJ73" s="118" t="s">
        <v>329</v>
      </c>
      <c r="AK73" s="118" t="s">
        <v>329</v>
      </c>
      <c r="AL73" s="147" t="s">
        <v>377</v>
      </c>
      <c r="AM73" s="18"/>
      <c r="AN73" s="18"/>
      <c r="AO73" s="3"/>
      <c r="AP73" s="22"/>
      <c r="AQ73" s="22"/>
      <c r="AR73" s="3"/>
      <c r="AS73" s="23"/>
    </row>
    <row r="74" spans="1:45" s="4" customFormat="1" ht="65.25" customHeight="1">
      <c r="A74" s="153"/>
      <c r="B74" s="201"/>
      <c r="C74" s="60"/>
      <c r="D74" s="12"/>
      <c r="E74" s="54"/>
      <c r="F74" s="297"/>
      <c r="G74" s="244"/>
      <c r="H74" s="293" t="s">
        <v>60</v>
      </c>
      <c r="I74" s="294"/>
      <c r="J74" s="294"/>
      <c r="K74" s="294"/>
      <c r="L74" s="294"/>
      <c r="M74" s="294"/>
      <c r="N74" s="294"/>
      <c r="O74" s="294"/>
      <c r="P74" s="294"/>
      <c r="Q74" s="294"/>
      <c r="R74" s="294"/>
      <c r="S74" s="294"/>
      <c r="T74" s="294"/>
      <c r="U74" s="294"/>
      <c r="V74" s="294"/>
      <c r="W74" s="294"/>
      <c r="X74" s="294"/>
      <c r="Y74" s="294"/>
      <c r="Z74" s="294"/>
      <c r="AA74" s="294"/>
      <c r="AB74" s="294"/>
      <c r="AC74" s="295"/>
      <c r="AD74" s="272">
        <f>+AD73</f>
        <v>0</v>
      </c>
      <c r="AE74" s="278">
        <f>+AE73</f>
        <v>0</v>
      </c>
      <c r="AF74" s="154"/>
      <c r="AG74" s="154"/>
      <c r="AH74" s="203"/>
      <c r="AI74" s="154"/>
      <c r="AJ74" s="154"/>
      <c r="AK74" s="154"/>
      <c r="AL74" s="164"/>
      <c r="AM74" s="18"/>
      <c r="AN74" s="18"/>
      <c r="AO74" s="3"/>
      <c r="AP74" s="22"/>
      <c r="AQ74" s="22"/>
      <c r="AR74" s="3"/>
      <c r="AS74" s="23"/>
    </row>
    <row r="75" spans="1:45" s="4" customFormat="1" ht="160.5" customHeight="1" thickBot="1">
      <c r="A75" s="324" t="s">
        <v>61</v>
      </c>
      <c r="B75" s="232" t="s">
        <v>62</v>
      </c>
      <c r="C75" s="233"/>
      <c r="D75" s="12"/>
      <c r="E75" s="229"/>
      <c r="F75" s="304" t="s">
        <v>63</v>
      </c>
      <c r="G75" s="64" t="s">
        <v>329</v>
      </c>
      <c r="H75" s="156" t="s">
        <v>188</v>
      </c>
      <c r="I75" s="64" t="s">
        <v>329</v>
      </c>
      <c r="J75" s="64" t="s">
        <v>329</v>
      </c>
      <c r="K75" s="64" t="s">
        <v>329</v>
      </c>
      <c r="L75" s="64" t="s">
        <v>329</v>
      </c>
      <c r="M75" s="64" t="s">
        <v>329</v>
      </c>
      <c r="N75" s="64" t="s">
        <v>329</v>
      </c>
      <c r="O75" s="64" t="s">
        <v>329</v>
      </c>
      <c r="P75" s="64" t="s">
        <v>329</v>
      </c>
      <c r="Q75" s="64" t="s">
        <v>329</v>
      </c>
      <c r="R75" s="64" t="s">
        <v>329</v>
      </c>
      <c r="S75" s="205" t="s">
        <v>19</v>
      </c>
      <c r="T75" s="156" t="s">
        <v>189</v>
      </c>
      <c r="U75" s="69">
        <v>1</v>
      </c>
      <c r="V75" s="64">
        <v>1</v>
      </c>
      <c r="W75" s="180">
        <v>1</v>
      </c>
      <c r="X75" s="206"/>
      <c r="Y75" s="207"/>
      <c r="Z75" s="183">
        <v>1</v>
      </c>
      <c r="AA75" s="64">
        <v>1</v>
      </c>
      <c r="AB75" s="64">
        <f>+V75+W75</f>
        <v>2</v>
      </c>
      <c r="AC75" s="64" t="s">
        <v>329</v>
      </c>
      <c r="AD75" s="259">
        <v>1</v>
      </c>
      <c r="AE75" s="259">
        <v>1</v>
      </c>
      <c r="AF75" s="14" t="s">
        <v>110</v>
      </c>
      <c r="AG75" s="14" t="s">
        <v>110</v>
      </c>
      <c r="AH75" s="21"/>
      <c r="AI75" s="14" t="s">
        <v>329</v>
      </c>
      <c r="AJ75" s="14" t="s">
        <v>329</v>
      </c>
      <c r="AK75" s="14" t="s">
        <v>329</v>
      </c>
      <c r="AL75" s="165" t="s">
        <v>396</v>
      </c>
      <c r="AM75" s="18"/>
      <c r="AN75" s="18"/>
      <c r="AO75" s="3"/>
      <c r="AP75" s="3"/>
      <c r="AQ75" s="3"/>
      <c r="AR75" s="3"/>
      <c r="AS75" s="23"/>
    </row>
    <row r="76" spans="1:45" s="4" customFormat="1" ht="61.5" customHeight="1">
      <c r="A76" s="325"/>
      <c r="B76" s="232"/>
      <c r="C76" s="233"/>
      <c r="D76" s="12"/>
      <c r="E76" s="229"/>
      <c r="F76" s="304"/>
      <c r="G76" s="246"/>
      <c r="H76" s="302" t="s">
        <v>63</v>
      </c>
      <c r="I76" s="294"/>
      <c r="J76" s="294"/>
      <c r="K76" s="294"/>
      <c r="L76" s="294"/>
      <c r="M76" s="294"/>
      <c r="N76" s="294"/>
      <c r="O76" s="294"/>
      <c r="P76" s="294"/>
      <c r="Q76" s="294"/>
      <c r="R76" s="294"/>
      <c r="S76" s="294"/>
      <c r="T76" s="294"/>
      <c r="U76" s="294"/>
      <c r="V76" s="294"/>
      <c r="W76" s="294"/>
      <c r="X76" s="294"/>
      <c r="Y76" s="294"/>
      <c r="Z76" s="294"/>
      <c r="AA76" s="294"/>
      <c r="AB76" s="294"/>
      <c r="AC76" s="295"/>
      <c r="AD76" s="272">
        <f>+AD75</f>
        <v>1</v>
      </c>
      <c r="AE76" s="272">
        <f>+AE75</f>
        <v>1</v>
      </c>
      <c r="AF76" s="154"/>
      <c r="AG76" s="154"/>
      <c r="AH76" s="203"/>
      <c r="AI76" s="154"/>
      <c r="AJ76" s="154"/>
      <c r="AK76" s="154"/>
      <c r="AL76" s="168"/>
      <c r="AM76" s="18"/>
      <c r="AN76" s="18"/>
      <c r="AO76" s="3"/>
      <c r="AP76" s="3"/>
      <c r="AQ76" s="3"/>
      <c r="AR76" s="3"/>
      <c r="AS76" s="23"/>
    </row>
    <row r="77" spans="1:45" s="4" customFormat="1" ht="168" customHeight="1">
      <c r="A77" s="322"/>
      <c r="B77" s="102" t="s">
        <v>64</v>
      </c>
      <c r="C77" s="230"/>
      <c r="D77" s="249"/>
      <c r="E77" s="231"/>
      <c r="F77" s="305" t="s">
        <v>65</v>
      </c>
      <c r="G77" s="80" t="s">
        <v>314</v>
      </c>
      <c r="H77" s="100" t="s">
        <v>190</v>
      </c>
      <c r="I77" s="250" t="s">
        <v>316</v>
      </c>
      <c r="J77" s="81">
        <v>700000000</v>
      </c>
      <c r="K77" s="81">
        <f>+J77*80%</f>
        <v>560000000</v>
      </c>
      <c r="L77" s="81">
        <f>+J77*20%</f>
        <v>140000000</v>
      </c>
      <c r="M77" s="84">
        <v>44481</v>
      </c>
      <c r="N77" s="84">
        <v>44561</v>
      </c>
      <c r="O77" s="85" t="s">
        <v>317</v>
      </c>
      <c r="P77" s="44" t="s">
        <v>356</v>
      </c>
      <c r="Q77" s="133"/>
      <c r="R77" s="80" t="s">
        <v>315</v>
      </c>
      <c r="S77" s="103" t="s">
        <v>19</v>
      </c>
      <c r="T77" s="100" t="s">
        <v>191</v>
      </c>
      <c r="U77" s="38">
        <v>8</v>
      </c>
      <c r="V77" s="38">
        <v>2</v>
      </c>
      <c r="W77" s="38">
        <v>2</v>
      </c>
      <c r="X77" s="38">
        <v>2</v>
      </c>
      <c r="Y77" s="38">
        <v>2</v>
      </c>
      <c r="Z77" s="130">
        <v>2</v>
      </c>
      <c r="AA77" s="254">
        <v>2</v>
      </c>
      <c r="AB77" s="254">
        <f>+V77+W77</f>
        <v>4</v>
      </c>
      <c r="AC77" s="86">
        <f>+J77</f>
        <v>700000000</v>
      </c>
      <c r="AD77" s="260">
        <v>1</v>
      </c>
      <c r="AE77" s="260">
        <v>0.5</v>
      </c>
      <c r="AF77" s="44" t="s">
        <v>338</v>
      </c>
      <c r="AG77" s="44" t="s">
        <v>339</v>
      </c>
      <c r="AH77" s="44" t="s">
        <v>335</v>
      </c>
      <c r="AI77" s="87">
        <f>+J77</f>
        <v>700000000</v>
      </c>
      <c r="AJ77" s="44" t="s">
        <v>336</v>
      </c>
      <c r="AK77" s="44" t="s">
        <v>337</v>
      </c>
      <c r="AL77" s="148" t="s">
        <v>397</v>
      </c>
      <c r="AM77" s="18"/>
      <c r="AN77" s="18"/>
      <c r="AO77" s="3"/>
      <c r="AP77" s="3"/>
      <c r="AQ77" s="3"/>
      <c r="AR77" s="3"/>
      <c r="AS77" s="23"/>
    </row>
    <row r="78" spans="1:45" s="4" customFormat="1" ht="67.5" customHeight="1">
      <c r="A78" s="322"/>
      <c r="B78" s="102"/>
      <c r="C78" s="163"/>
      <c r="D78" s="12"/>
      <c r="E78" s="155"/>
      <c r="F78" s="306"/>
      <c r="G78" s="244"/>
      <c r="H78" s="302" t="s">
        <v>65</v>
      </c>
      <c r="I78" s="294"/>
      <c r="J78" s="294"/>
      <c r="K78" s="294"/>
      <c r="L78" s="294"/>
      <c r="M78" s="294"/>
      <c r="N78" s="294"/>
      <c r="O78" s="294"/>
      <c r="P78" s="294"/>
      <c r="Q78" s="294"/>
      <c r="R78" s="294"/>
      <c r="S78" s="294"/>
      <c r="T78" s="294"/>
      <c r="U78" s="294"/>
      <c r="V78" s="294"/>
      <c r="W78" s="294"/>
      <c r="X78" s="294"/>
      <c r="Y78" s="294"/>
      <c r="Z78" s="294"/>
      <c r="AA78" s="294"/>
      <c r="AB78" s="294"/>
      <c r="AC78" s="295"/>
      <c r="AD78" s="276">
        <f>+AD77</f>
        <v>1</v>
      </c>
      <c r="AE78" s="276">
        <f>+AE77</f>
        <v>0.5</v>
      </c>
      <c r="AF78" s="44"/>
      <c r="AG78" s="44"/>
      <c r="AH78" s="44"/>
      <c r="AI78" s="87"/>
      <c r="AJ78" s="44"/>
      <c r="AK78" s="44"/>
      <c r="AL78" s="148"/>
      <c r="AM78" s="18"/>
      <c r="AN78" s="18"/>
      <c r="AO78" s="3"/>
      <c r="AP78" s="3"/>
      <c r="AQ78" s="3"/>
      <c r="AR78" s="3"/>
      <c r="AS78" s="23"/>
    </row>
    <row r="79" spans="1:45" s="4" customFormat="1" ht="144" customHeight="1">
      <c r="A79" s="323"/>
      <c r="B79" s="29" t="s">
        <v>66</v>
      </c>
      <c r="C79" s="30"/>
      <c r="D79" s="12"/>
      <c r="E79" s="28"/>
      <c r="F79" s="305" t="s">
        <v>67</v>
      </c>
      <c r="G79" s="32" t="s">
        <v>310</v>
      </c>
      <c r="H79" s="28" t="s">
        <v>192</v>
      </c>
      <c r="I79" s="251" t="s">
        <v>312</v>
      </c>
      <c r="J79" s="141">
        <v>600000000</v>
      </c>
      <c r="K79" s="34">
        <v>600000000</v>
      </c>
      <c r="L79" s="34">
        <v>0</v>
      </c>
      <c r="M79" s="34"/>
      <c r="N79" s="34"/>
      <c r="O79" s="31" t="s">
        <v>313</v>
      </c>
      <c r="P79" s="45" t="s">
        <v>357</v>
      </c>
      <c r="Q79" s="134"/>
      <c r="R79" s="32" t="s">
        <v>311</v>
      </c>
      <c r="S79" s="30">
        <v>12</v>
      </c>
      <c r="T79" s="28" t="s">
        <v>193</v>
      </c>
      <c r="U79" s="10">
        <v>15</v>
      </c>
      <c r="V79" s="30">
        <v>4</v>
      </c>
      <c r="W79" s="30">
        <v>4</v>
      </c>
      <c r="X79" s="30">
        <v>4</v>
      </c>
      <c r="Y79" s="30">
        <v>3</v>
      </c>
      <c r="Z79" s="131">
        <v>4</v>
      </c>
      <c r="AA79" s="255">
        <v>4</v>
      </c>
      <c r="AB79" s="255">
        <v>4</v>
      </c>
      <c r="AC79" s="46">
        <f>+J79</f>
        <v>600000000</v>
      </c>
      <c r="AD79" s="261">
        <f>+K79/J79</f>
        <v>1</v>
      </c>
      <c r="AE79" s="260">
        <f>+AB79/U79</f>
        <v>0.26666666666666666</v>
      </c>
      <c r="AF79" s="44" t="s">
        <v>338</v>
      </c>
      <c r="AG79" s="44" t="s">
        <v>339</v>
      </c>
      <c r="AH79" s="45" t="s">
        <v>335</v>
      </c>
      <c r="AI79" s="13">
        <f>+J79</f>
        <v>600000000</v>
      </c>
      <c r="AJ79" s="45" t="s">
        <v>336</v>
      </c>
      <c r="AK79" s="45" t="s">
        <v>337</v>
      </c>
      <c r="AL79" s="148" t="s">
        <v>373</v>
      </c>
      <c r="AM79" s="18"/>
      <c r="AN79" s="18"/>
      <c r="AO79" s="3"/>
      <c r="AP79" s="3"/>
      <c r="AQ79" s="3"/>
      <c r="AR79" s="3"/>
      <c r="AS79" s="23"/>
    </row>
    <row r="80" spans="1:45" s="4" customFormat="1" ht="48" customHeight="1">
      <c r="A80" s="326"/>
      <c r="B80" s="78"/>
      <c r="C80" s="163"/>
      <c r="D80" s="12"/>
      <c r="E80" s="155"/>
      <c r="F80" s="306"/>
      <c r="G80" s="244"/>
      <c r="H80" s="302" t="s">
        <v>67</v>
      </c>
      <c r="I80" s="294"/>
      <c r="J80" s="294"/>
      <c r="K80" s="294"/>
      <c r="L80" s="294"/>
      <c r="M80" s="294"/>
      <c r="N80" s="294"/>
      <c r="O80" s="294"/>
      <c r="P80" s="294"/>
      <c r="Q80" s="294"/>
      <c r="R80" s="294"/>
      <c r="S80" s="294"/>
      <c r="T80" s="294"/>
      <c r="U80" s="294"/>
      <c r="V80" s="294"/>
      <c r="W80" s="294"/>
      <c r="X80" s="294"/>
      <c r="Y80" s="294"/>
      <c r="Z80" s="294"/>
      <c r="AA80" s="294"/>
      <c r="AB80" s="294"/>
      <c r="AC80" s="295"/>
      <c r="AD80" s="275">
        <f>+AD79</f>
        <v>1</v>
      </c>
      <c r="AE80" s="275">
        <f>+AE79</f>
        <v>0.26666666666666666</v>
      </c>
      <c r="AF80" s="71"/>
      <c r="AG80" s="71"/>
      <c r="AH80" s="68"/>
      <c r="AI80" s="72"/>
      <c r="AJ80" s="68"/>
      <c r="AK80" s="68"/>
      <c r="AL80" s="208"/>
      <c r="AM80" s="18"/>
      <c r="AN80" s="18"/>
      <c r="AO80" s="3"/>
      <c r="AP80" s="3"/>
      <c r="AQ80" s="3"/>
      <c r="AR80" s="3"/>
      <c r="AS80" s="23"/>
    </row>
    <row r="81" spans="1:45" s="16" customFormat="1" ht="156.75" customHeight="1">
      <c r="A81" s="326"/>
      <c r="B81" s="78" t="s">
        <v>68</v>
      </c>
      <c r="C81" s="30"/>
      <c r="D81" s="12"/>
      <c r="E81" s="28"/>
      <c r="F81" s="300" t="s">
        <v>69</v>
      </c>
      <c r="G81" s="97" t="s">
        <v>306</v>
      </c>
      <c r="H81" s="105" t="s">
        <v>194</v>
      </c>
      <c r="I81" s="253" t="s">
        <v>308</v>
      </c>
      <c r="J81" s="90">
        <v>100000000</v>
      </c>
      <c r="K81" s="90">
        <v>100000000</v>
      </c>
      <c r="L81" s="90">
        <v>0</v>
      </c>
      <c r="M81" s="90" t="s">
        <v>329</v>
      </c>
      <c r="N81" s="90" t="s">
        <v>329</v>
      </c>
      <c r="O81" s="92" t="s">
        <v>309</v>
      </c>
      <c r="P81" s="90" t="s">
        <v>329</v>
      </c>
      <c r="Q81" s="209"/>
      <c r="R81" s="210" t="s">
        <v>307</v>
      </c>
      <c r="S81" s="154" t="s">
        <v>18</v>
      </c>
      <c r="T81" s="105" t="s">
        <v>195</v>
      </c>
      <c r="U81" s="108">
        <v>2</v>
      </c>
      <c r="V81" s="154">
        <v>1</v>
      </c>
      <c r="W81" s="154">
        <v>1</v>
      </c>
      <c r="X81" s="154"/>
      <c r="Y81" s="154"/>
      <c r="Z81" s="132">
        <v>1</v>
      </c>
      <c r="AA81" s="257">
        <v>1</v>
      </c>
      <c r="AB81" s="257">
        <f>+V81+W81</f>
        <v>2</v>
      </c>
      <c r="AC81" s="90">
        <v>100000000</v>
      </c>
      <c r="AD81" s="263">
        <f>+K81/J81</f>
        <v>1</v>
      </c>
      <c r="AE81" s="263">
        <v>1</v>
      </c>
      <c r="AF81" s="71" t="s">
        <v>338</v>
      </c>
      <c r="AG81" s="71" t="s">
        <v>339</v>
      </c>
      <c r="AH81" s="68" t="s">
        <v>335</v>
      </c>
      <c r="AI81" s="69" t="s">
        <v>329</v>
      </c>
      <c r="AJ81" s="69" t="s">
        <v>329</v>
      </c>
      <c r="AK81" s="69" t="s">
        <v>329</v>
      </c>
      <c r="AL81" s="166" t="s">
        <v>398</v>
      </c>
      <c r="AM81" s="25"/>
      <c r="AN81" s="25"/>
      <c r="AO81" s="26"/>
      <c r="AP81" s="26"/>
      <c r="AQ81" s="26"/>
      <c r="AR81" s="26"/>
      <c r="AS81" s="23"/>
    </row>
    <row r="82" spans="1:45" s="155" customFormat="1" ht="71.25" customHeight="1" thickBot="1">
      <c r="A82" s="325"/>
      <c r="B82" s="170"/>
      <c r="C82" s="60"/>
      <c r="D82" s="12"/>
      <c r="E82" s="54"/>
      <c r="F82" s="301"/>
      <c r="G82" s="246"/>
      <c r="H82" s="302" t="s">
        <v>69</v>
      </c>
      <c r="I82" s="294"/>
      <c r="J82" s="294"/>
      <c r="K82" s="294"/>
      <c r="L82" s="294"/>
      <c r="M82" s="294"/>
      <c r="N82" s="294"/>
      <c r="O82" s="294"/>
      <c r="P82" s="294"/>
      <c r="Q82" s="294"/>
      <c r="R82" s="294"/>
      <c r="S82" s="294"/>
      <c r="T82" s="294"/>
      <c r="U82" s="294"/>
      <c r="V82" s="294"/>
      <c r="W82" s="294"/>
      <c r="X82" s="294"/>
      <c r="Y82" s="294"/>
      <c r="Z82" s="294"/>
      <c r="AA82" s="294"/>
      <c r="AB82" s="294"/>
      <c r="AC82" s="295"/>
      <c r="AD82" s="275">
        <f>+AD81</f>
        <v>1</v>
      </c>
      <c r="AE82" s="275">
        <f>+AE81</f>
        <v>1</v>
      </c>
      <c r="AF82" s="71"/>
      <c r="AG82" s="71"/>
      <c r="AH82" s="71"/>
      <c r="AI82" s="93"/>
      <c r="AJ82" s="93"/>
      <c r="AK82" s="93"/>
      <c r="AL82" s="208"/>
      <c r="AM82" s="25"/>
      <c r="AN82" s="25"/>
      <c r="AO82" s="26"/>
      <c r="AP82" s="26"/>
      <c r="AQ82" s="26"/>
      <c r="AR82" s="26"/>
      <c r="AS82" s="23"/>
    </row>
    <row r="83" spans="1:45" s="16" customFormat="1" ht="191.25" customHeight="1" thickBot="1">
      <c r="A83" s="328"/>
      <c r="B83" s="243" t="s">
        <v>70</v>
      </c>
      <c r="C83" s="60"/>
      <c r="D83" s="12"/>
      <c r="E83" s="229"/>
      <c r="F83" s="298" t="s">
        <v>71</v>
      </c>
      <c r="G83" s="105" t="s">
        <v>399</v>
      </c>
      <c r="H83" s="105" t="s">
        <v>196</v>
      </c>
      <c r="I83" s="228" t="s">
        <v>329</v>
      </c>
      <c r="J83" s="154" t="s">
        <v>329</v>
      </c>
      <c r="K83" s="154" t="s">
        <v>329</v>
      </c>
      <c r="L83" s="154" t="s">
        <v>329</v>
      </c>
      <c r="M83" s="154" t="s">
        <v>329</v>
      </c>
      <c r="N83" s="154" t="s">
        <v>329</v>
      </c>
      <c r="O83" s="154" t="s">
        <v>329</v>
      </c>
      <c r="P83" s="154" t="s">
        <v>329</v>
      </c>
      <c r="Q83" s="154" t="s">
        <v>329</v>
      </c>
      <c r="R83" s="105" t="s">
        <v>399</v>
      </c>
      <c r="S83" s="93">
        <v>6</v>
      </c>
      <c r="T83" s="105" t="s">
        <v>197</v>
      </c>
      <c r="U83" s="93">
        <v>6</v>
      </c>
      <c r="V83" s="154">
        <v>2</v>
      </c>
      <c r="W83" s="211">
        <v>2</v>
      </c>
      <c r="X83" s="176">
        <v>1</v>
      </c>
      <c r="Y83" s="175">
        <v>1</v>
      </c>
      <c r="Z83" s="202">
        <v>2</v>
      </c>
      <c r="AA83" s="228">
        <v>2</v>
      </c>
      <c r="AB83" s="228">
        <f>+V83+W83</f>
        <v>4</v>
      </c>
      <c r="AC83" s="154" t="s">
        <v>329</v>
      </c>
      <c r="AD83" s="267">
        <v>1</v>
      </c>
      <c r="AE83" s="267">
        <f>+AB83/U83</f>
        <v>0.66666666666666663</v>
      </c>
      <c r="AF83" s="123" t="s">
        <v>110</v>
      </c>
      <c r="AG83" s="123" t="s">
        <v>198</v>
      </c>
      <c r="AH83" s="123"/>
      <c r="AI83" s="123" t="s">
        <v>329</v>
      </c>
      <c r="AJ83" s="123" t="s">
        <v>329</v>
      </c>
      <c r="AK83" s="123" t="s">
        <v>329</v>
      </c>
      <c r="AL83" s="167" t="s">
        <v>400</v>
      </c>
      <c r="AM83" s="25"/>
      <c r="AN83" s="25"/>
      <c r="AO83" s="26"/>
      <c r="AP83" s="26"/>
      <c r="AQ83" s="26"/>
      <c r="AR83" s="26"/>
      <c r="AS83" s="23"/>
    </row>
    <row r="84" spans="1:45" s="26" customFormat="1" ht="63.75" customHeight="1">
      <c r="A84" s="153"/>
      <c r="B84" s="170"/>
      <c r="C84" s="60"/>
      <c r="D84" s="12"/>
      <c r="E84" s="229"/>
      <c r="F84" s="299"/>
      <c r="G84" s="246"/>
      <c r="H84" s="302" t="s">
        <v>71</v>
      </c>
      <c r="I84" s="294"/>
      <c r="J84" s="294"/>
      <c r="K84" s="294"/>
      <c r="L84" s="294"/>
      <c r="M84" s="294"/>
      <c r="N84" s="294"/>
      <c r="O84" s="294"/>
      <c r="P84" s="294"/>
      <c r="Q84" s="294"/>
      <c r="R84" s="294"/>
      <c r="S84" s="294"/>
      <c r="T84" s="294"/>
      <c r="U84" s="294"/>
      <c r="V84" s="294"/>
      <c r="W84" s="294"/>
      <c r="X84" s="294"/>
      <c r="Y84" s="294"/>
      <c r="Z84" s="294"/>
      <c r="AA84" s="294"/>
      <c r="AB84" s="294"/>
      <c r="AC84" s="295"/>
      <c r="AD84" s="272">
        <f>+AD83</f>
        <v>1</v>
      </c>
      <c r="AE84" s="272">
        <f>+AE83</f>
        <v>0.66666666666666663</v>
      </c>
      <c r="AF84" s="154"/>
      <c r="AG84" s="154"/>
      <c r="AH84" s="154"/>
      <c r="AI84" s="154"/>
      <c r="AJ84" s="154"/>
      <c r="AK84" s="154"/>
      <c r="AL84" s="168"/>
      <c r="AM84" s="25"/>
      <c r="AN84" s="25"/>
      <c r="AS84" s="23"/>
    </row>
    <row r="85" spans="1:45" s="3" customFormat="1" ht="166.5" customHeight="1">
      <c r="A85" s="340" t="s">
        <v>72</v>
      </c>
      <c r="B85" s="104" t="s">
        <v>73</v>
      </c>
      <c r="C85" s="28"/>
      <c r="D85" s="28"/>
      <c r="E85" s="28"/>
      <c r="F85" s="300" t="s">
        <v>74</v>
      </c>
      <c r="G85" s="97" t="s">
        <v>318</v>
      </c>
      <c r="H85" s="105" t="s">
        <v>199</v>
      </c>
      <c r="I85" s="253" t="s">
        <v>320</v>
      </c>
      <c r="J85" s="94">
        <v>500000000</v>
      </c>
      <c r="K85" s="94">
        <v>500000000</v>
      </c>
      <c r="L85" s="94">
        <v>0</v>
      </c>
      <c r="M85" s="106">
        <v>44511</v>
      </c>
      <c r="N85" s="106">
        <v>44594</v>
      </c>
      <c r="O85" s="92" t="s">
        <v>321</v>
      </c>
      <c r="P85" s="71" t="s">
        <v>358</v>
      </c>
      <c r="Q85" s="137"/>
      <c r="R85" s="88" t="s">
        <v>319</v>
      </c>
      <c r="S85" s="107">
        <v>0</v>
      </c>
      <c r="T85" s="105" t="s">
        <v>200</v>
      </c>
      <c r="U85" s="108">
        <v>5</v>
      </c>
      <c r="V85" s="107">
        <v>2</v>
      </c>
      <c r="W85" s="107">
        <v>2</v>
      </c>
      <c r="X85" s="107">
        <v>1</v>
      </c>
      <c r="Y85" s="107">
        <v>1</v>
      </c>
      <c r="Z85" s="132">
        <v>2</v>
      </c>
      <c r="AA85" s="257">
        <v>2</v>
      </c>
      <c r="AB85" s="257">
        <v>2</v>
      </c>
      <c r="AC85" s="94">
        <f>+J85</f>
        <v>500000000</v>
      </c>
      <c r="AD85" s="263">
        <f>+K85/J85</f>
        <v>1</v>
      </c>
      <c r="AE85" s="263">
        <f>+AB85/U85</f>
        <v>0.4</v>
      </c>
      <c r="AF85" s="71" t="s">
        <v>338</v>
      </c>
      <c r="AG85" s="71" t="s">
        <v>339</v>
      </c>
      <c r="AH85" s="71" t="s">
        <v>335</v>
      </c>
      <c r="AI85" s="95">
        <f>+J85</f>
        <v>500000000</v>
      </c>
      <c r="AJ85" s="71" t="s">
        <v>336</v>
      </c>
      <c r="AK85" s="71" t="s">
        <v>337</v>
      </c>
      <c r="AL85" s="168" t="s">
        <v>374</v>
      </c>
      <c r="AS85" s="4"/>
    </row>
    <row r="86" spans="1:45" s="3" customFormat="1" ht="88.5" customHeight="1" thickBot="1">
      <c r="A86" s="340"/>
      <c r="B86" s="170"/>
      <c r="C86" s="62"/>
      <c r="D86" s="155"/>
      <c r="E86" s="54"/>
      <c r="F86" s="301"/>
      <c r="G86" s="246"/>
      <c r="H86" s="302" t="s">
        <v>74</v>
      </c>
      <c r="I86" s="294"/>
      <c r="J86" s="294"/>
      <c r="K86" s="294"/>
      <c r="L86" s="294"/>
      <c r="M86" s="294"/>
      <c r="N86" s="294"/>
      <c r="O86" s="294"/>
      <c r="P86" s="294"/>
      <c r="Q86" s="294"/>
      <c r="R86" s="294"/>
      <c r="S86" s="294"/>
      <c r="T86" s="294"/>
      <c r="U86" s="294"/>
      <c r="V86" s="294"/>
      <c r="W86" s="294"/>
      <c r="X86" s="294"/>
      <c r="Y86" s="294"/>
      <c r="Z86" s="294"/>
      <c r="AA86" s="294"/>
      <c r="AB86" s="294"/>
      <c r="AC86" s="295"/>
      <c r="AD86" s="275">
        <f>+AD85</f>
        <v>1</v>
      </c>
      <c r="AE86" s="275">
        <f>+AE85</f>
        <v>0.4</v>
      </c>
      <c r="AF86" s="71"/>
      <c r="AG86" s="71"/>
      <c r="AH86" s="71"/>
      <c r="AI86" s="95"/>
      <c r="AJ86" s="71"/>
      <c r="AK86" s="71"/>
      <c r="AL86" s="168"/>
      <c r="AS86" s="4"/>
    </row>
    <row r="87" spans="1:45" s="3" customFormat="1" ht="105" customHeight="1">
      <c r="A87" s="340"/>
      <c r="B87" s="344" t="s">
        <v>75</v>
      </c>
      <c r="C87" s="62"/>
      <c r="D87" s="28"/>
      <c r="E87" s="54"/>
      <c r="F87" s="296" t="s">
        <v>76</v>
      </c>
      <c r="G87" s="159" t="s">
        <v>329</v>
      </c>
      <c r="H87" s="161" t="s">
        <v>201</v>
      </c>
      <c r="I87" s="230" t="s">
        <v>329</v>
      </c>
      <c r="J87" s="159" t="s">
        <v>329</v>
      </c>
      <c r="K87" s="159" t="s">
        <v>329</v>
      </c>
      <c r="L87" s="159" t="s">
        <v>329</v>
      </c>
      <c r="M87" s="159" t="s">
        <v>329</v>
      </c>
      <c r="N87" s="159" t="s">
        <v>329</v>
      </c>
      <c r="O87" s="159" t="s">
        <v>329</v>
      </c>
      <c r="P87" s="159" t="s">
        <v>329</v>
      </c>
      <c r="Q87" s="159" t="s">
        <v>329</v>
      </c>
      <c r="R87" s="159" t="s">
        <v>329</v>
      </c>
      <c r="S87" s="212">
        <v>0</v>
      </c>
      <c r="T87" s="161" t="s">
        <v>203</v>
      </c>
      <c r="U87" s="216">
        <v>50</v>
      </c>
      <c r="V87" s="212">
        <v>20</v>
      </c>
      <c r="W87" s="217">
        <v>10</v>
      </c>
      <c r="X87" s="214">
        <v>10</v>
      </c>
      <c r="Y87" s="215">
        <v>10</v>
      </c>
      <c r="Z87" s="109">
        <v>0</v>
      </c>
      <c r="AA87" s="230">
        <v>0</v>
      </c>
      <c r="AB87" s="230">
        <v>0</v>
      </c>
      <c r="AC87" s="159" t="s">
        <v>329</v>
      </c>
      <c r="AD87" s="249">
        <v>0</v>
      </c>
      <c r="AE87" s="249">
        <v>0</v>
      </c>
      <c r="AF87" s="118" t="s">
        <v>110</v>
      </c>
      <c r="AG87" s="118" t="s">
        <v>205</v>
      </c>
      <c r="AH87" s="126"/>
      <c r="AI87" s="118" t="s">
        <v>329</v>
      </c>
      <c r="AJ87" s="118" t="s">
        <v>329</v>
      </c>
      <c r="AK87" s="118" t="s">
        <v>329</v>
      </c>
      <c r="AL87" s="147" t="s">
        <v>377</v>
      </c>
      <c r="AS87" s="4"/>
    </row>
    <row r="88" spans="1:45" s="3" customFormat="1" ht="81" customHeight="1">
      <c r="A88" s="340"/>
      <c r="B88" s="333"/>
      <c r="C88" s="62"/>
      <c r="D88" s="28"/>
      <c r="E88" s="54"/>
      <c r="F88" s="303"/>
      <c r="G88" s="39" t="s">
        <v>329</v>
      </c>
      <c r="H88" s="40" t="s">
        <v>202</v>
      </c>
      <c r="I88" s="233" t="s">
        <v>329</v>
      </c>
      <c r="J88" s="39" t="s">
        <v>329</v>
      </c>
      <c r="K88" s="39" t="s">
        <v>329</v>
      </c>
      <c r="L88" s="39" t="s">
        <v>329</v>
      </c>
      <c r="M88" s="39" t="s">
        <v>329</v>
      </c>
      <c r="N88" s="39" t="s">
        <v>329</v>
      </c>
      <c r="O88" s="39" t="s">
        <v>329</v>
      </c>
      <c r="P88" s="39" t="s">
        <v>329</v>
      </c>
      <c r="Q88" s="39" t="s">
        <v>329</v>
      </c>
      <c r="R88" s="39" t="s">
        <v>329</v>
      </c>
      <c r="S88" s="27">
        <v>0</v>
      </c>
      <c r="T88" s="40" t="s">
        <v>204</v>
      </c>
      <c r="U88" s="24">
        <v>4</v>
      </c>
      <c r="V88" s="27">
        <v>1</v>
      </c>
      <c r="W88" s="35">
        <v>1</v>
      </c>
      <c r="X88" s="63">
        <v>1</v>
      </c>
      <c r="Y88" s="55">
        <v>1</v>
      </c>
      <c r="Z88" s="114">
        <v>0</v>
      </c>
      <c r="AA88" s="233">
        <v>0</v>
      </c>
      <c r="AB88" s="233">
        <v>0</v>
      </c>
      <c r="AC88" s="39" t="s">
        <v>329</v>
      </c>
      <c r="AD88" s="12">
        <v>0</v>
      </c>
      <c r="AE88" s="12">
        <v>0</v>
      </c>
      <c r="AF88" s="39" t="s">
        <v>110</v>
      </c>
      <c r="AG88" s="39" t="s">
        <v>205</v>
      </c>
      <c r="AH88" s="40"/>
      <c r="AI88" s="39" t="s">
        <v>329</v>
      </c>
      <c r="AJ88" s="39" t="s">
        <v>329</v>
      </c>
      <c r="AK88" s="39" t="s">
        <v>329</v>
      </c>
      <c r="AL88" s="147" t="s">
        <v>377</v>
      </c>
      <c r="AS88" s="4"/>
    </row>
    <row r="89" spans="1:45" s="3" customFormat="1" ht="63" customHeight="1">
      <c r="A89" s="340"/>
      <c r="B89" s="333"/>
      <c r="C89" s="62"/>
      <c r="D89" s="155"/>
      <c r="E89" s="54"/>
      <c r="F89" s="297"/>
      <c r="G89" s="244"/>
      <c r="H89" s="293" t="s">
        <v>76</v>
      </c>
      <c r="I89" s="294"/>
      <c r="J89" s="294"/>
      <c r="K89" s="294"/>
      <c r="L89" s="294"/>
      <c r="M89" s="294"/>
      <c r="N89" s="294"/>
      <c r="O89" s="294"/>
      <c r="P89" s="294"/>
      <c r="Q89" s="294"/>
      <c r="R89" s="294"/>
      <c r="S89" s="294"/>
      <c r="T89" s="294"/>
      <c r="U89" s="294"/>
      <c r="V89" s="294"/>
      <c r="W89" s="294"/>
      <c r="X89" s="294"/>
      <c r="Y89" s="294"/>
      <c r="Z89" s="294"/>
      <c r="AA89" s="294"/>
      <c r="AB89" s="294"/>
      <c r="AC89" s="295"/>
      <c r="AD89" s="272">
        <f>AVERAGE(AD87:AD88)</f>
        <v>0</v>
      </c>
      <c r="AE89" s="272">
        <f>AVERAGE(AE87:AE88)</f>
        <v>0</v>
      </c>
      <c r="AF89" s="163"/>
      <c r="AG89" s="163"/>
      <c r="AH89" s="155"/>
      <c r="AI89" s="163"/>
      <c r="AJ89" s="163"/>
      <c r="AK89" s="163"/>
      <c r="AL89" s="147"/>
      <c r="AS89" s="4"/>
    </row>
    <row r="90" spans="1:45" s="3" customFormat="1" ht="166.5" customHeight="1">
      <c r="A90" s="340"/>
      <c r="B90" s="333"/>
      <c r="C90" s="62"/>
      <c r="D90" s="28"/>
      <c r="E90" s="54"/>
      <c r="F90" s="296" t="s">
        <v>77</v>
      </c>
      <c r="G90" s="39" t="s">
        <v>329</v>
      </c>
      <c r="H90" s="40" t="s">
        <v>206</v>
      </c>
      <c r="I90" s="233" t="s">
        <v>329</v>
      </c>
      <c r="J90" s="39" t="s">
        <v>329</v>
      </c>
      <c r="K90" s="39" t="s">
        <v>329</v>
      </c>
      <c r="L90" s="39" t="s">
        <v>329</v>
      </c>
      <c r="M90" s="39" t="s">
        <v>329</v>
      </c>
      <c r="N90" s="39" t="s">
        <v>329</v>
      </c>
      <c r="O90" s="39" t="s">
        <v>329</v>
      </c>
      <c r="P90" s="39" t="s">
        <v>329</v>
      </c>
      <c r="Q90" s="39" t="s">
        <v>329</v>
      </c>
      <c r="R90" s="39" t="s">
        <v>329</v>
      </c>
      <c r="S90" s="27">
        <v>0</v>
      </c>
      <c r="T90" s="40" t="s">
        <v>207</v>
      </c>
      <c r="U90" s="24">
        <v>100</v>
      </c>
      <c r="V90" s="27">
        <v>25</v>
      </c>
      <c r="W90" s="35">
        <v>25</v>
      </c>
      <c r="X90" s="63">
        <v>25</v>
      </c>
      <c r="Y90" s="55">
        <v>25</v>
      </c>
      <c r="Z90" s="114">
        <v>0</v>
      </c>
      <c r="AA90" s="233">
        <v>0</v>
      </c>
      <c r="AB90" s="233">
        <v>0</v>
      </c>
      <c r="AC90" s="39" t="s">
        <v>329</v>
      </c>
      <c r="AD90" s="12">
        <v>0</v>
      </c>
      <c r="AE90" s="12">
        <v>0</v>
      </c>
      <c r="AF90" s="39" t="s">
        <v>110</v>
      </c>
      <c r="AG90" s="39" t="s">
        <v>205</v>
      </c>
      <c r="AH90" s="40"/>
      <c r="AI90" s="39" t="s">
        <v>329</v>
      </c>
      <c r="AJ90" s="39" t="s">
        <v>329</v>
      </c>
      <c r="AK90" s="39" t="s">
        <v>329</v>
      </c>
      <c r="AL90" s="147" t="s">
        <v>377</v>
      </c>
      <c r="AS90" s="4"/>
    </row>
    <row r="91" spans="1:45" s="3" customFormat="1" ht="166.5" customHeight="1">
      <c r="A91" s="340"/>
      <c r="B91" s="333"/>
      <c r="C91" s="62"/>
      <c r="D91" s="28"/>
      <c r="E91" s="54"/>
      <c r="F91" s="303"/>
      <c r="G91" s="39" t="s">
        <v>329</v>
      </c>
      <c r="H91" s="40" t="s">
        <v>208</v>
      </c>
      <c r="I91" s="233" t="s">
        <v>329</v>
      </c>
      <c r="J91" s="39" t="s">
        <v>329</v>
      </c>
      <c r="K91" s="39" t="s">
        <v>329</v>
      </c>
      <c r="L91" s="39" t="s">
        <v>329</v>
      </c>
      <c r="M91" s="39" t="s">
        <v>329</v>
      </c>
      <c r="N91" s="39" t="s">
        <v>329</v>
      </c>
      <c r="O91" s="39" t="s">
        <v>329</v>
      </c>
      <c r="P91" s="39" t="s">
        <v>329</v>
      </c>
      <c r="Q91" s="39" t="s">
        <v>329</v>
      </c>
      <c r="R91" s="39" t="s">
        <v>329</v>
      </c>
      <c r="S91" s="27">
        <v>17</v>
      </c>
      <c r="T91" s="40" t="s">
        <v>209</v>
      </c>
      <c r="U91" s="24">
        <v>10</v>
      </c>
      <c r="V91" s="27">
        <v>3</v>
      </c>
      <c r="W91" s="35">
        <v>3</v>
      </c>
      <c r="X91" s="63">
        <v>2</v>
      </c>
      <c r="Y91" s="55">
        <v>2</v>
      </c>
      <c r="Z91" s="114">
        <v>0</v>
      </c>
      <c r="AA91" s="233">
        <v>0</v>
      </c>
      <c r="AB91" s="233">
        <v>0</v>
      </c>
      <c r="AC91" s="39" t="s">
        <v>329</v>
      </c>
      <c r="AD91" s="12">
        <v>0</v>
      </c>
      <c r="AE91" s="12">
        <v>0</v>
      </c>
      <c r="AF91" s="39" t="s">
        <v>110</v>
      </c>
      <c r="AG91" s="39" t="s">
        <v>205</v>
      </c>
      <c r="AH91" s="40"/>
      <c r="AI91" s="39" t="s">
        <v>329</v>
      </c>
      <c r="AJ91" s="39" t="s">
        <v>329</v>
      </c>
      <c r="AK91" s="39" t="s">
        <v>329</v>
      </c>
      <c r="AL91" s="147" t="s">
        <v>377</v>
      </c>
      <c r="AS91" s="4"/>
    </row>
    <row r="92" spans="1:45" s="3" customFormat="1" ht="64.5" customHeight="1">
      <c r="A92" s="340"/>
      <c r="B92" s="333"/>
      <c r="C92" s="62"/>
      <c r="D92" s="155"/>
      <c r="E92" s="54"/>
      <c r="F92" s="297"/>
      <c r="G92" s="244"/>
      <c r="H92" s="293" t="s">
        <v>77</v>
      </c>
      <c r="I92" s="294"/>
      <c r="J92" s="294"/>
      <c r="K92" s="294"/>
      <c r="L92" s="294"/>
      <c r="M92" s="294"/>
      <c r="N92" s="294"/>
      <c r="O92" s="294"/>
      <c r="P92" s="294"/>
      <c r="Q92" s="294"/>
      <c r="R92" s="294"/>
      <c r="S92" s="294"/>
      <c r="T92" s="294"/>
      <c r="U92" s="294"/>
      <c r="V92" s="294"/>
      <c r="W92" s="294"/>
      <c r="X92" s="294"/>
      <c r="Y92" s="294"/>
      <c r="Z92" s="294"/>
      <c r="AA92" s="294"/>
      <c r="AB92" s="294"/>
      <c r="AC92" s="295"/>
      <c r="AD92" s="272">
        <v>0</v>
      </c>
      <c r="AE92" s="272">
        <v>0</v>
      </c>
      <c r="AF92" s="163"/>
      <c r="AG92" s="163"/>
      <c r="AH92" s="155"/>
      <c r="AI92" s="163"/>
      <c r="AJ92" s="163"/>
      <c r="AK92" s="163"/>
      <c r="AL92" s="147"/>
      <c r="AS92" s="4"/>
    </row>
    <row r="93" spans="1:45" s="3" customFormat="1" ht="1.5" customHeight="1">
      <c r="A93" s="340"/>
      <c r="B93" s="333"/>
      <c r="C93" s="62"/>
      <c r="D93" s="155"/>
      <c r="E93" s="54"/>
      <c r="F93" s="160"/>
      <c r="G93" s="163"/>
      <c r="H93" s="155"/>
      <c r="I93" s="233"/>
      <c r="J93" s="163"/>
      <c r="K93" s="163"/>
      <c r="L93" s="163"/>
      <c r="M93" s="163"/>
      <c r="N93" s="163"/>
      <c r="O93" s="163"/>
      <c r="P93" s="163"/>
      <c r="Q93" s="163"/>
      <c r="R93" s="163"/>
      <c r="S93" s="27"/>
      <c r="T93" s="155"/>
      <c r="U93" s="24"/>
      <c r="V93" s="27"/>
      <c r="W93" s="35"/>
      <c r="X93" s="63"/>
      <c r="Y93" s="55"/>
      <c r="Z93" s="151"/>
      <c r="AA93" s="233"/>
      <c r="AB93" s="233"/>
      <c r="AC93" s="163"/>
      <c r="AD93" s="12"/>
      <c r="AE93" s="12"/>
      <c r="AF93" s="163"/>
      <c r="AG93" s="163"/>
      <c r="AH93" s="155"/>
      <c r="AI93" s="163"/>
      <c r="AJ93" s="163"/>
      <c r="AK93" s="163"/>
      <c r="AL93" s="147"/>
      <c r="AS93" s="4"/>
    </row>
    <row r="94" spans="1:45" s="3" customFormat="1" ht="166.5" customHeight="1">
      <c r="A94" s="340"/>
      <c r="B94" s="333"/>
      <c r="C94" s="62"/>
      <c r="D94" s="28"/>
      <c r="E94" s="54"/>
      <c r="F94" s="296" t="s">
        <v>78</v>
      </c>
      <c r="G94" s="39" t="s">
        <v>329</v>
      </c>
      <c r="H94" s="40" t="s">
        <v>210</v>
      </c>
      <c r="I94" s="233" t="s">
        <v>329</v>
      </c>
      <c r="J94" s="39" t="s">
        <v>329</v>
      </c>
      <c r="K94" s="39" t="s">
        <v>329</v>
      </c>
      <c r="L94" s="39" t="s">
        <v>329</v>
      </c>
      <c r="M94" s="39" t="s">
        <v>329</v>
      </c>
      <c r="N94" s="39" t="s">
        <v>329</v>
      </c>
      <c r="O94" s="39" t="s">
        <v>329</v>
      </c>
      <c r="P94" s="39" t="s">
        <v>329</v>
      </c>
      <c r="Q94" s="39" t="s">
        <v>329</v>
      </c>
      <c r="R94" s="39" t="s">
        <v>329</v>
      </c>
      <c r="S94" s="27">
        <v>0</v>
      </c>
      <c r="T94" s="40" t="s">
        <v>211</v>
      </c>
      <c r="U94" s="24">
        <v>10</v>
      </c>
      <c r="V94" s="27">
        <v>3</v>
      </c>
      <c r="W94" s="35">
        <v>3</v>
      </c>
      <c r="X94" s="63">
        <v>2</v>
      </c>
      <c r="Y94" s="55">
        <v>2</v>
      </c>
      <c r="Z94" s="114">
        <v>0</v>
      </c>
      <c r="AA94" s="233">
        <v>0</v>
      </c>
      <c r="AB94" s="233">
        <v>0</v>
      </c>
      <c r="AC94" s="39" t="s">
        <v>329</v>
      </c>
      <c r="AD94" s="12">
        <v>0</v>
      </c>
      <c r="AE94" s="12">
        <v>0</v>
      </c>
      <c r="AF94" s="39" t="s">
        <v>110</v>
      </c>
      <c r="AG94" s="39" t="s">
        <v>205</v>
      </c>
      <c r="AH94" s="40"/>
      <c r="AI94" s="39" t="s">
        <v>329</v>
      </c>
      <c r="AJ94" s="39" t="s">
        <v>329</v>
      </c>
      <c r="AK94" s="39" t="s">
        <v>329</v>
      </c>
      <c r="AL94" s="147" t="s">
        <v>377</v>
      </c>
      <c r="AS94" s="4"/>
    </row>
    <row r="95" spans="1:45" s="3" customFormat="1" ht="166.5" customHeight="1">
      <c r="A95" s="340"/>
      <c r="B95" s="333"/>
      <c r="C95" s="62"/>
      <c r="D95" s="28"/>
      <c r="E95" s="54"/>
      <c r="F95" s="303"/>
      <c r="G95" s="39" t="s">
        <v>329</v>
      </c>
      <c r="H95" s="40" t="s">
        <v>212</v>
      </c>
      <c r="I95" s="233" t="s">
        <v>329</v>
      </c>
      <c r="J95" s="39" t="s">
        <v>329</v>
      </c>
      <c r="K95" s="39" t="s">
        <v>329</v>
      </c>
      <c r="L95" s="39" t="s">
        <v>329</v>
      </c>
      <c r="M95" s="39" t="s">
        <v>329</v>
      </c>
      <c r="N95" s="39" t="s">
        <v>329</v>
      </c>
      <c r="O95" s="39" t="s">
        <v>329</v>
      </c>
      <c r="P95" s="39" t="s">
        <v>329</v>
      </c>
      <c r="Q95" s="39" t="s">
        <v>329</v>
      </c>
      <c r="R95" s="39" t="s">
        <v>329</v>
      </c>
      <c r="S95" s="27">
        <v>0</v>
      </c>
      <c r="T95" s="40" t="s">
        <v>213</v>
      </c>
      <c r="U95" s="24">
        <v>1</v>
      </c>
      <c r="V95" s="27">
        <v>1</v>
      </c>
      <c r="W95" s="11">
        <v>1</v>
      </c>
      <c r="X95" s="63"/>
      <c r="Y95" s="55"/>
      <c r="Z95" s="114">
        <v>0</v>
      </c>
      <c r="AA95" s="233">
        <v>0</v>
      </c>
      <c r="AB95" s="233">
        <v>0</v>
      </c>
      <c r="AC95" s="39" t="s">
        <v>329</v>
      </c>
      <c r="AD95" s="12">
        <v>0</v>
      </c>
      <c r="AE95" s="12">
        <v>0</v>
      </c>
      <c r="AF95" s="39" t="s">
        <v>110</v>
      </c>
      <c r="AG95" s="39" t="s">
        <v>205</v>
      </c>
      <c r="AH95" s="40"/>
      <c r="AI95" s="39" t="s">
        <v>329</v>
      </c>
      <c r="AJ95" s="39" t="s">
        <v>329</v>
      </c>
      <c r="AK95" s="39" t="s">
        <v>329</v>
      </c>
      <c r="AL95" s="147" t="s">
        <v>377</v>
      </c>
      <c r="AS95" s="4"/>
    </row>
    <row r="96" spans="1:45" s="3" customFormat="1" ht="66" customHeight="1">
      <c r="A96" s="340"/>
      <c r="B96" s="157"/>
      <c r="C96" s="62"/>
      <c r="D96" s="155"/>
      <c r="E96" s="54"/>
      <c r="F96" s="297"/>
      <c r="G96" s="244"/>
      <c r="H96" s="293" t="s">
        <v>78</v>
      </c>
      <c r="I96" s="294"/>
      <c r="J96" s="294"/>
      <c r="K96" s="294"/>
      <c r="L96" s="294"/>
      <c r="M96" s="294"/>
      <c r="N96" s="294"/>
      <c r="O96" s="294"/>
      <c r="P96" s="294"/>
      <c r="Q96" s="294"/>
      <c r="R96" s="294"/>
      <c r="S96" s="294"/>
      <c r="T96" s="294"/>
      <c r="U96" s="294"/>
      <c r="V96" s="294"/>
      <c r="W96" s="294"/>
      <c r="X96" s="294"/>
      <c r="Y96" s="294"/>
      <c r="Z96" s="294"/>
      <c r="AA96" s="294"/>
      <c r="AB96" s="294"/>
      <c r="AC96" s="295"/>
      <c r="AD96" s="272">
        <v>0</v>
      </c>
      <c r="AE96" s="272">
        <v>0</v>
      </c>
      <c r="AF96" s="163"/>
      <c r="AG96" s="163"/>
      <c r="AH96" s="155"/>
      <c r="AI96" s="163"/>
      <c r="AJ96" s="163"/>
      <c r="AK96" s="163"/>
      <c r="AL96" s="147"/>
      <c r="AS96" s="4"/>
    </row>
    <row r="97" spans="1:45" s="3" customFormat="1" ht="166.5" customHeight="1">
      <c r="A97" s="340"/>
      <c r="B97" s="333" t="s">
        <v>79</v>
      </c>
      <c r="C97" s="62"/>
      <c r="D97" s="28"/>
      <c r="E97" s="54"/>
      <c r="F97" s="296" t="s">
        <v>80</v>
      </c>
      <c r="G97" s="39" t="s">
        <v>329</v>
      </c>
      <c r="H97" s="40" t="s">
        <v>214</v>
      </c>
      <c r="I97" s="233" t="s">
        <v>329</v>
      </c>
      <c r="J97" s="39" t="s">
        <v>329</v>
      </c>
      <c r="K97" s="39" t="s">
        <v>329</v>
      </c>
      <c r="L97" s="39" t="s">
        <v>329</v>
      </c>
      <c r="M97" s="39" t="s">
        <v>329</v>
      </c>
      <c r="N97" s="39" t="s">
        <v>329</v>
      </c>
      <c r="O97" s="39" t="s">
        <v>329</v>
      </c>
      <c r="P97" s="39" t="s">
        <v>329</v>
      </c>
      <c r="Q97" s="39" t="s">
        <v>329</v>
      </c>
      <c r="R97" s="39" t="s">
        <v>329</v>
      </c>
      <c r="S97" s="27">
        <v>0</v>
      </c>
      <c r="T97" s="40" t="s">
        <v>215</v>
      </c>
      <c r="U97" s="24">
        <v>200</v>
      </c>
      <c r="V97" s="27">
        <v>50</v>
      </c>
      <c r="W97" s="35">
        <v>50</v>
      </c>
      <c r="X97" s="63">
        <v>50</v>
      </c>
      <c r="Y97" s="55">
        <v>50</v>
      </c>
      <c r="Z97" s="114">
        <v>0</v>
      </c>
      <c r="AA97" s="233">
        <v>0</v>
      </c>
      <c r="AB97" s="233">
        <v>0</v>
      </c>
      <c r="AC97" s="39" t="s">
        <v>329</v>
      </c>
      <c r="AD97" s="12">
        <v>0</v>
      </c>
      <c r="AE97" s="12">
        <v>0</v>
      </c>
      <c r="AF97" s="39" t="s">
        <v>110</v>
      </c>
      <c r="AG97" s="39" t="s">
        <v>110</v>
      </c>
      <c r="AH97" s="40"/>
      <c r="AI97" s="39" t="s">
        <v>329</v>
      </c>
      <c r="AJ97" s="39" t="s">
        <v>329</v>
      </c>
      <c r="AK97" s="39" t="s">
        <v>329</v>
      </c>
      <c r="AL97" s="147" t="s">
        <v>377</v>
      </c>
      <c r="AS97" s="4"/>
    </row>
    <row r="98" spans="1:45" s="3" customFormat="1" ht="49.5" customHeight="1">
      <c r="A98" s="340"/>
      <c r="B98" s="333"/>
      <c r="C98" s="62"/>
      <c r="D98" s="155"/>
      <c r="E98" s="54"/>
      <c r="F98" s="297"/>
      <c r="G98" s="244"/>
      <c r="H98" s="293" t="s">
        <v>80</v>
      </c>
      <c r="I98" s="294"/>
      <c r="J98" s="294"/>
      <c r="K98" s="294"/>
      <c r="L98" s="294"/>
      <c r="M98" s="294"/>
      <c r="N98" s="294"/>
      <c r="O98" s="294"/>
      <c r="P98" s="294"/>
      <c r="Q98" s="294"/>
      <c r="R98" s="294"/>
      <c r="S98" s="294"/>
      <c r="T98" s="294"/>
      <c r="U98" s="294"/>
      <c r="V98" s="294"/>
      <c r="W98" s="294"/>
      <c r="X98" s="294"/>
      <c r="Y98" s="294"/>
      <c r="Z98" s="294"/>
      <c r="AA98" s="294"/>
      <c r="AB98" s="294"/>
      <c r="AC98" s="295"/>
      <c r="AD98" s="258">
        <f>+AD97</f>
        <v>0</v>
      </c>
      <c r="AE98" s="258">
        <f>+AE97</f>
        <v>0</v>
      </c>
      <c r="AF98" s="163"/>
      <c r="AG98" s="163"/>
      <c r="AH98" s="155"/>
      <c r="AI98" s="163"/>
      <c r="AJ98" s="163"/>
      <c r="AK98" s="163"/>
      <c r="AL98" s="147"/>
      <c r="AS98" s="4"/>
    </row>
    <row r="99" spans="1:45" s="3" customFormat="1" ht="166.5" customHeight="1">
      <c r="A99" s="340"/>
      <c r="B99" s="333"/>
      <c r="C99" s="62"/>
      <c r="D99" s="28"/>
      <c r="E99" s="54"/>
      <c r="F99" s="296" t="s">
        <v>81</v>
      </c>
      <c r="G99" s="39" t="s">
        <v>329</v>
      </c>
      <c r="H99" s="40" t="s">
        <v>216</v>
      </c>
      <c r="I99" s="233" t="s">
        <v>329</v>
      </c>
      <c r="J99" s="39" t="s">
        <v>329</v>
      </c>
      <c r="K99" s="39" t="s">
        <v>329</v>
      </c>
      <c r="L99" s="39" t="s">
        <v>329</v>
      </c>
      <c r="M99" s="39" t="s">
        <v>329</v>
      </c>
      <c r="N99" s="39" t="s">
        <v>329</v>
      </c>
      <c r="O99" s="39" t="s">
        <v>329</v>
      </c>
      <c r="P99" s="39" t="s">
        <v>329</v>
      </c>
      <c r="Q99" s="39" t="s">
        <v>329</v>
      </c>
      <c r="R99" s="39" t="s">
        <v>329</v>
      </c>
      <c r="S99" s="27">
        <v>4</v>
      </c>
      <c r="T99" s="40" t="s">
        <v>221</v>
      </c>
      <c r="U99" s="24">
        <v>4</v>
      </c>
      <c r="V99" s="27">
        <v>1</v>
      </c>
      <c r="W99" s="35">
        <v>1</v>
      </c>
      <c r="X99" s="63">
        <v>1</v>
      </c>
      <c r="Y99" s="55">
        <v>1</v>
      </c>
      <c r="Z99" s="114">
        <v>0</v>
      </c>
      <c r="AA99" s="233">
        <v>0</v>
      </c>
      <c r="AB99" s="233">
        <v>0</v>
      </c>
      <c r="AC99" s="39" t="s">
        <v>329</v>
      </c>
      <c r="AD99" s="12">
        <v>0</v>
      </c>
      <c r="AE99" s="12">
        <v>0</v>
      </c>
      <c r="AF99" s="39" t="s">
        <v>110</v>
      </c>
      <c r="AG99" s="39" t="s">
        <v>222</v>
      </c>
      <c r="AH99" s="40"/>
      <c r="AI99" s="39" t="s">
        <v>329</v>
      </c>
      <c r="AJ99" s="39" t="s">
        <v>329</v>
      </c>
      <c r="AK99" s="39" t="s">
        <v>329</v>
      </c>
      <c r="AL99" s="147" t="s">
        <v>377</v>
      </c>
      <c r="AS99" s="4"/>
    </row>
    <row r="100" spans="1:45" s="3" customFormat="1" ht="166.5" customHeight="1">
      <c r="A100" s="340"/>
      <c r="B100" s="333"/>
      <c r="C100" s="62"/>
      <c r="D100" s="28"/>
      <c r="E100" s="54"/>
      <c r="F100" s="303"/>
      <c r="G100" s="39" t="s">
        <v>329</v>
      </c>
      <c r="H100" s="40" t="s">
        <v>217</v>
      </c>
      <c r="I100" s="233" t="s">
        <v>329</v>
      </c>
      <c r="J100" s="39" t="s">
        <v>329</v>
      </c>
      <c r="K100" s="39" t="s">
        <v>329</v>
      </c>
      <c r="L100" s="39" t="s">
        <v>329</v>
      </c>
      <c r="M100" s="39" t="s">
        <v>329</v>
      </c>
      <c r="N100" s="39" t="s">
        <v>329</v>
      </c>
      <c r="O100" s="39" t="s">
        <v>329</v>
      </c>
      <c r="P100" s="39" t="s">
        <v>329</v>
      </c>
      <c r="Q100" s="39" t="s">
        <v>329</v>
      </c>
      <c r="R100" s="39" t="s">
        <v>329</v>
      </c>
      <c r="S100" s="27">
        <v>110</v>
      </c>
      <c r="T100" s="40" t="s">
        <v>219</v>
      </c>
      <c r="U100" s="24">
        <v>130</v>
      </c>
      <c r="V100" s="27">
        <v>40</v>
      </c>
      <c r="W100" s="35">
        <v>30</v>
      </c>
      <c r="X100" s="63">
        <v>30</v>
      </c>
      <c r="Y100" s="55">
        <v>30</v>
      </c>
      <c r="Z100" s="114">
        <v>0</v>
      </c>
      <c r="AA100" s="233">
        <v>0</v>
      </c>
      <c r="AB100" s="233">
        <v>0</v>
      </c>
      <c r="AC100" s="39" t="s">
        <v>329</v>
      </c>
      <c r="AD100" s="12">
        <v>0</v>
      </c>
      <c r="AE100" s="12">
        <v>0</v>
      </c>
      <c r="AF100" s="39" t="s">
        <v>110</v>
      </c>
      <c r="AG100" s="39" t="s">
        <v>110</v>
      </c>
      <c r="AH100" s="40"/>
      <c r="AI100" s="39" t="s">
        <v>329</v>
      </c>
      <c r="AJ100" s="39" t="s">
        <v>329</v>
      </c>
      <c r="AK100" s="39" t="s">
        <v>329</v>
      </c>
      <c r="AL100" s="147" t="s">
        <v>377</v>
      </c>
      <c r="AS100" s="4"/>
    </row>
    <row r="101" spans="1:45" s="3" customFormat="1" ht="166.5" customHeight="1">
      <c r="A101" s="340"/>
      <c r="B101" s="333"/>
      <c r="C101" s="62"/>
      <c r="D101" s="28"/>
      <c r="E101" s="54"/>
      <c r="F101" s="303"/>
      <c r="G101" s="39" t="s">
        <v>329</v>
      </c>
      <c r="H101" s="40" t="s">
        <v>218</v>
      </c>
      <c r="I101" s="233" t="s">
        <v>329</v>
      </c>
      <c r="J101" s="39" t="s">
        <v>329</v>
      </c>
      <c r="K101" s="39" t="s">
        <v>329</v>
      </c>
      <c r="L101" s="39" t="s">
        <v>329</v>
      </c>
      <c r="M101" s="39" t="s">
        <v>329</v>
      </c>
      <c r="N101" s="39" t="s">
        <v>329</v>
      </c>
      <c r="O101" s="39" t="s">
        <v>329</v>
      </c>
      <c r="P101" s="39" t="s">
        <v>329</v>
      </c>
      <c r="Q101" s="39" t="s">
        <v>329</v>
      </c>
      <c r="R101" s="39" t="s">
        <v>329</v>
      </c>
      <c r="S101" s="27">
        <v>4</v>
      </c>
      <c r="T101" s="40" t="s">
        <v>220</v>
      </c>
      <c r="U101" s="24">
        <v>4</v>
      </c>
      <c r="V101" s="27">
        <v>1</v>
      </c>
      <c r="W101" s="35">
        <v>1</v>
      </c>
      <c r="X101" s="63">
        <v>1</v>
      </c>
      <c r="Y101" s="55">
        <v>1</v>
      </c>
      <c r="Z101" s="114">
        <v>0</v>
      </c>
      <c r="AA101" s="233">
        <v>0</v>
      </c>
      <c r="AB101" s="233">
        <v>0</v>
      </c>
      <c r="AC101" s="39" t="s">
        <v>329</v>
      </c>
      <c r="AD101" s="12">
        <v>0</v>
      </c>
      <c r="AE101" s="12">
        <v>0</v>
      </c>
      <c r="AF101" s="39" t="s">
        <v>110</v>
      </c>
      <c r="AG101" s="39" t="s">
        <v>222</v>
      </c>
      <c r="AH101" s="40"/>
      <c r="AI101" s="39" t="s">
        <v>329</v>
      </c>
      <c r="AJ101" s="39" t="s">
        <v>329</v>
      </c>
      <c r="AK101" s="39" t="s">
        <v>329</v>
      </c>
      <c r="AL101" s="147" t="s">
        <v>377</v>
      </c>
      <c r="AS101" s="4"/>
    </row>
    <row r="102" spans="1:45" s="3" customFormat="1" ht="45" customHeight="1">
      <c r="A102" s="340"/>
      <c r="B102" s="333"/>
      <c r="C102" s="62"/>
      <c r="D102" s="155"/>
      <c r="E102" s="54"/>
      <c r="F102" s="297"/>
      <c r="G102" s="244"/>
      <c r="H102" s="293" t="s">
        <v>81</v>
      </c>
      <c r="I102" s="294"/>
      <c r="J102" s="294"/>
      <c r="K102" s="294"/>
      <c r="L102" s="294"/>
      <c r="M102" s="294"/>
      <c r="N102" s="294"/>
      <c r="O102" s="294"/>
      <c r="P102" s="294"/>
      <c r="Q102" s="294"/>
      <c r="R102" s="294"/>
      <c r="S102" s="294"/>
      <c r="T102" s="294"/>
      <c r="U102" s="294"/>
      <c r="V102" s="294"/>
      <c r="W102" s="294"/>
      <c r="X102" s="294"/>
      <c r="Y102" s="294"/>
      <c r="Z102" s="294"/>
      <c r="AA102" s="294"/>
      <c r="AB102" s="294"/>
      <c r="AC102" s="295"/>
      <c r="AD102" s="272">
        <v>0</v>
      </c>
      <c r="AE102" s="272">
        <v>0</v>
      </c>
      <c r="AF102" s="163"/>
      <c r="AG102" s="163"/>
      <c r="AH102" s="155"/>
      <c r="AI102" s="163"/>
      <c r="AJ102" s="163"/>
      <c r="AK102" s="163"/>
      <c r="AL102" s="147"/>
      <c r="AS102" s="4"/>
    </row>
    <row r="103" spans="1:45" s="3" customFormat="1" ht="166.5" customHeight="1">
      <c r="A103" s="340"/>
      <c r="B103" s="333"/>
      <c r="C103" s="62"/>
      <c r="D103" s="28"/>
      <c r="E103" s="54"/>
      <c r="F103" s="296" t="s">
        <v>82</v>
      </c>
      <c r="G103" s="39" t="s">
        <v>329</v>
      </c>
      <c r="H103" s="40" t="s">
        <v>223</v>
      </c>
      <c r="I103" s="233" t="s">
        <v>329</v>
      </c>
      <c r="J103" s="39" t="s">
        <v>329</v>
      </c>
      <c r="K103" s="39" t="s">
        <v>329</v>
      </c>
      <c r="L103" s="39" t="s">
        <v>329</v>
      </c>
      <c r="M103" s="39" t="s">
        <v>329</v>
      </c>
      <c r="N103" s="39" t="s">
        <v>329</v>
      </c>
      <c r="O103" s="39" t="s">
        <v>329</v>
      </c>
      <c r="P103" s="39" t="s">
        <v>329</v>
      </c>
      <c r="Q103" s="39" t="s">
        <v>329</v>
      </c>
      <c r="R103" s="39" t="s">
        <v>329</v>
      </c>
      <c r="S103" s="27">
        <v>115</v>
      </c>
      <c r="T103" s="40" t="s">
        <v>224</v>
      </c>
      <c r="U103" s="24">
        <v>130</v>
      </c>
      <c r="V103" s="27">
        <v>40</v>
      </c>
      <c r="W103" s="35">
        <v>30</v>
      </c>
      <c r="X103" s="63">
        <v>30</v>
      </c>
      <c r="Y103" s="55">
        <v>30</v>
      </c>
      <c r="Z103" s="114">
        <v>30</v>
      </c>
      <c r="AA103" s="233">
        <v>30</v>
      </c>
      <c r="AB103" s="233">
        <v>30</v>
      </c>
      <c r="AC103" s="39" t="s">
        <v>329</v>
      </c>
      <c r="AD103" s="12">
        <v>1</v>
      </c>
      <c r="AE103" s="12">
        <f>+AB103/U103</f>
        <v>0.23076923076923078</v>
      </c>
      <c r="AF103" s="39" t="s">
        <v>110</v>
      </c>
      <c r="AG103" s="39" t="s">
        <v>110</v>
      </c>
      <c r="AH103" s="40"/>
      <c r="AI103" s="39" t="s">
        <v>329</v>
      </c>
      <c r="AJ103" s="39" t="s">
        <v>329</v>
      </c>
      <c r="AK103" s="39" t="s">
        <v>329</v>
      </c>
      <c r="AL103" s="147" t="s">
        <v>401</v>
      </c>
      <c r="AS103" s="4"/>
    </row>
    <row r="104" spans="1:45" s="3" customFormat="1" ht="54" customHeight="1">
      <c r="A104" s="340"/>
      <c r="B104" s="333"/>
      <c r="C104" s="62"/>
      <c r="D104" s="155"/>
      <c r="E104" s="54"/>
      <c r="F104" s="297"/>
      <c r="G104" s="244"/>
      <c r="H104" s="293" t="s">
        <v>82</v>
      </c>
      <c r="I104" s="294"/>
      <c r="J104" s="294"/>
      <c r="K104" s="294"/>
      <c r="L104" s="294"/>
      <c r="M104" s="294"/>
      <c r="N104" s="294"/>
      <c r="O104" s="294"/>
      <c r="P104" s="294"/>
      <c r="Q104" s="294"/>
      <c r="R104" s="294"/>
      <c r="S104" s="294"/>
      <c r="T104" s="294"/>
      <c r="U104" s="294"/>
      <c r="V104" s="294"/>
      <c r="W104" s="294"/>
      <c r="X104" s="294"/>
      <c r="Y104" s="294"/>
      <c r="Z104" s="294"/>
      <c r="AA104" s="294"/>
      <c r="AB104" s="294"/>
      <c r="AC104" s="295"/>
      <c r="AD104" s="272">
        <f>+AD103</f>
        <v>1</v>
      </c>
      <c r="AE104" s="272">
        <f>+AE103</f>
        <v>0.23076923076923078</v>
      </c>
      <c r="AF104" s="163"/>
      <c r="AG104" s="163"/>
      <c r="AH104" s="155"/>
      <c r="AI104" s="163"/>
      <c r="AJ104" s="163"/>
      <c r="AK104" s="163"/>
      <c r="AL104" s="147"/>
      <c r="AS104" s="4"/>
    </row>
    <row r="105" spans="1:45" s="3" customFormat="1" ht="166.5" customHeight="1">
      <c r="A105" s="340"/>
      <c r="B105" s="333"/>
      <c r="C105" s="62"/>
      <c r="D105" s="28"/>
      <c r="E105" s="54"/>
      <c r="F105" s="296" t="s">
        <v>83</v>
      </c>
      <c r="G105" s="39" t="s">
        <v>329</v>
      </c>
      <c r="H105" s="40" t="s">
        <v>225</v>
      </c>
      <c r="I105" s="233" t="s">
        <v>329</v>
      </c>
      <c r="J105" s="39" t="s">
        <v>329</v>
      </c>
      <c r="K105" s="39" t="s">
        <v>329</v>
      </c>
      <c r="L105" s="39" t="s">
        <v>329</v>
      </c>
      <c r="M105" s="39" t="s">
        <v>329</v>
      </c>
      <c r="N105" s="39" t="s">
        <v>329</v>
      </c>
      <c r="O105" s="39" t="s">
        <v>329</v>
      </c>
      <c r="P105" s="39" t="s">
        <v>329</v>
      </c>
      <c r="Q105" s="39" t="s">
        <v>329</v>
      </c>
      <c r="R105" s="39" t="s">
        <v>329</v>
      </c>
      <c r="S105" s="27">
        <v>0</v>
      </c>
      <c r="T105" s="40" t="s">
        <v>226</v>
      </c>
      <c r="U105" s="24">
        <v>50</v>
      </c>
      <c r="V105" s="39">
        <v>20</v>
      </c>
      <c r="W105" s="11">
        <v>20</v>
      </c>
      <c r="X105" s="63"/>
      <c r="Y105" s="55"/>
      <c r="Z105" s="114">
        <v>0</v>
      </c>
      <c r="AA105" s="233">
        <v>0</v>
      </c>
      <c r="AB105" s="233">
        <v>0</v>
      </c>
      <c r="AC105" s="146" t="s">
        <v>329</v>
      </c>
      <c r="AD105" s="12">
        <v>0</v>
      </c>
      <c r="AE105" s="12">
        <v>0</v>
      </c>
      <c r="AF105" s="39" t="s">
        <v>110</v>
      </c>
      <c r="AG105" s="39" t="s">
        <v>110</v>
      </c>
      <c r="AH105" s="40"/>
      <c r="AI105" s="39" t="s">
        <v>329</v>
      </c>
      <c r="AJ105" s="39" t="s">
        <v>329</v>
      </c>
      <c r="AK105" s="39" t="s">
        <v>329</v>
      </c>
      <c r="AL105" s="147" t="s">
        <v>377</v>
      </c>
      <c r="AS105" s="4"/>
    </row>
    <row r="106" spans="1:45" s="3" customFormat="1" ht="166.5" customHeight="1">
      <c r="A106" s="340"/>
      <c r="B106" s="333"/>
      <c r="C106" s="62"/>
      <c r="D106" s="28"/>
      <c r="E106" s="54"/>
      <c r="F106" s="303"/>
      <c r="G106" s="39" t="s">
        <v>329</v>
      </c>
      <c r="H106" s="40" t="s">
        <v>227</v>
      </c>
      <c r="I106" s="233" t="s">
        <v>329</v>
      </c>
      <c r="J106" s="39" t="s">
        <v>329</v>
      </c>
      <c r="K106" s="39" t="s">
        <v>329</v>
      </c>
      <c r="L106" s="39" t="s">
        <v>329</v>
      </c>
      <c r="M106" s="39" t="s">
        <v>329</v>
      </c>
      <c r="N106" s="39" t="s">
        <v>329</v>
      </c>
      <c r="O106" s="39" t="s">
        <v>329</v>
      </c>
      <c r="P106" s="39" t="s">
        <v>329</v>
      </c>
      <c r="Q106" s="39" t="s">
        <v>329</v>
      </c>
      <c r="R106" s="39" t="s">
        <v>329</v>
      </c>
      <c r="S106" s="27">
        <v>0</v>
      </c>
      <c r="T106" s="40" t="s">
        <v>228</v>
      </c>
      <c r="U106" s="24">
        <v>50</v>
      </c>
      <c r="V106" s="39">
        <v>20</v>
      </c>
      <c r="W106" s="11">
        <v>20</v>
      </c>
      <c r="X106" s="63"/>
      <c r="Y106" s="55"/>
      <c r="Z106" s="114">
        <v>0</v>
      </c>
      <c r="AA106" s="233">
        <v>0</v>
      </c>
      <c r="AB106" s="233">
        <v>0</v>
      </c>
      <c r="AC106" s="39" t="s">
        <v>329</v>
      </c>
      <c r="AD106" s="12">
        <v>0</v>
      </c>
      <c r="AE106" s="12">
        <v>0</v>
      </c>
      <c r="AF106" s="39" t="s">
        <v>110</v>
      </c>
      <c r="AG106" s="39" t="s">
        <v>110</v>
      </c>
      <c r="AH106" s="40"/>
      <c r="AI106" s="39" t="s">
        <v>329</v>
      </c>
      <c r="AJ106" s="39" t="s">
        <v>329</v>
      </c>
      <c r="AK106" s="39" t="s">
        <v>329</v>
      </c>
      <c r="AL106" s="147" t="s">
        <v>377</v>
      </c>
      <c r="AS106" s="4"/>
    </row>
    <row r="107" spans="1:45" s="3" customFormat="1" ht="78" customHeight="1">
      <c r="A107" s="340"/>
      <c r="B107" s="157"/>
      <c r="C107" s="62"/>
      <c r="D107" s="155"/>
      <c r="E107" s="54"/>
      <c r="F107" s="297"/>
      <c r="G107" s="244"/>
      <c r="H107" s="293" t="s">
        <v>83</v>
      </c>
      <c r="I107" s="294"/>
      <c r="J107" s="294"/>
      <c r="K107" s="294"/>
      <c r="L107" s="294"/>
      <c r="M107" s="294"/>
      <c r="N107" s="294"/>
      <c r="O107" s="294"/>
      <c r="P107" s="294"/>
      <c r="Q107" s="294"/>
      <c r="R107" s="294"/>
      <c r="S107" s="294"/>
      <c r="T107" s="294"/>
      <c r="U107" s="294"/>
      <c r="V107" s="294"/>
      <c r="W107" s="294"/>
      <c r="X107" s="294"/>
      <c r="Y107" s="294"/>
      <c r="Z107" s="294"/>
      <c r="AA107" s="294"/>
      <c r="AB107" s="294"/>
      <c r="AC107" s="295"/>
      <c r="AD107" s="272">
        <f>+AD106</f>
        <v>0</v>
      </c>
      <c r="AE107" s="272">
        <f>+AE106</f>
        <v>0</v>
      </c>
      <c r="AF107" s="163"/>
      <c r="AG107" s="163"/>
      <c r="AH107" s="155"/>
      <c r="AI107" s="163"/>
      <c r="AJ107" s="163"/>
      <c r="AK107" s="163"/>
      <c r="AL107" s="147"/>
      <c r="AS107" s="4"/>
    </row>
    <row r="108" spans="1:45" s="3" customFormat="1" ht="166.5" customHeight="1">
      <c r="A108" s="340"/>
      <c r="B108" s="128" t="s">
        <v>84</v>
      </c>
      <c r="C108" s="62"/>
      <c r="D108" s="28"/>
      <c r="E108" s="54"/>
      <c r="F108" s="296" t="s">
        <v>85</v>
      </c>
      <c r="G108" s="39" t="s">
        <v>329</v>
      </c>
      <c r="H108" s="40" t="s">
        <v>229</v>
      </c>
      <c r="I108" s="233" t="s">
        <v>329</v>
      </c>
      <c r="J108" s="39" t="s">
        <v>329</v>
      </c>
      <c r="K108" s="39" t="s">
        <v>329</v>
      </c>
      <c r="L108" s="39" t="s">
        <v>329</v>
      </c>
      <c r="M108" s="39" t="s">
        <v>329</v>
      </c>
      <c r="N108" s="39" t="s">
        <v>329</v>
      </c>
      <c r="O108" s="39" t="s">
        <v>329</v>
      </c>
      <c r="P108" s="39" t="s">
        <v>329</v>
      </c>
      <c r="Q108" s="39" t="s">
        <v>329</v>
      </c>
      <c r="R108" s="39" t="s">
        <v>329</v>
      </c>
      <c r="S108" s="27">
        <v>560</v>
      </c>
      <c r="T108" s="40" t="s">
        <v>230</v>
      </c>
      <c r="U108" s="24">
        <v>600</v>
      </c>
      <c r="V108" s="27">
        <v>200</v>
      </c>
      <c r="W108" s="35">
        <v>100</v>
      </c>
      <c r="X108" s="63">
        <v>100</v>
      </c>
      <c r="Y108" s="55">
        <v>100</v>
      </c>
      <c r="Z108" s="114">
        <v>0</v>
      </c>
      <c r="AA108" s="233">
        <v>0</v>
      </c>
      <c r="AB108" s="233">
        <v>0</v>
      </c>
      <c r="AC108" s="39" t="s">
        <v>329</v>
      </c>
      <c r="AD108" s="12">
        <v>0</v>
      </c>
      <c r="AE108" s="12">
        <v>0</v>
      </c>
      <c r="AF108" s="39" t="s">
        <v>110</v>
      </c>
      <c r="AG108" s="39" t="s">
        <v>231</v>
      </c>
      <c r="AH108" s="40"/>
      <c r="AI108" s="39" t="s">
        <v>329</v>
      </c>
      <c r="AJ108" s="39" t="s">
        <v>329</v>
      </c>
      <c r="AK108" s="39" t="s">
        <v>329</v>
      </c>
      <c r="AL108" s="147" t="s">
        <v>377</v>
      </c>
      <c r="AS108" s="4"/>
    </row>
    <row r="109" spans="1:45" s="3" customFormat="1" ht="64.5" customHeight="1">
      <c r="A109" s="340"/>
      <c r="B109" s="157"/>
      <c r="C109" s="62"/>
      <c r="D109" s="155"/>
      <c r="E109" s="54"/>
      <c r="F109" s="297"/>
      <c r="G109" s="244"/>
      <c r="H109" s="293" t="s">
        <v>85</v>
      </c>
      <c r="I109" s="294"/>
      <c r="J109" s="294"/>
      <c r="K109" s="294"/>
      <c r="L109" s="294"/>
      <c r="M109" s="294"/>
      <c r="N109" s="294"/>
      <c r="O109" s="294"/>
      <c r="P109" s="294"/>
      <c r="Q109" s="294"/>
      <c r="R109" s="294"/>
      <c r="S109" s="294"/>
      <c r="T109" s="294"/>
      <c r="U109" s="294"/>
      <c r="V109" s="294"/>
      <c r="W109" s="294"/>
      <c r="X109" s="294"/>
      <c r="Y109" s="294"/>
      <c r="Z109" s="294"/>
      <c r="AA109" s="294"/>
      <c r="AB109" s="294"/>
      <c r="AC109" s="295"/>
      <c r="AD109" s="272">
        <f>+AD108</f>
        <v>0</v>
      </c>
      <c r="AE109" s="272">
        <f>+AE108</f>
        <v>0</v>
      </c>
      <c r="AF109" s="163"/>
      <c r="AG109" s="163"/>
      <c r="AH109" s="155"/>
      <c r="AI109" s="163"/>
      <c r="AJ109" s="163"/>
      <c r="AK109" s="163"/>
      <c r="AL109" s="147"/>
      <c r="AS109" s="4"/>
    </row>
    <row r="110" spans="1:45" s="3" customFormat="1" ht="166.5" customHeight="1">
      <c r="A110" s="340"/>
      <c r="B110" s="333" t="s">
        <v>86</v>
      </c>
      <c r="C110" s="62"/>
      <c r="D110" s="28"/>
      <c r="E110" s="54"/>
      <c r="F110" s="296" t="s">
        <v>87</v>
      </c>
      <c r="G110" s="39" t="s">
        <v>329</v>
      </c>
      <c r="H110" s="40" t="s">
        <v>232</v>
      </c>
      <c r="I110" s="233" t="s">
        <v>329</v>
      </c>
      <c r="J110" s="39" t="s">
        <v>329</v>
      </c>
      <c r="K110" s="39" t="s">
        <v>329</v>
      </c>
      <c r="L110" s="39" t="s">
        <v>329</v>
      </c>
      <c r="M110" s="39" t="s">
        <v>329</v>
      </c>
      <c r="N110" s="39" t="s">
        <v>329</v>
      </c>
      <c r="O110" s="39" t="s">
        <v>329</v>
      </c>
      <c r="P110" s="39" t="s">
        <v>329</v>
      </c>
      <c r="Q110" s="39" t="s">
        <v>329</v>
      </c>
      <c r="R110" s="39" t="s">
        <v>329</v>
      </c>
      <c r="S110" s="27">
        <v>220</v>
      </c>
      <c r="T110" s="40" t="s">
        <v>233</v>
      </c>
      <c r="U110" s="24">
        <v>250</v>
      </c>
      <c r="V110" s="27">
        <v>100</v>
      </c>
      <c r="W110" s="35">
        <v>50</v>
      </c>
      <c r="X110" s="63">
        <v>50</v>
      </c>
      <c r="Y110" s="55">
        <v>500</v>
      </c>
      <c r="Z110" s="114">
        <v>0</v>
      </c>
      <c r="AA110" s="233">
        <v>0</v>
      </c>
      <c r="AB110" s="233">
        <v>0</v>
      </c>
      <c r="AC110" s="39" t="s">
        <v>329</v>
      </c>
      <c r="AD110" s="12">
        <v>0</v>
      </c>
      <c r="AE110" s="12">
        <v>0</v>
      </c>
      <c r="AF110" s="39" t="s">
        <v>110</v>
      </c>
      <c r="AG110" s="39" t="s">
        <v>236</v>
      </c>
      <c r="AH110" s="40"/>
      <c r="AI110" s="39" t="s">
        <v>329</v>
      </c>
      <c r="AJ110" s="39" t="s">
        <v>329</v>
      </c>
      <c r="AK110" s="39" t="s">
        <v>329</v>
      </c>
      <c r="AL110" s="147" t="s">
        <v>377</v>
      </c>
      <c r="AS110" s="4"/>
    </row>
    <row r="111" spans="1:45" s="3" customFormat="1" ht="49.5" customHeight="1">
      <c r="A111" s="340"/>
      <c r="B111" s="334"/>
      <c r="C111" s="62"/>
      <c r="D111" s="155"/>
      <c r="E111" s="54"/>
      <c r="F111" s="297"/>
      <c r="G111" s="244"/>
      <c r="H111" s="293" t="s">
        <v>87</v>
      </c>
      <c r="I111" s="294"/>
      <c r="J111" s="294"/>
      <c r="K111" s="294"/>
      <c r="L111" s="294"/>
      <c r="M111" s="294"/>
      <c r="N111" s="294"/>
      <c r="O111" s="294"/>
      <c r="P111" s="294"/>
      <c r="Q111" s="294"/>
      <c r="R111" s="294"/>
      <c r="S111" s="294"/>
      <c r="T111" s="294"/>
      <c r="U111" s="294"/>
      <c r="V111" s="294"/>
      <c r="W111" s="294"/>
      <c r="X111" s="294"/>
      <c r="Y111" s="294"/>
      <c r="Z111" s="294"/>
      <c r="AA111" s="294"/>
      <c r="AB111" s="294"/>
      <c r="AC111" s="295"/>
      <c r="AD111" s="277">
        <f>+AD110</f>
        <v>0</v>
      </c>
      <c r="AE111" s="277">
        <f>+AE110</f>
        <v>0</v>
      </c>
      <c r="AF111" s="64"/>
      <c r="AG111" s="64"/>
      <c r="AH111" s="156"/>
      <c r="AI111" s="64"/>
      <c r="AJ111" s="64"/>
      <c r="AK111" s="64"/>
      <c r="AL111" s="147"/>
      <c r="AS111" s="4"/>
    </row>
    <row r="112" spans="1:45" s="3" customFormat="1" ht="166.5" customHeight="1" thickBot="1">
      <c r="A112" s="340"/>
      <c r="B112" s="335"/>
      <c r="C112" s="62"/>
      <c r="D112" s="28"/>
      <c r="E112" s="229"/>
      <c r="F112" s="298" t="s">
        <v>88</v>
      </c>
      <c r="G112" s="64" t="s">
        <v>329</v>
      </c>
      <c r="H112" s="156" t="s">
        <v>234</v>
      </c>
      <c r="I112" s="64" t="s">
        <v>329</v>
      </c>
      <c r="J112" s="64" t="s">
        <v>329</v>
      </c>
      <c r="K112" s="64" t="s">
        <v>329</v>
      </c>
      <c r="L112" s="64" t="s">
        <v>329</v>
      </c>
      <c r="M112" s="64" t="s">
        <v>329</v>
      </c>
      <c r="N112" s="64" t="s">
        <v>329</v>
      </c>
      <c r="O112" s="64" t="s">
        <v>329</v>
      </c>
      <c r="P112" s="64" t="s">
        <v>329</v>
      </c>
      <c r="Q112" s="64" t="s">
        <v>329</v>
      </c>
      <c r="R112" s="64" t="s">
        <v>329</v>
      </c>
      <c r="S112" s="218">
        <v>14</v>
      </c>
      <c r="T112" s="156" t="s">
        <v>235</v>
      </c>
      <c r="U112" s="79">
        <v>20</v>
      </c>
      <c r="V112" s="218">
        <v>5</v>
      </c>
      <c r="W112" s="219">
        <v>5</v>
      </c>
      <c r="X112" s="220">
        <v>5</v>
      </c>
      <c r="Y112" s="221">
        <v>5</v>
      </c>
      <c r="Z112" s="183">
        <v>0</v>
      </c>
      <c r="AA112" s="64">
        <v>0</v>
      </c>
      <c r="AB112" s="64">
        <v>0</v>
      </c>
      <c r="AC112" s="64" t="s">
        <v>329</v>
      </c>
      <c r="AD112" s="259">
        <v>0</v>
      </c>
      <c r="AE112" s="259">
        <v>0</v>
      </c>
      <c r="AF112" s="14" t="s">
        <v>110</v>
      </c>
      <c r="AG112" s="14" t="s">
        <v>236</v>
      </c>
      <c r="AH112" s="20"/>
      <c r="AI112" s="14" t="s">
        <v>329</v>
      </c>
      <c r="AJ112" s="14" t="s">
        <v>329</v>
      </c>
      <c r="AK112" s="14" t="s">
        <v>329</v>
      </c>
      <c r="AL112" s="147" t="s">
        <v>377</v>
      </c>
      <c r="AS112" s="4"/>
    </row>
    <row r="113" spans="1:45" s="3" customFormat="1" ht="52.5" customHeight="1">
      <c r="A113" s="340"/>
      <c r="B113" s="204"/>
      <c r="C113" s="62"/>
      <c r="D113" s="155"/>
      <c r="E113" s="229"/>
      <c r="F113" s="299"/>
      <c r="G113" s="246"/>
      <c r="H113" s="302" t="s">
        <v>88</v>
      </c>
      <c r="I113" s="294"/>
      <c r="J113" s="294"/>
      <c r="K113" s="294"/>
      <c r="L113" s="294"/>
      <c r="M113" s="294"/>
      <c r="N113" s="294"/>
      <c r="O113" s="294"/>
      <c r="P113" s="294"/>
      <c r="Q113" s="294"/>
      <c r="R113" s="294"/>
      <c r="S113" s="294"/>
      <c r="T113" s="294"/>
      <c r="U113" s="294"/>
      <c r="V113" s="294"/>
      <c r="W113" s="294"/>
      <c r="X113" s="294"/>
      <c r="Y113" s="294"/>
      <c r="Z113" s="294"/>
      <c r="AA113" s="294"/>
      <c r="AB113" s="294"/>
      <c r="AC113" s="295"/>
      <c r="AD113" s="272">
        <f ca="1">+AD113</f>
        <v>0</v>
      </c>
      <c r="AE113" s="272">
        <f ca="1">+AE113</f>
        <v>0</v>
      </c>
      <c r="AF113" s="154"/>
      <c r="AG113" s="154"/>
      <c r="AH113" s="105"/>
      <c r="AI113" s="154"/>
      <c r="AJ113" s="154"/>
      <c r="AK113" s="154"/>
      <c r="AL113" s="178"/>
      <c r="AS113" s="4"/>
    </row>
    <row r="114" spans="1:45" s="3" customFormat="1" ht="166.5" customHeight="1">
      <c r="A114" s="340"/>
      <c r="B114" s="336" t="s">
        <v>89</v>
      </c>
      <c r="C114" s="62"/>
      <c r="D114" s="28"/>
      <c r="E114" s="28"/>
      <c r="F114" s="300" t="s">
        <v>90</v>
      </c>
      <c r="G114" s="97" t="s">
        <v>322</v>
      </c>
      <c r="H114" s="105" t="s">
        <v>237</v>
      </c>
      <c r="I114" s="253" t="s">
        <v>324</v>
      </c>
      <c r="J114" s="90">
        <v>500000000</v>
      </c>
      <c r="K114" s="90">
        <v>500000000</v>
      </c>
      <c r="L114" s="90">
        <v>0</v>
      </c>
      <c r="M114" s="91">
        <v>44529</v>
      </c>
      <c r="N114" s="91">
        <v>44589</v>
      </c>
      <c r="O114" s="92" t="s">
        <v>325</v>
      </c>
      <c r="P114" s="71" t="s">
        <v>359</v>
      </c>
      <c r="Q114" s="222" t="s">
        <v>364</v>
      </c>
      <c r="R114" s="88" t="s">
        <v>323</v>
      </c>
      <c r="S114" s="107">
        <v>3</v>
      </c>
      <c r="T114" s="105" t="s">
        <v>238</v>
      </c>
      <c r="U114" s="108">
        <v>3</v>
      </c>
      <c r="V114" s="107">
        <v>1</v>
      </c>
      <c r="W114" s="107">
        <v>1</v>
      </c>
      <c r="X114" s="107">
        <v>1</v>
      </c>
      <c r="Y114" s="107"/>
      <c r="Z114" s="132">
        <v>1</v>
      </c>
      <c r="AA114" s="257">
        <v>1</v>
      </c>
      <c r="AB114" s="257">
        <v>1</v>
      </c>
      <c r="AC114" s="94">
        <f>+J114</f>
        <v>500000000</v>
      </c>
      <c r="AD114" s="263">
        <v>1</v>
      </c>
      <c r="AE114" s="263">
        <f>+AB114/U114</f>
        <v>0.33333333333333331</v>
      </c>
      <c r="AF114" s="71" t="s">
        <v>338</v>
      </c>
      <c r="AG114" s="71" t="s">
        <v>339</v>
      </c>
      <c r="AH114" s="71" t="s">
        <v>335</v>
      </c>
      <c r="AI114" s="95">
        <f>+J114</f>
        <v>500000000</v>
      </c>
      <c r="AJ114" s="71" t="s">
        <v>336</v>
      </c>
      <c r="AK114" s="71" t="s">
        <v>337</v>
      </c>
      <c r="AL114" s="148" t="s">
        <v>402</v>
      </c>
      <c r="AS114" s="4"/>
    </row>
    <row r="115" spans="1:45" s="3" customFormat="1" ht="67.5" customHeight="1" thickBot="1">
      <c r="A115" s="340"/>
      <c r="B115" s="336"/>
      <c r="C115" s="62"/>
      <c r="D115" s="155"/>
      <c r="E115" s="54"/>
      <c r="F115" s="301"/>
      <c r="G115" s="246"/>
      <c r="H115" s="302" t="s">
        <v>90</v>
      </c>
      <c r="I115" s="294"/>
      <c r="J115" s="294"/>
      <c r="K115" s="294"/>
      <c r="L115" s="294"/>
      <c r="M115" s="294"/>
      <c r="N115" s="294"/>
      <c r="O115" s="294"/>
      <c r="P115" s="294"/>
      <c r="Q115" s="294"/>
      <c r="R115" s="294"/>
      <c r="S115" s="294"/>
      <c r="T115" s="294"/>
      <c r="U115" s="294"/>
      <c r="V115" s="294"/>
      <c r="W115" s="294"/>
      <c r="X115" s="294"/>
      <c r="Y115" s="294"/>
      <c r="Z115" s="294"/>
      <c r="AA115" s="294"/>
      <c r="AB115" s="294"/>
      <c r="AC115" s="295"/>
      <c r="AD115" s="275">
        <f>+AD114</f>
        <v>1</v>
      </c>
      <c r="AE115" s="275">
        <f>+AE114</f>
        <v>0.33333333333333331</v>
      </c>
      <c r="AF115" s="71"/>
      <c r="AG115" s="71"/>
      <c r="AH115" s="71"/>
      <c r="AI115" s="95"/>
      <c r="AJ115" s="71"/>
      <c r="AK115" s="71"/>
      <c r="AL115" s="148"/>
      <c r="AS115" s="4"/>
    </row>
    <row r="116" spans="1:45" s="3" customFormat="1" ht="166.5" customHeight="1">
      <c r="A116" s="340"/>
      <c r="B116" s="336"/>
      <c r="C116" s="62"/>
      <c r="D116" s="28"/>
      <c r="E116" s="229"/>
      <c r="F116" s="298" t="s">
        <v>91</v>
      </c>
      <c r="G116" s="154" t="s">
        <v>329</v>
      </c>
      <c r="H116" s="105" t="s">
        <v>239</v>
      </c>
      <c r="I116" s="228" t="s">
        <v>329</v>
      </c>
      <c r="J116" s="154" t="s">
        <v>329</v>
      </c>
      <c r="K116" s="154" t="s">
        <v>329</v>
      </c>
      <c r="L116" s="154" t="s">
        <v>329</v>
      </c>
      <c r="M116" s="154" t="s">
        <v>329</v>
      </c>
      <c r="N116" s="154" t="s">
        <v>329</v>
      </c>
      <c r="O116" s="154" t="s">
        <v>329</v>
      </c>
      <c r="P116" s="154" t="s">
        <v>329</v>
      </c>
      <c r="Q116" s="154" t="s">
        <v>329</v>
      </c>
      <c r="R116" s="154" t="s">
        <v>329</v>
      </c>
      <c r="S116" s="107">
        <v>0</v>
      </c>
      <c r="T116" s="105" t="s">
        <v>240</v>
      </c>
      <c r="U116" s="108">
        <v>2</v>
      </c>
      <c r="V116" s="107">
        <v>1</v>
      </c>
      <c r="W116" s="211">
        <v>1</v>
      </c>
      <c r="X116" s="223">
        <v>1</v>
      </c>
      <c r="Y116" s="213"/>
      <c r="Z116" s="202">
        <v>1</v>
      </c>
      <c r="AA116" s="228">
        <v>1</v>
      </c>
      <c r="AB116" s="228">
        <v>1</v>
      </c>
      <c r="AC116" s="154" t="s">
        <v>329</v>
      </c>
      <c r="AD116" s="263">
        <v>1</v>
      </c>
      <c r="AE116" s="263">
        <v>0.5</v>
      </c>
      <c r="AF116" s="118" t="s">
        <v>110</v>
      </c>
      <c r="AG116" s="118" t="s">
        <v>245</v>
      </c>
      <c r="AH116" s="126"/>
      <c r="AI116" s="118" t="s">
        <v>329</v>
      </c>
      <c r="AJ116" s="118" t="s">
        <v>329</v>
      </c>
      <c r="AK116" s="118" t="s">
        <v>329</v>
      </c>
      <c r="AL116" s="147" t="s">
        <v>403</v>
      </c>
      <c r="AS116" s="4"/>
    </row>
    <row r="117" spans="1:45" s="3" customFormat="1" ht="52.5" customHeight="1">
      <c r="A117" s="340"/>
      <c r="B117" s="336"/>
      <c r="C117" s="62"/>
      <c r="D117" s="155"/>
      <c r="E117" s="229"/>
      <c r="F117" s="299"/>
      <c r="G117" s="246"/>
      <c r="H117" s="302" t="s">
        <v>91</v>
      </c>
      <c r="I117" s="294"/>
      <c r="J117" s="294"/>
      <c r="K117" s="294"/>
      <c r="L117" s="294"/>
      <c r="M117" s="294"/>
      <c r="N117" s="294"/>
      <c r="O117" s="294"/>
      <c r="P117" s="294"/>
      <c r="Q117" s="294"/>
      <c r="R117" s="294"/>
      <c r="S117" s="294"/>
      <c r="T117" s="294"/>
      <c r="U117" s="294"/>
      <c r="V117" s="294"/>
      <c r="W117" s="294"/>
      <c r="X117" s="294"/>
      <c r="Y117" s="294"/>
      <c r="Z117" s="294"/>
      <c r="AA117" s="294"/>
      <c r="AB117" s="294"/>
      <c r="AC117" s="295"/>
      <c r="AD117" s="275">
        <f>+AD116</f>
        <v>1</v>
      </c>
      <c r="AE117" s="275">
        <f>+AE116</f>
        <v>0.5</v>
      </c>
      <c r="AF117" s="159"/>
      <c r="AG117" s="159"/>
      <c r="AH117" s="161"/>
      <c r="AI117" s="159"/>
      <c r="AJ117" s="159"/>
      <c r="AK117" s="159"/>
      <c r="AL117" s="147"/>
      <c r="AS117" s="4"/>
    </row>
    <row r="118" spans="1:45" s="3" customFormat="1" ht="166.5" customHeight="1">
      <c r="A118" s="340"/>
      <c r="B118" s="336"/>
      <c r="C118" s="62"/>
      <c r="D118" s="28"/>
      <c r="E118" s="54"/>
      <c r="F118" s="296" t="s">
        <v>92</v>
      </c>
      <c r="G118" s="39" t="s">
        <v>329</v>
      </c>
      <c r="H118" s="40" t="s">
        <v>241</v>
      </c>
      <c r="I118" s="233" t="s">
        <v>329</v>
      </c>
      <c r="J118" s="39" t="s">
        <v>329</v>
      </c>
      <c r="K118" s="39" t="s">
        <v>329</v>
      </c>
      <c r="L118" s="39" t="s">
        <v>329</v>
      </c>
      <c r="M118" s="39" t="s">
        <v>329</v>
      </c>
      <c r="N118" s="39" t="s">
        <v>329</v>
      </c>
      <c r="O118" s="39" t="s">
        <v>329</v>
      </c>
      <c r="P118" s="39" t="s">
        <v>329</v>
      </c>
      <c r="Q118" s="39" t="s">
        <v>329</v>
      </c>
      <c r="R118" s="39" t="s">
        <v>329</v>
      </c>
      <c r="S118" s="27">
        <v>0</v>
      </c>
      <c r="T118" s="40" t="s">
        <v>242</v>
      </c>
      <c r="U118" s="24">
        <v>4</v>
      </c>
      <c r="V118" s="27">
        <v>1</v>
      </c>
      <c r="W118" s="35">
        <v>1</v>
      </c>
      <c r="X118" s="63">
        <v>1</v>
      </c>
      <c r="Y118" s="55">
        <v>1</v>
      </c>
      <c r="Z118" s="114">
        <v>1</v>
      </c>
      <c r="AA118" s="233">
        <v>1</v>
      </c>
      <c r="AB118" s="233">
        <v>1</v>
      </c>
      <c r="AC118" s="39" t="s">
        <v>329</v>
      </c>
      <c r="AD118" s="12">
        <v>1</v>
      </c>
      <c r="AE118" s="12">
        <v>0.25</v>
      </c>
      <c r="AF118" s="39" t="s">
        <v>110</v>
      </c>
      <c r="AG118" s="39" t="s">
        <v>245</v>
      </c>
      <c r="AH118" s="40"/>
      <c r="AI118" s="39" t="s">
        <v>329</v>
      </c>
      <c r="AJ118" s="39" t="s">
        <v>329</v>
      </c>
      <c r="AK118" s="39" t="s">
        <v>329</v>
      </c>
      <c r="AL118" s="147" t="s">
        <v>404</v>
      </c>
      <c r="AS118" s="4"/>
    </row>
    <row r="119" spans="1:45" s="3" customFormat="1" ht="42" customHeight="1">
      <c r="A119" s="340"/>
      <c r="B119" s="336"/>
      <c r="C119" s="62"/>
      <c r="D119" s="155"/>
      <c r="E119" s="54"/>
      <c r="F119" s="297"/>
      <c r="G119" s="244"/>
      <c r="H119" s="293" t="s">
        <v>92</v>
      </c>
      <c r="I119" s="294"/>
      <c r="J119" s="294"/>
      <c r="K119" s="294"/>
      <c r="L119" s="294"/>
      <c r="M119" s="294"/>
      <c r="N119" s="294"/>
      <c r="O119" s="294"/>
      <c r="P119" s="294"/>
      <c r="Q119" s="294"/>
      <c r="R119" s="294"/>
      <c r="S119" s="294"/>
      <c r="T119" s="294"/>
      <c r="U119" s="294"/>
      <c r="V119" s="294"/>
      <c r="W119" s="294"/>
      <c r="X119" s="294"/>
      <c r="Y119" s="294"/>
      <c r="Z119" s="294"/>
      <c r="AA119" s="294"/>
      <c r="AB119" s="294"/>
      <c r="AC119" s="295"/>
      <c r="AD119" s="272">
        <f>+AD118</f>
        <v>1</v>
      </c>
      <c r="AE119" s="272">
        <f>+AE118</f>
        <v>0.25</v>
      </c>
      <c r="AF119" s="163"/>
      <c r="AG119" s="163"/>
      <c r="AH119" s="155"/>
      <c r="AI119" s="163"/>
      <c r="AJ119" s="163"/>
      <c r="AK119" s="163"/>
      <c r="AL119" s="147"/>
      <c r="AS119" s="4"/>
    </row>
    <row r="120" spans="1:45" s="3" customFormat="1" ht="166.5" customHeight="1">
      <c r="A120" s="340"/>
      <c r="B120" s="336"/>
      <c r="C120" s="62"/>
      <c r="D120" s="28"/>
      <c r="E120" s="54"/>
      <c r="F120" s="296" t="s">
        <v>93</v>
      </c>
      <c r="G120" s="39" t="s">
        <v>329</v>
      </c>
      <c r="H120" s="40" t="s">
        <v>243</v>
      </c>
      <c r="I120" s="233" t="s">
        <v>329</v>
      </c>
      <c r="J120" s="39" t="s">
        <v>329</v>
      </c>
      <c r="K120" s="39" t="s">
        <v>329</v>
      </c>
      <c r="L120" s="39" t="s">
        <v>329</v>
      </c>
      <c r="M120" s="39" t="s">
        <v>329</v>
      </c>
      <c r="N120" s="39" t="s">
        <v>329</v>
      </c>
      <c r="O120" s="39" t="s">
        <v>329</v>
      </c>
      <c r="P120" s="39" t="s">
        <v>329</v>
      </c>
      <c r="Q120" s="39" t="s">
        <v>329</v>
      </c>
      <c r="R120" s="39" t="s">
        <v>329</v>
      </c>
      <c r="S120" s="27">
        <v>0</v>
      </c>
      <c r="T120" s="40" t="s">
        <v>244</v>
      </c>
      <c r="U120" s="24">
        <v>1</v>
      </c>
      <c r="V120" s="27">
        <v>1</v>
      </c>
      <c r="W120" s="11" t="s">
        <v>405</v>
      </c>
      <c r="X120" s="63"/>
      <c r="Y120" s="55"/>
      <c r="Z120" s="27" t="s">
        <v>405</v>
      </c>
      <c r="AA120" s="233" t="s">
        <v>405</v>
      </c>
      <c r="AB120" s="233" t="s">
        <v>405</v>
      </c>
      <c r="AC120" s="39" t="s">
        <v>329</v>
      </c>
      <c r="AD120" s="12">
        <v>1</v>
      </c>
      <c r="AE120" s="12">
        <v>1</v>
      </c>
      <c r="AF120" s="39" t="s">
        <v>110</v>
      </c>
      <c r="AG120" s="39" t="s">
        <v>245</v>
      </c>
      <c r="AH120" s="40"/>
      <c r="AI120" s="39" t="s">
        <v>329</v>
      </c>
      <c r="AJ120" s="39" t="s">
        <v>329</v>
      </c>
      <c r="AK120" s="39" t="s">
        <v>329</v>
      </c>
      <c r="AL120" s="147" t="s">
        <v>404</v>
      </c>
      <c r="AS120" s="4"/>
    </row>
    <row r="121" spans="1:45" s="3" customFormat="1" ht="64.5" customHeight="1">
      <c r="A121" s="340"/>
      <c r="B121" s="224"/>
      <c r="C121" s="225"/>
      <c r="D121" s="156"/>
      <c r="E121" s="226"/>
      <c r="F121" s="297"/>
      <c r="G121" s="244"/>
      <c r="H121" s="293" t="s">
        <v>93</v>
      </c>
      <c r="I121" s="294"/>
      <c r="J121" s="294"/>
      <c r="K121" s="294"/>
      <c r="L121" s="294"/>
      <c r="M121" s="294"/>
      <c r="N121" s="294"/>
      <c r="O121" s="294"/>
      <c r="P121" s="294"/>
      <c r="Q121" s="294"/>
      <c r="R121" s="294"/>
      <c r="S121" s="294"/>
      <c r="T121" s="294"/>
      <c r="U121" s="294"/>
      <c r="V121" s="294"/>
      <c r="W121" s="294"/>
      <c r="X121" s="294"/>
      <c r="Y121" s="294"/>
      <c r="Z121" s="294"/>
      <c r="AA121" s="294"/>
      <c r="AB121" s="294"/>
      <c r="AC121" s="295"/>
      <c r="AD121" s="277">
        <f>+AD120</f>
        <v>1</v>
      </c>
      <c r="AE121" s="277">
        <f>+AE120</f>
        <v>1</v>
      </c>
      <c r="AF121" s="64"/>
      <c r="AG121" s="64"/>
      <c r="AH121" s="156"/>
      <c r="AI121" s="64"/>
      <c r="AJ121" s="64"/>
      <c r="AK121" s="64"/>
      <c r="AL121" s="147"/>
      <c r="AS121" s="4"/>
    </row>
    <row r="122" spans="1:45" s="3" customFormat="1" ht="166.5" customHeight="1" thickBot="1">
      <c r="A122" s="340"/>
      <c r="B122" s="224" t="s">
        <v>94</v>
      </c>
      <c r="C122" s="225"/>
      <c r="D122" s="173"/>
      <c r="E122" s="229"/>
      <c r="F122" s="298" t="s">
        <v>95</v>
      </c>
      <c r="G122" s="64" t="s">
        <v>329</v>
      </c>
      <c r="H122" s="156" t="s">
        <v>246</v>
      </c>
      <c r="I122" s="64" t="s">
        <v>329</v>
      </c>
      <c r="J122" s="64" t="s">
        <v>329</v>
      </c>
      <c r="K122" s="64" t="s">
        <v>329</v>
      </c>
      <c r="L122" s="64" t="s">
        <v>329</v>
      </c>
      <c r="M122" s="64" t="s">
        <v>329</v>
      </c>
      <c r="N122" s="64" t="s">
        <v>329</v>
      </c>
      <c r="O122" s="64" t="s">
        <v>329</v>
      </c>
      <c r="P122" s="64" t="s">
        <v>329</v>
      </c>
      <c r="Q122" s="64" t="s">
        <v>329</v>
      </c>
      <c r="R122" s="64" t="s">
        <v>329</v>
      </c>
      <c r="S122" s="218">
        <v>7</v>
      </c>
      <c r="T122" s="156" t="s">
        <v>247</v>
      </c>
      <c r="U122" s="79">
        <v>7</v>
      </c>
      <c r="V122" s="218">
        <v>2</v>
      </c>
      <c r="W122" s="219">
        <v>2</v>
      </c>
      <c r="X122" s="220">
        <v>2</v>
      </c>
      <c r="Y122" s="221">
        <v>1</v>
      </c>
      <c r="Z122" s="183">
        <v>0</v>
      </c>
      <c r="AA122" s="64">
        <v>0</v>
      </c>
      <c r="AB122" s="64">
        <v>0</v>
      </c>
      <c r="AC122" s="64" t="s">
        <v>329</v>
      </c>
      <c r="AD122" s="259">
        <v>0</v>
      </c>
      <c r="AE122" s="259">
        <v>0</v>
      </c>
      <c r="AF122" s="14" t="s">
        <v>110</v>
      </c>
      <c r="AG122" s="14" t="s">
        <v>236</v>
      </c>
      <c r="AH122" s="20"/>
      <c r="AI122" s="14" t="s">
        <v>329</v>
      </c>
      <c r="AJ122" s="14" t="s">
        <v>329</v>
      </c>
      <c r="AK122" s="14" t="s">
        <v>329</v>
      </c>
      <c r="AL122" s="147" t="s">
        <v>377</v>
      </c>
      <c r="AS122" s="4"/>
    </row>
    <row r="123" spans="1:45" s="4" customFormat="1" ht="58.5" customHeight="1">
      <c r="A123" s="340"/>
      <c r="B123" s="27"/>
      <c r="C123" s="27"/>
      <c r="D123" s="27"/>
      <c r="E123" s="27"/>
      <c r="F123" s="299"/>
      <c r="G123" s="245"/>
      <c r="H123" s="287" t="s">
        <v>95</v>
      </c>
      <c r="I123" s="288"/>
      <c r="J123" s="288"/>
      <c r="K123" s="288"/>
      <c r="L123" s="288"/>
      <c r="M123" s="288"/>
      <c r="N123" s="288"/>
      <c r="O123" s="288"/>
      <c r="P123" s="288"/>
      <c r="Q123" s="288"/>
      <c r="R123" s="288"/>
      <c r="S123" s="288"/>
      <c r="T123" s="288"/>
      <c r="U123" s="288"/>
      <c r="V123" s="288"/>
      <c r="W123" s="288"/>
      <c r="X123" s="288"/>
      <c r="Y123" s="288"/>
      <c r="Z123" s="288"/>
      <c r="AA123" s="288"/>
      <c r="AB123" s="288"/>
      <c r="AC123" s="289"/>
      <c r="AD123" s="279">
        <f>+AD122</f>
        <v>0</v>
      </c>
      <c r="AE123" s="279">
        <f>+AE122</f>
        <v>0</v>
      </c>
      <c r="AI123" s="5"/>
      <c r="AL123" s="142"/>
      <c r="AM123" s="3"/>
      <c r="AN123" s="3"/>
      <c r="AO123" s="3"/>
      <c r="AP123" s="3"/>
      <c r="AQ123" s="3"/>
      <c r="AR123" s="3"/>
    </row>
    <row r="124" spans="1:45" s="4" customFormat="1" ht="70.5" customHeight="1">
      <c r="U124" s="6"/>
      <c r="Z124" s="7"/>
      <c r="AA124" s="7"/>
      <c r="AB124" s="7"/>
      <c r="AC124" s="248" t="s">
        <v>409</v>
      </c>
      <c r="AD124" s="280">
        <f>AVERAGE(AD4,AD6:AD7,AD9,AD11:AD12,AD14,AD16,AD18,AD20:AD21,AD23:AD24,AD26,AD28:AD29,AD31:AD32,AD34:AD35,AD37:AD38,AD41:AD43,AD45,AD48:AD49,AD52:AD53,AD55,AD57:AD58,AD60,AD62,AD64,AD65,AD67,AD70,AD75,AD77,AD79,AD81,AD83,AD85,AD87:AD88,AD90:AD91,AD94:AD95,AD97,AD99,AD100,AD101,AD103,AD105:AD106,AD108,AD110,AD112,AD114,AD116,AD118,AD120,AD122)</f>
        <v>0.5674242424242425</v>
      </c>
      <c r="AE124" s="247"/>
      <c r="AI124" s="5"/>
      <c r="AL124" s="142"/>
      <c r="AM124" s="3"/>
      <c r="AN124" s="3"/>
      <c r="AO124" s="3"/>
      <c r="AP124" s="3"/>
      <c r="AQ124" s="3"/>
      <c r="AR124" s="3"/>
    </row>
    <row r="125" spans="1:45" s="3" customFormat="1" ht="74">
      <c r="A125" s="4"/>
      <c r="B125" s="4"/>
      <c r="C125" s="4"/>
      <c r="D125" s="4"/>
      <c r="E125" s="5"/>
      <c r="F125" s="4"/>
      <c r="G125" s="4"/>
      <c r="H125" s="4"/>
      <c r="I125" s="4"/>
      <c r="J125" s="4"/>
      <c r="K125" s="4"/>
      <c r="L125" s="4"/>
      <c r="M125" s="4"/>
      <c r="N125" s="4"/>
      <c r="O125" s="4"/>
      <c r="P125" s="4"/>
      <c r="Q125" s="4"/>
      <c r="R125" s="4"/>
      <c r="S125" s="4"/>
      <c r="T125" s="4"/>
      <c r="U125" s="6"/>
      <c r="V125" s="4"/>
      <c r="W125" s="4"/>
      <c r="X125" s="4"/>
      <c r="Y125" s="4"/>
      <c r="Z125" s="7"/>
      <c r="AA125" s="7"/>
      <c r="AB125" s="7"/>
      <c r="AC125" s="248" t="s">
        <v>410</v>
      </c>
      <c r="AD125" s="247"/>
      <c r="AE125" s="280">
        <v>0.3190036640508338</v>
      </c>
      <c r="AF125" s="4"/>
      <c r="AG125" s="4"/>
      <c r="AH125" s="4"/>
      <c r="AI125" s="5"/>
      <c r="AJ125" s="4"/>
      <c r="AK125" s="4"/>
      <c r="AL125" s="142"/>
      <c r="AS125" s="4"/>
    </row>
    <row r="126" spans="1:45" s="4" customFormat="1">
      <c r="U126" s="6"/>
      <c r="Z126" s="7"/>
      <c r="AA126" s="7"/>
      <c r="AB126" s="7"/>
      <c r="AD126" s="234"/>
      <c r="AE126" s="234"/>
      <c r="AI126" s="5"/>
      <c r="AL126" s="142"/>
      <c r="AM126" s="3"/>
      <c r="AN126" s="3"/>
      <c r="AO126" s="3"/>
      <c r="AP126" s="3"/>
      <c r="AQ126" s="3"/>
      <c r="AR126" s="3"/>
    </row>
    <row r="127" spans="1:45" s="4" customFormat="1">
      <c r="U127" s="6"/>
      <c r="Z127" s="7"/>
      <c r="AA127" s="7"/>
      <c r="AB127" s="7"/>
      <c r="AD127" s="234"/>
      <c r="AE127" s="234"/>
      <c r="AI127" s="5"/>
      <c r="AL127" s="142"/>
      <c r="AM127" s="3"/>
      <c r="AN127" s="3"/>
      <c r="AO127" s="3"/>
      <c r="AP127" s="3"/>
      <c r="AQ127" s="3"/>
      <c r="AR127" s="3"/>
    </row>
  </sheetData>
  <autoFilter ref="A3:AL122" xr:uid="{00000000-0009-0000-0000-000000000000}"/>
  <mergeCells count="113">
    <mergeCell ref="B110:B112"/>
    <mergeCell ref="B114:B120"/>
    <mergeCell ref="B64:B73"/>
    <mergeCell ref="A64:A73"/>
    <mergeCell ref="A75:A83"/>
    <mergeCell ref="B28:B29"/>
    <mergeCell ref="A1:AL2"/>
    <mergeCell ref="A85:A123"/>
    <mergeCell ref="G20:G21"/>
    <mergeCell ref="B16:B18"/>
    <mergeCell ref="B52:B58"/>
    <mergeCell ref="G52:G53"/>
    <mergeCell ref="B97:B106"/>
    <mergeCell ref="B87:B95"/>
    <mergeCell ref="F20:F21"/>
    <mergeCell ref="H5:AC5"/>
    <mergeCell ref="F6:F8"/>
    <mergeCell ref="H8:AC8"/>
    <mergeCell ref="F9:F10"/>
    <mergeCell ref="H10:AC10"/>
    <mergeCell ref="B31:B50"/>
    <mergeCell ref="A4:A21"/>
    <mergeCell ref="A23:A62"/>
    <mergeCell ref="B23:B26"/>
    <mergeCell ref="B60:B62"/>
    <mergeCell ref="B20:B21"/>
    <mergeCell ref="B4:B9"/>
    <mergeCell ref="B11:B13"/>
    <mergeCell ref="F4:F5"/>
    <mergeCell ref="F34:F36"/>
    <mergeCell ref="F28:F30"/>
    <mergeCell ref="F26:F27"/>
    <mergeCell ref="H27:AC27"/>
    <mergeCell ref="H30:AC30"/>
    <mergeCell ref="F31:F33"/>
    <mergeCell ref="H33:AC33"/>
    <mergeCell ref="H36:AC36"/>
    <mergeCell ref="F15:AC15"/>
    <mergeCell ref="F17:AC17"/>
    <mergeCell ref="F19:AC19"/>
    <mergeCell ref="F22:AC22"/>
    <mergeCell ref="F52:F54"/>
    <mergeCell ref="H54:AC54"/>
    <mergeCell ref="F55:F56"/>
    <mergeCell ref="H56:AC56"/>
    <mergeCell ref="F57:F59"/>
    <mergeCell ref="H59:AC59"/>
    <mergeCell ref="F37:F40"/>
    <mergeCell ref="H40:AC40"/>
    <mergeCell ref="F41:F47"/>
    <mergeCell ref="H47:AC47"/>
    <mergeCell ref="F48:F51"/>
    <mergeCell ref="H51:AC51"/>
    <mergeCell ref="F67:F68"/>
    <mergeCell ref="H68:AC68"/>
    <mergeCell ref="F69:F72"/>
    <mergeCell ref="H72:AC72"/>
    <mergeCell ref="F73:F74"/>
    <mergeCell ref="H74:AC74"/>
    <mergeCell ref="F60:F61"/>
    <mergeCell ref="H61:AC61"/>
    <mergeCell ref="F62:F63"/>
    <mergeCell ref="H63:AC63"/>
    <mergeCell ref="F64:F66"/>
    <mergeCell ref="H66:AC66"/>
    <mergeCell ref="F83:F84"/>
    <mergeCell ref="H84:AC84"/>
    <mergeCell ref="F85:F86"/>
    <mergeCell ref="H86:AC86"/>
    <mergeCell ref="F75:F76"/>
    <mergeCell ref="H76:AC76"/>
    <mergeCell ref="F77:F78"/>
    <mergeCell ref="H78:AC78"/>
    <mergeCell ref="F79:F80"/>
    <mergeCell ref="H80:AC80"/>
    <mergeCell ref="F122:F123"/>
    <mergeCell ref="H123:AC123"/>
    <mergeCell ref="F112:F113"/>
    <mergeCell ref="F114:F115"/>
    <mergeCell ref="H115:AC115"/>
    <mergeCell ref="F116:F117"/>
    <mergeCell ref="H117:AC117"/>
    <mergeCell ref="H113:AC113"/>
    <mergeCell ref="F105:F107"/>
    <mergeCell ref="H107:AC107"/>
    <mergeCell ref="F108:F109"/>
    <mergeCell ref="H109:AC109"/>
    <mergeCell ref="F110:F111"/>
    <mergeCell ref="H111:AC111"/>
    <mergeCell ref="C12:C13"/>
    <mergeCell ref="D12:D13"/>
    <mergeCell ref="E12:E13"/>
    <mergeCell ref="F13:AC13"/>
    <mergeCell ref="F23:F25"/>
    <mergeCell ref="H25:AC25"/>
    <mergeCell ref="F118:F119"/>
    <mergeCell ref="H119:AC119"/>
    <mergeCell ref="F120:F121"/>
    <mergeCell ref="H121:AC121"/>
    <mergeCell ref="F97:F98"/>
    <mergeCell ref="H98:AC98"/>
    <mergeCell ref="F99:F102"/>
    <mergeCell ref="H102:AC102"/>
    <mergeCell ref="F103:F104"/>
    <mergeCell ref="H104:AC104"/>
    <mergeCell ref="F87:F89"/>
    <mergeCell ref="H89:AC89"/>
    <mergeCell ref="F90:F92"/>
    <mergeCell ref="H92:AC92"/>
    <mergeCell ref="F94:F96"/>
    <mergeCell ref="H96:AC96"/>
    <mergeCell ref="F81:F82"/>
    <mergeCell ref="H82:AC82"/>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ALHCN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2022-01-31T13:36:08Z</dcterms:modified>
</cp:coreProperties>
</file>