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luzma\OneDrive\Documentos\PLANES DE ACCION 2021\"/>
    </mc:Choice>
  </mc:AlternateContent>
  <xr:revisionPtr revIDLastSave="0" documentId="8_{19C54969-CDFE-4495-AF0F-0ECF104272E5}" xr6:coauthVersionLast="46" xr6:coauthVersionMax="46" xr10:uidLastSave="{00000000-0000-0000-0000-000000000000}"/>
  <bookViews>
    <workbookView xWindow="-110" yWindow="-110" windowWidth="19420" windowHeight="1042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10" i="1"/>
  <c r="J4" i="1"/>
  <c r="J6" i="1"/>
  <c r="J7" i="1"/>
  <c r="J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 authorId="0" shapeId="0" xr:uid="{00000000-0006-0000-0000-000001000000}">
      <text>
        <r>
          <rPr>
            <b/>
            <sz val="9"/>
            <color indexed="81"/>
            <rFont val="Tahoma"/>
            <family val="2"/>
          </rPr>
          <t>Usuario:</t>
        </r>
        <r>
          <rPr>
            <sz val="9"/>
            <color indexed="81"/>
            <rFont val="Tahoma"/>
            <family val="2"/>
          </rPr>
          <t xml:space="preserve">
Cada entidad de acuerdo a
su planeación definirá el periodo y grado de avance de la
actividad de acuerdo con la programación de reportes y
seguimiento para verificar este cumplimiento
</t>
        </r>
      </text>
    </comment>
  </commentList>
</comments>
</file>

<file path=xl/sharedStrings.xml><?xml version="1.0" encoding="utf-8"?>
<sst xmlns="http://schemas.openxmlformats.org/spreadsheetml/2006/main" count="142" uniqueCount="112">
  <si>
    <t>Realizar diseño de ingeniería de detalle hasta 40.5 kilómetros de canales</t>
  </si>
  <si>
    <t>Construir y/o rectificar hasta 12 kilómetros lineales de canales</t>
  </si>
  <si>
    <t>Alcanzar 8.0 kilómetros de construcción de protección costera</t>
  </si>
  <si>
    <t>Número; Diseño y estructuración de obras de infraestructura por contribución de valorización.</t>
  </si>
  <si>
    <t>Llegar a 46 Km las vías regionales reparadas y/o construidas por contribución de valorización</t>
  </si>
  <si>
    <t>Llegar a 7.0 km de vías urbanas reparadas y/o construidas por contribución de valorización</t>
  </si>
  <si>
    <t>Completar 12.000 m2 de zonas de espacio público construidos por contribución de valorización</t>
  </si>
  <si>
    <t>Pilar</t>
  </si>
  <si>
    <t>Programa</t>
  </si>
  <si>
    <t>Indicador de Producto</t>
  </si>
  <si>
    <t>6890 m2</t>
  </si>
  <si>
    <t>4,8 km</t>
  </si>
  <si>
    <t>41km</t>
  </si>
  <si>
    <t>32,9 km</t>
  </si>
  <si>
    <t>6 km</t>
  </si>
  <si>
    <t>1 km</t>
  </si>
  <si>
    <t>Resiliente</t>
  </si>
  <si>
    <t>Desarrollo Urbano</t>
  </si>
  <si>
    <t>Programa Sistema Hídrico y Plan maestro de drenajes pluviales en la ciudad para salvar el hábitat</t>
  </si>
  <si>
    <t>Programa Cartagena Ciudad de Bordes y Orillas Resiliente</t>
  </si>
  <si>
    <t>Programa Cartagena se Conecta</t>
  </si>
  <si>
    <t>Kilómetros de diseños de ingeniería de detalle de canales realizados</t>
  </si>
  <si>
    <t>Kilómetros lineales de canales pluviales construidos y/o rectificados</t>
  </si>
  <si>
    <t>Kilómetros de construcción protección costera</t>
  </si>
  <si>
    <t>Diseño de proyectos de obras de infraestructura por contribución valorización</t>
  </si>
  <si>
    <t>Kilómetros de vías regionales reparadas y/o construidas por contribución de valorización</t>
  </si>
  <si>
    <t>Kilómetros de Vías urbanas reparadas y/o construidas por contribución de valorización</t>
  </si>
  <si>
    <t>Mts 2 de zonas de espacio público construidos por contribución de valorización.</t>
  </si>
  <si>
    <t>Linea Base 2019</t>
  </si>
  <si>
    <t>Indicador de Bienestar</t>
  </si>
  <si>
    <t>Línea Base 2019</t>
  </si>
  <si>
    <t>Meta de Bienestar 2020-2023</t>
  </si>
  <si>
    <t>Descripción de la Meta Producto 2020-2023</t>
  </si>
  <si>
    <t>Valor Absoluto de la Meta Producto 2020-2023</t>
  </si>
  <si>
    <t xml:space="preserve">Fecha de inicio </t>
  </si>
  <si>
    <t xml:space="preserve">Fecha de Terminación </t>
  </si>
  <si>
    <t>Porcentaje de avance</t>
  </si>
  <si>
    <t>Fuente de Financiación</t>
  </si>
  <si>
    <t>Apropiación Definitiva
(en pesos)</t>
  </si>
  <si>
    <t>Rubro Presupuestal</t>
  </si>
  <si>
    <t>Código Presupuestal</t>
  </si>
  <si>
    <t>Objetivo del proyecto</t>
  </si>
  <si>
    <t>Valor Absoluto de la Actividad del  Proyecto 2020-2023</t>
  </si>
  <si>
    <t>REPORTE ACTIVIDADES DE PROYECTO 
ENE-MAR 2021</t>
  </si>
  <si>
    <t xml:space="preserve">DEPENDENCIA RESPONSABLE </t>
  </si>
  <si>
    <t>NOMBRE DEL RESPONSABLE</t>
  </si>
  <si>
    <t>% Estudios y diseños de la Ingeniería de detalle de los canales de la ciudad</t>
  </si>
  <si>
    <t xml:space="preserve">% de Construcción de canales pluviales de la ciudad </t>
  </si>
  <si>
    <t>% de Zonas de playas con implementación de protección costera</t>
  </si>
  <si>
    <t>% de nuevos proyectos por contribución de valorización.</t>
  </si>
  <si>
    <t>% de vías regionales reparadas y/o construidas por contribución de valorización</t>
  </si>
  <si>
    <t>% de vías ubanas reparadas y/o construidas por contribución de valorización</t>
  </si>
  <si>
    <t>% de zonas de espacio público construidas por contribución de Valorización</t>
  </si>
  <si>
    <t>Código de Proyecto BPIN</t>
  </si>
  <si>
    <t>Optimizar el drenaje pluvial de la ciudad de Cartagena con el fin de poder ejecutar los proyectos que permitan preparar a la ciudad contra inundaciones.</t>
  </si>
  <si>
    <t>Recuperación de la zona costera a todo lo largo de la línea de costa del Distrito de Cartagena de Indias.</t>
  </si>
  <si>
    <t>Llegar a 46 km de vías regionales, alcanzar la meta de 7.00 km de vías urbanas y completar 12.000 m2 de Construcción de Zonas de
Espacio Público mediante proyectos financiados por Contribución de Valorización.</t>
  </si>
  <si>
    <t>Actividades del Proyecto</t>
  </si>
  <si>
    <t>Línea Estratégica</t>
  </si>
  <si>
    <t>Programació Meta a 2021</t>
  </si>
  <si>
    <t>Meta Producto Ejecutada a 31 de Marzo de 2021</t>
  </si>
  <si>
    <t>Proyecto</t>
  </si>
  <si>
    <t>Construcción Sistema Hídrico y Plan Maestro de Drenajes Pluviales en la Ciudad de Cartagena para salvar el Hábitat,  Cartagena de Indias</t>
  </si>
  <si>
    <t xml:space="preserve">CONSTRUCCIÓN PROTECCIÓN COSTERA DE CARTAGENA CIUDAD DE BORDES Y ORILLAS RESILIENTE CARTAGENA DE INDIAS </t>
  </si>
  <si>
    <t>Desarrollo del Programa "Cartagena se Conecta", Diseño y Construcción de Vías por Contribución de Valorización.  Cartagena de Indias</t>
  </si>
  <si>
    <t xml:space="preserve">1. Contratación personal de apoyo a la gestión.
2. Identificación y priorización de canales                                                                                                                                                                                                                                                                                                  3. Identificación de Fuentes de financiación                                                                                                                                                                                                                                                                                               4. Estructuración de Estudios Previos.
5. Seguimiento al proceso de contratación.
6. Supervisión a la ejecución de los contratos.                                                                                                                                                                                                                                                                                                           </t>
  </si>
  <si>
    <t>1. Contratación de personal de apoyo a la gestón.
2. Identificación de la problemática                                                                                                                                                                                                                                                                                                                         3. Identificación y análisis de la información existente                                                                                                                                                                                                                                                                              4. Reunión con la Comunidad                                                                                                                                                                                                                                                                                         5. identificación de estudios complementarios                                                                                                                                                                                                                                                                                  
6. inicio de la gestion predial.
7. Contratacion de estudios complementarios
8. Identificacion de predios - gestion predial
9. Estructuracion del Riegue
10. Presentacion del proyecto de Riegue.
11. Seguimiento al proceso de Contratación.
12. Supervisión a la ejecución de los contratos.</t>
  </si>
  <si>
    <t>1. Contratación de personal de apoyo a la gestión.
2. Identificación de la problemática                                                                                                                                                                                                                                                                                                                         3. Identificación y análisis de la información existente                                                                                                                                                                                                                                                                              4. Reunión con la Comunidad 
5. identificación de estudios complementarios.
6. Contratación de estudios complementarios.
7. Seguimiento al proceso de contratación.
8. Supervisión a la ejecución de los contratos.</t>
  </si>
  <si>
    <t xml:space="preserve">1. Contratación de personal de apoyo a la gestión.
2. Identificación de la problemática                                                                                                                                                                                                                                                                                                                         3. Identificación y análisis de la información existente                                                                                                                                                                                                                                                                              4. Reunión con la Comunidad 
5. identificación de estudios complementarios 
6. inicio de la gestión predial.
7. Contratación de estudios complementarios
8. Identificación de predios - gestión predial
9. Estructuración del Riegue
10. Presentación del proyecto de Riegue
</t>
  </si>
  <si>
    <t>1. Contratación de personal de apoyo a la gestión.
2. Seguimiento al proceso de contratación de los proyectos a ejecutar por riegue.
3. Supervisión a la ejecución de los contratos.</t>
  </si>
  <si>
    <t>DAVD</t>
  </si>
  <si>
    <t>Pedro Jorge Rejtman Osorio</t>
  </si>
  <si>
    <t>35,5 km</t>
  </si>
  <si>
    <t>8 km</t>
  </si>
  <si>
    <t>4 km</t>
  </si>
  <si>
    <t>43 km</t>
  </si>
  <si>
    <t>5,5 km</t>
  </si>
  <si>
    <t>8800 m2</t>
  </si>
  <si>
    <t>02-001-06-20-01-03-04-01</t>
  </si>
  <si>
    <t>02-001-06-20-01-03-04-02</t>
  </si>
  <si>
    <t>02-001-06-20-01-03-04-03</t>
  </si>
  <si>
    <t>PROTECCION COSTERA DE CARTAGENA</t>
  </si>
  <si>
    <t>02-001-06-20-01-03-03-01</t>
  </si>
  <si>
    <t xml:space="preserve">CONSTRUCCION DE CANALES EN EL PLAN DE DRENAJES PLUVIALES
</t>
  </si>
  <si>
    <t>02-001-06-20-01-03-02-02
02-023-06-20-01-03-02-01
02-058-06-10-01-03-02-01</t>
  </si>
  <si>
    <t xml:space="preserve">
I.C.L.D.
'Rendimientos financieros valorización
'Obras por valorización beneficio directo</t>
  </si>
  <si>
    <t>DISEÑO DE INGENIERIA DE DETALLE DEL PLAN DE DRENAJES PLUVIALES</t>
  </si>
  <si>
    <t xml:space="preserve">I.C.L.D.
Contraprestaciones Portuarias
</t>
  </si>
  <si>
    <t xml:space="preserve">02-001-06-20-01-03-02-01
02-053-06-10-01-03-02-02
</t>
  </si>
  <si>
    <t>I.C.L.D.</t>
  </si>
  <si>
    <t>VIAS RURALES CONSTRUIDAS POR RIEGUE DE VALORIZACION - VIAS REGIONALES</t>
  </si>
  <si>
    <t>VIAS URBANAS CONSTRUIDAS POR RIEGUE DE VALORIZACION -VIAS URBANAS</t>
  </si>
  <si>
    <t>ZONAS DE ESPACIO PUBLICO CONSTRUIDAS POR RIEGUE DE VALORIZACION</t>
  </si>
  <si>
    <t>Observaciones</t>
  </si>
  <si>
    <t>2013130010239</t>
  </si>
  <si>
    <t>2013130010232</t>
  </si>
  <si>
    <t>2013130010241</t>
  </si>
  <si>
    <t xml:space="preserve">Canal Calle 70 de Crespo (0,3047 km) en estructuración para su ejecución por contribución de valorización.
</t>
  </si>
  <si>
    <t>Proyecto Prosperity Fund. en colaboración con Findeter para el Diseño de Ingeniería de Detalle de 21 canales con una longitud aproximada de 13,3 km. Se realizó la solicitud del CDP para la firma del  convenio.</t>
  </si>
  <si>
    <t>Reinicio del contrato  Protección Para Pedraplén Playetas.
Seguimiento a la contratación de la Protección costera desde El Espolón Iribarren en El Laguito Hasta el Túnel de Crespo, Fase I.</t>
  </si>
  <si>
    <t xml:space="preserve">En estructuración 
1. Pavimentacion vías internas del Barrio el Recreo - Sector Valencia, por contribución de valorización.
2. Canal Calle 70 de Crespo
3. Parque Lineal y plan de andenes y bordillos en Crespo. 
4. Via Intersección Transeversal Baru - Puerto Badel
</t>
  </si>
  <si>
    <t>1. Via Intersección Transeversal Baru - Puerto Badel</t>
  </si>
  <si>
    <t xml:space="preserve">
1. Pavimentacion vías internas del Barrio el Recreo - Sector Valencia, por contribución de valorización.</t>
  </si>
  <si>
    <t xml:space="preserve">1. Parque Lineal y plan de andenes y bordillos en Crespo. </t>
  </si>
  <si>
    <t>$ 1.300.000.000
$      612.396.622
---------------
$ 1.912.396.622</t>
  </si>
  <si>
    <t xml:space="preserve">
$     58.801.109
$    13.086.785
$ 119.403.877
-------------
$ 191.291.771
</t>
  </si>
  <si>
    <t xml:space="preserve">16%
16%
16%
16%
16%
20%
</t>
  </si>
  <si>
    <t>8%
8%
8%
8%
8%
8%
8%
8%
8%
8%
8%
12%</t>
  </si>
  <si>
    <t>12%
12%
12%
12%
12%
12%
12%
16%</t>
  </si>
  <si>
    <t>10%
10%
10%
10%
10%
10%
10%
10%
10%</t>
  </si>
  <si>
    <t xml:space="preserve">30%
30%
40%
</t>
  </si>
  <si>
    <t>Pedro Jorge Rejtman Orozco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</si>
</sst>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0"/>
  </numFmts>
  <fonts count="7" x14ac:knownFonts="1">
    <font>
      <sz val="11"/>
      <color theme="1"/>
      <name val="Calibri"/>
      <family val="2"/>
      <scheme val="minor"/>
    </font>
    <font>
      <b/>
      <sz val="11"/>
      <name val="Calibri"/>
      <family val="2"/>
      <scheme val="minor"/>
    </font>
    <font>
      <b/>
      <sz val="9"/>
      <color indexed="81"/>
      <name val="Tahoma"/>
      <family val="2"/>
    </font>
    <font>
      <sz val="9"/>
      <color indexed="81"/>
      <name val="Tahoma"/>
      <family val="2"/>
    </font>
    <font>
      <b/>
      <sz val="9"/>
      <color theme="1"/>
      <name val="Arial"/>
      <family val="2"/>
    </font>
    <font>
      <sz val="12"/>
      <name val="Calibri"/>
      <family val="2"/>
      <scheme val="minor"/>
    </font>
    <font>
      <sz val="12"/>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0" xfId="0" applyAlignment="1">
      <alignment horizontal="center"/>
    </xf>
    <xf numFmtId="0" fontId="0" fillId="0" borderId="2" xfId="0"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9" fontId="5" fillId="0" borderId="2" xfId="0" applyNumberFormat="1" applyFont="1" applyBorder="1" applyAlignment="1">
      <alignment horizontal="center" vertical="center"/>
    </xf>
    <xf numFmtId="9" fontId="5" fillId="0" borderId="2"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xf>
    <xf numFmtId="0" fontId="5" fillId="0" borderId="2" xfId="0" applyFont="1" applyBorder="1" applyAlignment="1">
      <alignment horizontal="center" vertical="center"/>
    </xf>
    <xf numFmtId="3" fontId="5" fillId="0" borderId="2" xfId="0" applyNumberFormat="1" applyFont="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165" fontId="5" fillId="0" borderId="1" xfId="0" applyNumberFormat="1" applyFont="1" applyBorder="1" applyAlignment="1">
      <alignment horizontal="center" vertical="center"/>
    </xf>
    <xf numFmtId="0" fontId="6" fillId="0" borderId="2" xfId="0" quotePrefix="1" applyFont="1" applyBorder="1" applyAlignment="1">
      <alignment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lignment horizontal="center" vertical="center"/>
    </xf>
    <xf numFmtId="0" fontId="0" fillId="0" borderId="1" xfId="0" applyFill="1" applyBorder="1" applyAlignment="1">
      <alignment vertical="center" wrapText="1"/>
    </xf>
    <xf numFmtId="0" fontId="0" fillId="0" borderId="4" xfId="0" applyFill="1" applyBorder="1" applyAlignment="1">
      <alignment vertical="center" wrapText="1"/>
    </xf>
    <xf numFmtId="0" fontId="6" fillId="0" borderId="2" xfId="0" applyFont="1" applyBorder="1" applyAlignment="1">
      <alignment horizontal="left" vertical="center" wrapText="1"/>
    </xf>
    <xf numFmtId="0" fontId="5" fillId="0" borderId="1" xfId="0" applyFont="1" applyBorder="1" applyAlignment="1">
      <alignment vertical="center" wrapText="1"/>
    </xf>
    <xf numFmtId="0" fontId="0" fillId="0" borderId="1" xfId="0" applyBorder="1" applyAlignment="1">
      <alignment vertical="center" wrapText="1"/>
    </xf>
    <xf numFmtId="0" fontId="5" fillId="0" borderId="1" xfId="0" applyFont="1" applyBorder="1" applyAlignment="1">
      <alignment vertical="center"/>
    </xf>
    <xf numFmtId="0" fontId="0" fillId="0" borderId="1" xfId="0" applyBorder="1" applyAlignment="1">
      <alignment horizontal="center" vertical="center"/>
    </xf>
    <xf numFmtId="9"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166" fontId="6" fillId="0" borderId="2" xfId="0" applyNumberFormat="1" applyFont="1" applyBorder="1" applyAlignment="1">
      <alignment horizontal="center" vertical="center" wrapText="1"/>
    </xf>
    <xf numFmtId="166" fontId="6" fillId="0" borderId="1" xfId="0" applyNumberFormat="1" applyFont="1" applyBorder="1" applyAlignment="1">
      <alignment horizontal="center" vertical="center"/>
    </xf>
    <xf numFmtId="166" fontId="6" fillId="0" borderId="2" xfId="0" applyNumberFormat="1" applyFont="1" applyBorder="1" applyAlignment="1">
      <alignment vertical="center" wrapText="1"/>
    </xf>
    <xf numFmtId="9" fontId="6" fillId="0" borderId="2"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zoomScale="84" zoomScaleNormal="84" workbookViewId="0">
      <pane xSplit="6" ySplit="4" topLeftCell="AA5" activePane="bottomRight" state="frozen"/>
      <selection pane="topRight" activeCell="G1" sqref="G1"/>
      <selection pane="bottomLeft" activeCell="A5" sqref="A5"/>
      <selection pane="bottomRight" activeCell="AB6" sqref="AB6"/>
    </sheetView>
  </sheetViews>
  <sheetFormatPr baseColWidth="10" defaultRowHeight="14.5" x14ac:dyDescent="0.35"/>
  <cols>
    <col min="1" max="1" width="10.54296875" bestFit="1" customWidth="1"/>
    <col min="2" max="5" width="17.54296875" customWidth="1"/>
    <col min="6" max="7" width="24.54296875" customWidth="1"/>
    <col min="8" max="8" width="17.1796875" style="5" customWidth="1"/>
    <col min="9" max="15" width="24.54296875" customWidth="1"/>
    <col min="16" max="25" width="33.453125" customWidth="1"/>
    <col min="26" max="26" width="35.26953125" customWidth="1"/>
    <col min="27" max="27" width="33.453125" customWidth="1"/>
    <col min="28" max="28" width="59.81640625" customWidth="1"/>
  </cols>
  <sheetData>
    <row r="1" spans="1:28" ht="24" customHeight="1" x14ac:dyDescent="0.35">
      <c r="A1" s="42" t="s">
        <v>7</v>
      </c>
      <c r="B1" s="51" t="s">
        <v>58</v>
      </c>
      <c r="C1" s="45" t="s">
        <v>29</v>
      </c>
      <c r="D1" s="45" t="s">
        <v>30</v>
      </c>
      <c r="E1" s="45" t="s">
        <v>31</v>
      </c>
      <c r="F1" s="42" t="s">
        <v>8</v>
      </c>
      <c r="G1" s="51" t="s">
        <v>9</v>
      </c>
      <c r="H1" s="51" t="s">
        <v>28</v>
      </c>
      <c r="I1" s="54" t="s">
        <v>32</v>
      </c>
      <c r="J1" s="45" t="s">
        <v>33</v>
      </c>
      <c r="K1" s="45" t="s">
        <v>59</v>
      </c>
      <c r="L1" s="45" t="s">
        <v>60</v>
      </c>
      <c r="M1" s="42" t="s">
        <v>61</v>
      </c>
      <c r="N1" s="45" t="s">
        <v>53</v>
      </c>
      <c r="O1" s="45" t="s">
        <v>41</v>
      </c>
      <c r="P1" s="45" t="s">
        <v>57</v>
      </c>
      <c r="Q1" s="45" t="s">
        <v>42</v>
      </c>
      <c r="R1" s="45" t="s">
        <v>43</v>
      </c>
      <c r="S1" s="45" t="s">
        <v>34</v>
      </c>
      <c r="T1" s="45" t="s">
        <v>35</v>
      </c>
      <c r="U1" s="45" t="s">
        <v>36</v>
      </c>
      <c r="V1" s="45" t="s">
        <v>44</v>
      </c>
      <c r="W1" s="45" t="s">
        <v>45</v>
      </c>
      <c r="X1" s="45" t="s">
        <v>37</v>
      </c>
      <c r="Y1" s="45" t="s">
        <v>38</v>
      </c>
      <c r="Z1" s="45" t="s">
        <v>39</v>
      </c>
      <c r="AA1" s="45" t="s">
        <v>40</v>
      </c>
      <c r="AB1" s="42" t="s">
        <v>93</v>
      </c>
    </row>
    <row r="2" spans="1:28" ht="24" customHeight="1" x14ac:dyDescent="0.35">
      <c r="A2" s="43"/>
      <c r="B2" s="52"/>
      <c r="C2" s="46"/>
      <c r="D2" s="46"/>
      <c r="E2" s="46"/>
      <c r="F2" s="43"/>
      <c r="G2" s="52"/>
      <c r="H2" s="52"/>
      <c r="I2" s="55"/>
      <c r="J2" s="46"/>
      <c r="K2" s="46"/>
      <c r="L2" s="46"/>
      <c r="M2" s="43"/>
      <c r="N2" s="46"/>
      <c r="O2" s="46"/>
      <c r="P2" s="46"/>
      <c r="Q2" s="46"/>
      <c r="R2" s="46"/>
      <c r="S2" s="46"/>
      <c r="T2" s="46"/>
      <c r="U2" s="46"/>
      <c r="V2" s="46"/>
      <c r="W2" s="46"/>
      <c r="X2" s="46"/>
      <c r="Y2" s="46"/>
      <c r="Z2" s="46"/>
      <c r="AA2" s="46"/>
      <c r="AB2" s="43"/>
    </row>
    <row r="3" spans="1:28" ht="24" customHeight="1" x14ac:dyDescent="0.35">
      <c r="A3" s="44"/>
      <c r="B3" s="53"/>
      <c r="C3" s="47"/>
      <c r="D3" s="47"/>
      <c r="E3" s="47"/>
      <c r="F3" s="44"/>
      <c r="G3" s="53"/>
      <c r="H3" s="53"/>
      <c r="I3" s="56"/>
      <c r="J3" s="47"/>
      <c r="K3" s="47"/>
      <c r="L3" s="47"/>
      <c r="M3" s="44"/>
      <c r="N3" s="47"/>
      <c r="O3" s="47"/>
      <c r="P3" s="47"/>
      <c r="Q3" s="47"/>
      <c r="R3" s="47"/>
      <c r="S3" s="47"/>
      <c r="T3" s="47"/>
      <c r="U3" s="47"/>
      <c r="V3" s="47"/>
      <c r="W3" s="47"/>
      <c r="X3" s="47"/>
      <c r="Y3" s="47"/>
      <c r="Z3" s="47"/>
      <c r="AA3" s="47"/>
      <c r="AB3" s="44"/>
    </row>
    <row r="4" spans="1:28" ht="186" x14ac:dyDescent="0.35">
      <c r="A4" s="48" t="s">
        <v>16</v>
      </c>
      <c r="B4" s="48" t="s">
        <v>17</v>
      </c>
      <c r="C4" s="7" t="s">
        <v>46</v>
      </c>
      <c r="D4" s="9">
        <v>0.39</v>
      </c>
      <c r="E4" s="9">
        <v>0.45</v>
      </c>
      <c r="F4" s="48" t="s">
        <v>18</v>
      </c>
      <c r="G4" s="1" t="s">
        <v>21</v>
      </c>
      <c r="H4" s="3" t="s">
        <v>13</v>
      </c>
      <c r="I4" s="1" t="s">
        <v>0</v>
      </c>
      <c r="J4" s="8">
        <f>40.5-32.9</f>
        <v>7.6000000000000014</v>
      </c>
      <c r="K4" s="6" t="s">
        <v>72</v>
      </c>
      <c r="L4" s="14"/>
      <c r="M4" s="16" t="s">
        <v>62</v>
      </c>
      <c r="N4" s="24" t="s">
        <v>94</v>
      </c>
      <c r="O4" s="16" t="s">
        <v>54</v>
      </c>
      <c r="P4" s="16" t="s">
        <v>65</v>
      </c>
      <c r="Q4" s="40" t="s">
        <v>106</v>
      </c>
      <c r="R4" s="16"/>
      <c r="S4" s="23">
        <v>44197</v>
      </c>
      <c r="T4" s="23">
        <v>44561</v>
      </c>
      <c r="U4" s="16"/>
      <c r="V4" s="22" t="s">
        <v>70</v>
      </c>
      <c r="W4" s="16" t="s">
        <v>111</v>
      </c>
      <c r="X4" s="30" t="s">
        <v>85</v>
      </c>
      <c r="Y4" s="37" t="s">
        <v>105</v>
      </c>
      <c r="Z4" s="16" t="s">
        <v>86</v>
      </c>
      <c r="AA4" s="16" t="s">
        <v>84</v>
      </c>
      <c r="AB4" s="1" t="s">
        <v>98</v>
      </c>
    </row>
    <row r="5" spans="1:28" ht="318.75" customHeight="1" x14ac:dyDescent="0.35">
      <c r="A5" s="49"/>
      <c r="B5" s="49"/>
      <c r="C5" s="7" t="s">
        <v>47</v>
      </c>
      <c r="D5" s="9">
        <v>0.05</v>
      </c>
      <c r="E5" s="9">
        <v>0.1</v>
      </c>
      <c r="F5" s="50"/>
      <c r="G5" s="1" t="s">
        <v>22</v>
      </c>
      <c r="H5" s="3" t="s">
        <v>14</v>
      </c>
      <c r="I5" s="1" t="s">
        <v>1</v>
      </c>
      <c r="J5" s="12">
        <v>6</v>
      </c>
      <c r="K5" s="6" t="s">
        <v>73</v>
      </c>
      <c r="L5" s="14"/>
      <c r="M5" s="16" t="s">
        <v>62</v>
      </c>
      <c r="N5" s="24" t="s">
        <v>94</v>
      </c>
      <c r="O5" s="16" t="s">
        <v>54</v>
      </c>
      <c r="P5" s="16" t="s">
        <v>66</v>
      </c>
      <c r="Q5" s="40" t="s">
        <v>107</v>
      </c>
      <c r="R5" s="16"/>
      <c r="S5" s="23">
        <v>44197</v>
      </c>
      <c r="T5" s="23">
        <v>44561</v>
      </c>
      <c r="U5" s="16"/>
      <c r="V5" s="22" t="s">
        <v>70</v>
      </c>
      <c r="W5" s="16" t="s">
        <v>111</v>
      </c>
      <c r="X5" s="30" t="s">
        <v>87</v>
      </c>
      <c r="Y5" s="37" t="s">
        <v>104</v>
      </c>
      <c r="Z5" s="16" t="s">
        <v>83</v>
      </c>
      <c r="AA5" s="16" t="s">
        <v>88</v>
      </c>
      <c r="AB5" s="1" t="s">
        <v>97</v>
      </c>
    </row>
    <row r="6" spans="1:28" ht="228" customHeight="1" x14ac:dyDescent="0.35">
      <c r="A6" s="49"/>
      <c r="B6" s="49"/>
      <c r="C6" s="7" t="s">
        <v>48</v>
      </c>
      <c r="D6" s="9">
        <v>0.02</v>
      </c>
      <c r="E6" s="9">
        <v>0.12</v>
      </c>
      <c r="F6" s="1" t="s">
        <v>19</v>
      </c>
      <c r="G6" s="1" t="s">
        <v>23</v>
      </c>
      <c r="H6" s="3" t="s">
        <v>15</v>
      </c>
      <c r="I6" s="1" t="s">
        <v>2</v>
      </c>
      <c r="J6" s="13">
        <f>8-1</f>
        <v>7</v>
      </c>
      <c r="K6" s="6" t="s">
        <v>74</v>
      </c>
      <c r="L6" s="14"/>
      <c r="M6" s="16" t="s">
        <v>63</v>
      </c>
      <c r="N6" s="25" t="s">
        <v>96</v>
      </c>
      <c r="O6" s="16" t="s">
        <v>55</v>
      </c>
      <c r="P6" s="16" t="s">
        <v>67</v>
      </c>
      <c r="Q6" s="40" t="s">
        <v>108</v>
      </c>
      <c r="R6" s="22"/>
      <c r="S6" s="23">
        <v>44197</v>
      </c>
      <c r="T6" s="23">
        <v>44561</v>
      </c>
      <c r="U6" s="16"/>
      <c r="V6" s="22" t="s">
        <v>70</v>
      </c>
      <c r="W6" s="16" t="s">
        <v>111</v>
      </c>
      <c r="X6" s="30" t="s">
        <v>89</v>
      </c>
      <c r="Y6" s="37">
        <v>41645762</v>
      </c>
      <c r="Z6" s="16" t="s">
        <v>81</v>
      </c>
      <c r="AA6" s="21" t="s">
        <v>82</v>
      </c>
      <c r="AB6" s="1" t="s">
        <v>99</v>
      </c>
    </row>
    <row r="7" spans="1:28" ht="263.5" x14ac:dyDescent="0.35">
      <c r="A7" s="49"/>
      <c r="B7" s="49"/>
      <c r="C7" s="7" t="s">
        <v>49</v>
      </c>
      <c r="D7" s="8">
        <v>4</v>
      </c>
      <c r="E7" s="8">
        <v>7</v>
      </c>
      <c r="F7" s="48" t="s">
        <v>20</v>
      </c>
      <c r="G7" s="1" t="s">
        <v>24</v>
      </c>
      <c r="H7" s="3">
        <v>4</v>
      </c>
      <c r="I7" s="2" t="s">
        <v>3</v>
      </c>
      <c r="J7" s="13">
        <f>7-4</f>
        <v>3</v>
      </c>
      <c r="K7" s="6">
        <v>6</v>
      </c>
      <c r="L7" s="8"/>
      <c r="M7" s="16" t="s">
        <v>64</v>
      </c>
      <c r="N7" s="25" t="s">
        <v>95</v>
      </c>
      <c r="O7" s="16" t="s">
        <v>56</v>
      </c>
      <c r="P7" s="16" t="s">
        <v>68</v>
      </c>
      <c r="Q7" s="40" t="s">
        <v>109</v>
      </c>
      <c r="R7" s="16"/>
      <c r="S7" s="23">
        <v>44197</v>
      </c>
      <c r="T7" s="23">
        <v>44561</v>
      </c>
      <c r="U7" s="16"/>
      <c r="V7" s="22" t="s">
        <v>70</v>
      </c>
      <c r="W7" s="16" t="s">
        <v>71</v>
      </c>
      <c r="X7" s="30"/>
      <c r="Y7" s="39"/>
      <c r="Z7" s="16"/>
      <c r="AA7" s="17"/>
      <c r="AB7" s="1" t="s">
        <v>100</v>
      </c>
    </row>
    <row r="8" spans="1:28" ht="155" x14ac:dyDescent="0.35">
      <c r="A8" s="49"/>
      <c r="B8" s="49"/>
      <c r="C8" s="31" t="s">
        <v>50</v>
      </c>
      <c r="D8" s="35">
        <v>0.4</v>
      </c>
      <c r="E8" s="35">
        <v>0.5</v>
      </c>
      <c r="F8" s="49"/>
      <c r="G8" s="32" t="s">
        <v>25</v>
      </c>
      <c r="H8" s="34" t="s">
        <v>12</v>
      </c>
      <c r="I8" s="2" t="s">
        <v>4</v>
      </c>
      <c r="J8" s="20">
        <f>46-41</f>
        <v>5</v>
      </c>
      <c r="K8" s="34" t="s">
        <v>75</v>
      </c>
      <c r="L8" s="33"/>
      <c r="M8" s="26" t="s">
        <v>64</v>
      </c>
      <c r="N8" s="27" t="s">
        <v>95</v>
      </c>
      <c r="O8" s="26" t="s">
        <v>56</v>
      </c>
      <c r="P8" s="26" t="s">
        <v>69</v>
      </c>
      <c r="Q8" s="41" t="s">
        <v>110</v>
      </c>
      <c r="R8" s="26"/>
      <c r="S8" s="36">
        <v>44197</v>
      </c>
      <c r="T8" s="36">
        <v>44561</v>
      </c>
      <c r="U8" s="26"/>
      <c r="V8" s="19" t="s">
        <v>70</v>
      </c>
      <c r="W8" s="16" t="s">
        <v>111</v>
      </c>
      <c r="X8" s="18" t="s">
        <v>89</v>
      </c>
      <c r="Y8" s="38">
        <v>600000000</v>
      </c>
      <c r="Z8" s="26" t="s">
        <v>90</v>
      </c>
      <c r="AA8" s="26" t="s">
        <v>78</v>
      </c>
      <c r="AB8" s="1" t="s">
        <v>101</v>
      </c>
    </row>
    <row r="9" spans="1:28" ht="155" x14ac:dyDescent="0.35">
      <c r="A9" s="49"/>
      <c r="B9" s="49"/>
      <c r="C9" s="7" t="s">
        <v>51</v>
      </c>
      <c r="D9" s="11">
        <v>4.8000000000000001E-2</v>
      </c>
      <c r="E9" s="10">
        <v>7.0000000000000007E-2</v>
      </c>
      <c r="F9" s="49"/>
      <c r="G9" s="4" t="s">
        <v>26</v>
      </c>
      <c r="H9" s="4" t="s">
        <v>11</v>
      </c>
      <c r="I9" s="2" t="s">
        <v>5</v>
      </c>
      <c r="J9" s="14">
        <f>7-4.8</f>
        <v>2.2000000000000002</v>
      </c>
      <c r="K9" s="6" t="s">
        <v>76</v>
      </c>
      <c r="L9" s="14"/>
      <c r="M9" s="16" t="s">
        <v>64</v>
      </c>
      <c r="N9" s="25" t="s">
        <v>95</v>
      </c>
      <c r="O9" s="16" t="s">
        <v>56</v>
      </c>
      <c r="P9" s="16" t="s">
        <v>69</v>
      </c>
      <c r="Q9" s="41" t="s">
        <v>110</v>
      </c>
      <c r="R9" s="26"/>
      <c r="S9" s="23">
        <v>44197</v>
      </c>
      <c r="T9" s="23">
        <v>44561</v>
      </c>
      <c r="U9" s="16"/>
      <c r="V9" s="22" t="s">
        <v>70</v>
      </c>
      <c r="W9" s="16" t="s">
        <v>111</v>
      </c>
      <c r="X9" s="30" t="s">
        <v>89</v>
      </c>
      <c r="Y9" s="37">
        <v>32986742</v>
      </c>
      <c r="Z9" s="16" t="s">
        <v>91</v>
      </c>
      <c r="AA9" s="16" t="s">
        <v>79</v>
      </c>
      <c r="AB9" s="28" t="s">
        <v>102</v>
      </c>
    </row>
    <row r="10" spans="1:28" ht="186.75" customHeight="1" x14ac:dyDescent="0.35">
      <c r="A10" s="50"/>
      <c r="B10" s="50"/>
      <c r="C10" s="7" t="s">
        <v>52</v>
      </c>
      <c r="D10" s="10">
        <v>1</v>
      </c>
      <c r="E10" s="10">
        <v>1.75</v>
      </c>
      <c r="F10" s="50"/>
      <c r="G10" s="4" t="s">
        <v>27</v>
      </c>
      <c r="H10" s="4" t="s">
        <v>10</v>
      </c>
      <c r="I10" s="2" t="s">
        <v>6</v>
      </c>
      <c r="J10" s="15">
        <f>12000-6890</f>
        <v>5110</v>
      </c>
      <c r="K10" s="6" t="s">
        <v>77</v>
      </c>
      <c r="L10" s="14"/>
      <c r="M10" s="16" t="s">
        <v>64</v>
      </c>
      <c r="N10" s="25" t="s">
        <v>95</v>
      </c>
      <c r="O10" s="16" t="s">
        <v>56</v>
      </c>
      <c r="P10" s="16" t="s">
        <v>69</v>
      </c>
      <c r="Q10" s="41" t="s">
        <v>110</v>
      </c>
      <c r="R10" s="16"/>
      <c r="S10" s="23">
        <v>44197</v>
      </c>
      <c r="T10" s="23">
        <v>44561</v>
      </c>
      <c r="U10" s="16"/>
      <c r="V10" s="22" t="s">
        <v>70</v>
      </c>
      <c r="W10" s="16" t="s">
        <v>111</v>
      </c>
      <c r="X10" s="30" t="s">
        <v>89</v>
      </c>
      <c r="Y10" s="37">
        <v>16493371</v>
      </c>
      <c r="Z10" s="16" t="s">
        <v>92</v>
      </c>
      <c r="AA10" s="16" t="s">
        <v>80</v>
      </c>
      <c r="AB10" s="29" t="s">
        <v>103</v>
      </c>
    </row>
  </sheetData>
  <mergeCells count="32">
    <mergeCell ref="P1:P3"/>
    <mergeCell ref="N1:N3"/>
    <mergeCell ref="O1:O3"/>
    <mergeCell ref="M1:M3"/>
    <mergeCell ref="V1:V3"/>
    <mergeCell ref="U1:U3"/>
    <mergeCell ref="T1:T3"/>
    <mergeCell ref="S1:S3"/>
    <mergeCell ref="Q1:Q3"/>
    <mergeCell ref="R1:R3"/>
    <mergeCell ref="J1:J3"/>
    <mergeCell ref="K1:K3"/>
    <mergeCell ref="L1:L3"/>
    <mergeCell ref="I1:I3"/>
    <mergeCell ref="C1:C3"/>
    <mergeCell ref="D1:D3"/>
    <mergeCell ref="E1:E3"/>
    <mergeCell ref="H1:H3"/>
    <mergeCell ref="F7:F10"/>
    <mergeCell ref="F4:F5"/>
    <mergeCell ref="A1:A3"/>
    <mergeCell ref="B1:B3"/>
    <mergeCell ref="G1:G3"/>
    <mergeCell ref="F1:F3"/>
    <mergeCell ref="A4:A10"/>
    <mergeCell ref="B4:B10"/>
    <mergeCell ref="AB1:AB3"/>
    <mergeCell ref="W1:W3"/>
    <mergeCell ref="X1:X3"/>
    <mergeCell ref="Y1:Y3"/>
    <mergeCell ref="Z1:Z3"/>
    <mergeCell ref="AA1:AA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dc:creator>
  <cp:lastModifiedBy>LUZ  MARINA SEVERICHE MONROY</cp:lastModifiedBy>
  <dcterms:created xsi:type="dcterms:W3CDTF">2020-11-25T23:13:16Z</dcterms:created>
  <dcterms:modified xsi:type="dcterms:W3CDTF">2021-01-28T21:12:26Z</dcterms:modified>
</cp:coreProperties>
</file>