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luzma\OneDrive\Documentos\PLANES DE ACCION 2021\"/>
    </mc:Choice>
  </mc:AlternateContent>
  <xr:revisionPtr revIDLastSave="0" documentId="8_{AA7C4674-32E0-44FE-8BAC-BE58F6AECA00}" xr6:coauthVersionLast="46" xr6:coauthVersionMax="46" xr10:uidLastSave="{00000000-0000-0000-0000-000000000000}"/>
  <bookViews>
    <workbookView xWindow="-110" yWindow="-110" windowWidth="19420" windowHeight="10420" xr2:uid="{00000000-000D-0000-FFFF-FFFF00000000}"/>
  </bookViews>
  <sheets>
    <sheet name="2021 " sheetId="2" r:id="rId1"/>
    <sheet name="Hoja1"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9" i="2" l="1"/>
  <c r="T70" i="2"/>
  <c r="T65" i="2" l="1"/>
  <c r="T50" i="2"/>
  <c r="N8" i="3"/>
  <c r="T37" i="2"/>
  <c r="T35" i="2"/>
  <c r="T28" i="2"/>
  <c r="T18" i="2"/>
  <c r="G17" i="3"/>
  <c r="T17" i="2"/>
  <c r="AK13" i="2" l="1"/>
  <c r="AK11" i="2"/>
  <c r="AK9" i="2"/>
  <c r="AL9" i="2" s="1"/>
  <c r="AK8" i="2"/>
  <c r="AK6" i="2"/>
  <c r="AK5" i="2"/>
  <c r="AK4" i="2"/>
  <c r="AK3" i="2"/>
  <c r="AG11" i="2"/>
  <c r="AJ14" i="2"/>
  <c r="AK15" i="2" s="1"/>
  <c r="AK16" i="2" s="1"/>
  <c r="AH13" i="2"/>
  <c r="AI13" i="2" s="1"/>
  <c r="AG13" i="2"/>
  <c r="AG12" i="2"/>
  <c r="AG10" i="2"/>
  <c r="AG9" i="2"/>
  <c r="AG8" i="2"/>
  <c r="AG7" i="2"/>
  <c r="AH6" i="2"/>
  <c r="AI6" i="2" s="1"/>
  <c r="AG6" i="2"/>
  <c r="AG5" i="2"/>
  <c r="AG4" i="2"/>
  <c r="AG3" i="2"/>
  <c r="AH9" i="2" l="1"/>
  <c r="AL14" i="2"/>
  <c r="AK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luz estela</author>
    <author>tc={230B1236-197D-E949-8716-C14535E5C405}</author>
    <author>tc={B7ADF861-9EA2-5546-8706-202D93F0D5E9}</author>
    <author>tc={3DFA6524-5C3A-FD43-AFF4-A1AF92BE65D8}</author>
    <author>tc={C18EFB62-07F9-D545-90EA-9077E9268301}</author>
    <author>tc={2F8DDA57-701E-6A42-BD97-D40F85909B46}</author>
  </authors>
  <commentList>
    <comment ref="K13" authorId="0" shapeId="0" xr:uid="{00000000-0006-0000-0000-000001000000}">
      <text>
        <r>
          <rPr>
            <b/>
            <sz val="9"/>
            <color rgb="FF000000"/>
            <rFont val="Tahoma"/>
            <family val="2"/>
          </rPr>
          <t>luz estela:</t>
        </r>
        <r>
          <rPr>
            <sz val="9"/>
            <color rgb="FF000000"/>
            <rFont val="Tahoma"/>
            <family val="2"/>
          </rPr>
          <t xml:space="preserve">
</t>
        </r>
        <r>
          <rPr>
            <sz val="9"/>
            <color rgb="FF000000"/>
            <rFont val="Tahoma"/>
            <family val="2"/>
          </rPr>
          <t>Beneficiarios</t>
        </r>
      </text>
    </comment>
    <comment ref="K15" authorId="0" shapeId="0" xr:uid="{00000000-0006-0000-0000-000002000000}">
      <text>
        <r>
          <rPr>
            <b/>
            <sz val="9"/>
            <color rgb="FF000000"/>
            <rFont val="Tahoma"/>
            <family val="2"/>
          </rPr>
          <t>luz estela:</t>
        </r>
        <r>
          <rPr>
            <sz val="9"/>
            <color rgb="FF000000"/>
            <rFont val="Tahoma"/>
            <family val="2"/>
          </rPr>
          <t xml:space="preserve">
</t>
        </r>
        <r>
          <rPr>
            <sz val="9"/>
            <color rgb="FF000000"/>
            <rFont val="Tahoma"/>
            <family val="2"/>
          </rPr>
          <t>Beneficiarios</t>
        </r>
      </text>
    </comment>
    <comment ref="K30" authorId="0" shapeId="0" xr:uid="{00000000-0006-0000-0000-000003000000}">
      <text>
        <r>
          <rPr>
            <b/>
            <sz val="9"/>
            <color rgb="FF000000"/>
            <rFont val="Tahoma"/>
            <family val="2"/>
          </rPr>
          <t>luz estela:</t>
        </r>
        <r>
          <rPr>
            <sz val="9"/>
            <color rgb="FF000000"/>
            <rFont val="Tahoma"/>
            <family val="2"/>
          </rPr>
          <t xml:space="preserve">
</t>
        </r>
        <r>
          <rPr>
            <sz val="9"/>
            <color rgb="FF000000"/>
            <rFont val="Tahoma"/>
            <family val="2"/>
          </rPr>
          <t>Beneficiarios</t>
        </r>
      </text>
    </comment>
    <comment ref="O73" authorId="1" shapeId="0" xr:uid="{00000000-0006-0000-00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proposito es movilizar y sensibilizar a la ciudadania general para investigar, divulgar y concursar sobre las nefastas repercusiones de la corrupción en el nivel de vida de los cartageneros. Para ello generan incentivos a través de becas y reconocimientos - el mecanismo es mediante estímulos a través de convocatoria publica anual</t>
      </text>
    </comment>
    <comment ref="V74" authorId="2" shapeId="0" xr:uid="{00000000-0006-0000-0000-000005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Consultar código al momento de pedir CDP
</t>
      </text>
    </comment>
    <comment ref="J76" authorId="3" shapeId="0" xr:uid="{00000000-0006-0000-00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compartida con IDER Y PARTICIPACIÓN</t>
      </text>
    </comment>
    <comment ref="Q76" authorId="4" shapeId="0" xr:uid="{00000000-0006-0000-00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compartida con IDER Y PARTICIPACIÓN</t>
      </text>
    </comment>
    <comment ref="V76" authorId="5" shapeId="0" xr:uid="{00000000-0006-0000-0000-000008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Consultar código al momento de pedir CDP</t>
      </text>
    </comment>
  </commentList>
</comments>
</file>

<file path=xl/sharedStrings.xml><?xml version="1.0" encoding="utf-8"?>
<sst xmlns="http://schemas.openxmlformats.org/spreadsheetml/2006/main" count="838" uniqueCount="305">
  <si>
    <t>REPORTE EJECUCIÓN PRESUPUESTAL</t>
  </si>
  <si>
    <t xml:space="preserve">REPORTE ASIGNACION PRESUPUESTAL
</t>
  </si>
  <si>
    <t>Código Presupuestal</t>
  </si>
  <si>
    <t>Rubro Presupuestal</t>
  </si>
  <si>
    <t>Apropiación Definitiva
(en pesos)</t>
  </si>
  <si>
    <t>Fuente de Financiación</t>
  </si>
  <si>
    <t>Actividades de Proyecto</t>
  </si>
  <si>
    <t>Objetivo del Proyecto</t>
  </si>
  <si>
    <t>Código de proyecto BPIM</t>
  </si>
  <si>
    <t>PROYECTO</t>
  </si>
  <si>
    <t>Valor Absoluto de la Meta Producto 2020-2023</t>
  </si>
  <si>
    <t>Descripción de la Meta Producto 2020-2023</t>
  </si>
  <si>
    <t>Línea Base 2019</t>
  </si>
  <si>
    <t>Indicador de Producto</t>
  </si>
  <si>
    <t xml:space="preserve">PROGRAMA </t>
  </si>
  <si>
    <t>Meta de Bienestar 2020-2023</t>
  </si>
  <si>
    <t>Indicador de Bienestar</t>
  </si>
  <si>
    <t>LINEA ESTRATEGICA</t>
  </si>
  <si>
    <t>PILAR</t>
  </si>
  <si>
    <t>Porcentaje de portadores de la tradición y participantes en  las fiestas  y festivales del distrito cualificados (medido en grupos participantes)</t>
  </si>
  <si>
    <t xml:space="preserve"> 70% del inventario de bienes inmuebles del centro histórico, su área de influencia y periferia histórica (1.767 inmuebles de 2523)</t>
  </si>
  <si>
    <t xml:space="preserve">1.       Mejorar las condiciones de acceso y accesibilidad de las bibliotecas de la Red de Bibliotecas Públicas del Distrito, mediante la implementación de protocolos y estándares de bioseguridad adaptadas a su entorno. </t>
  </si>
  <si>
    <t>2.       Realizar la catalogación, sistematización y digitalización del acervo bibliográfico y documental de la Red de Bibliotecas Públicas del Distrito.</t>
  </si>
  <si>
    <t>3.      Realizar procesos de capacitación para cualificar el personal de bibliotecas (Coordinadores, mediadores) en buenas prácticas situadas de enseñanza-aprendizaje y enfoques diferenciales, que mejoren la gestión bibliotecaria, alfabetización digital y mediación de calidad  en alianzas con entidades locales, nacionales e internacionales.</t>
  </si>
  <si>
    <t>4. Realizar encuentro distrital y/o nacional de bibliotecarios para fortalecimiento de la gestión bibliotecaria e intercambio de buenas prácticas en la misma en tiempos de Covid y posCovid, de manera presencial o virtual.</t>
  </si>
  <si>
    <t>5. Realizar caracterización de público de cada una de las bibliotecas públicas del Distrito, para definir ofertas atractivas  que procuren la visita sostenida de usuarios a estos centros culturales, laboratorios sociales y espacios de formación.</t>
  </si>
  <si>
    <t>6.  Generar alianzas con actores públicos y privados locales, nacionales e internacionales con miras a fortalecer la gestión de  la Red de Bibliotecas públicas del Distrito.</t>
  </si>
  <si>
    <t>7. Realizar procesos de formación de mediadores de lectura con jóvenes de 9º, 10º y 11º de las IE públicas para que cumplan su servicio social en la Red de Bibliotecas, incluyendo la realización talleres presenciales o en línea, de construcción de valores democráticos y convivencia pacífica a través de las artes.                                                                                                                                                               En alianza con Secretaría de educación, Participación, PES, Escuela de Gobierno, Secretaría de Educación. la Policía Nacional y SICC.</t>
  </si>
  <si>
    <t>9. Conformar clubes de lectura y escritura creativa en los diferentes sectores de la ciudad de manera virtual y/o presencial, motivando las buenas prácticas de enseñanza y aprendizaje incluyente.</t>
  </si>
  <si>
    <t>10.Crear  agendas de aprendizaje y fomento educativo y cultural, donde se establezca el desarrollo de actividades propias del ecosistema cultural en cada una de las bibliotecas.</t>
  </si>
  <si>
    <t>Línea estratégica artes, cultura y patrimonio para una Cartagena Incluyente</t>
  </si>
  <si>
    <t>Cartagena Incluyente</t>
  </si>
  <si>
    <t xml:space="preserve">Porcentaje de participantes en procesos de promoción de lectura en las bibliotecas del Distrito.
</t>
  </si>
  <si>
    <t>División de Promoción Cultural</t>
  </si>
  <si>
    <t> 162</t>
  </si>
  <si>
    <t>1.       Realizar celebraciones, actos conmemorativos, homenajes, conferencias y encuentros de saberes en torno al patrimonio cultural local, nacional e internacional, de forma presencial o a distancia.</t>
  </si>
  <si>
    <t>1.       Desarrollar actividades itinerantes de la oferta de los servicios bibliotecarios para consolidar una ciudadanía crítica, proactiva, analítica, imaginativa, resiliente, inclusiva y libre.</t>
  </si>
  <si>
    <t>2.       Crear   alianzas con instituciones educativas que nos permitan garantizar la participación comunitaria en la creación de contenidos, con producción y acceso de calidad, en las redes globales de información y conocimiento cultural.</t>
  </si>
  <si>
    <t xml:space="preserve">        57%
18 bibliotecas, plaza de toros, Teatro Adolfo Mejía, Teatrino El  Socorro
</t>
  </si>
  <si>
    <t>12 infraestructuras culturales conservadas (Bibliotecas, centros culturales, Teatro Adolfo Mejía, Teatrino El Socorro)</t>
  </si>
  <si>
    <t>Fortalecimiento de la infraestructura cultural, para afianzar la enseñanza,  el ejercicio de las artes y el trabajo cultural en el distrito de Cartagena. </t>
  </si>
  <si>
    <t>División de Patrimonio Cultural</t>
  </si>
  <si>
    <t xml:space="preserve">240 grupos en circulación apoyados en servicios para la oferta artística, cultural y creativa  adecuados a las condiciones sanitarias, de comunicación y a las restricciones de bioseguridad que establezcan las autoridades competentes de manera presencial análoga y digital.    </t>
  </si>
  <si>
    <t>Fortalecer la formación, fomento, divulgación y emprendimiento en el ecosistema cultural del distrito de Cartagena.</t>
  </si>
  <si>
    <t>ND</t>
  </si>
  <si>
    <t>Fortalecimiento del ecosistema cultural, mediante la estructuración y presentación de políticas públicas que garanticen la participación y protección de los derechos culturales de la ciudadanía cartagenera.</t>
  </si>
  <si>
    <t>División Administrativa y Financiera</t>
  </si>
  <si>
    <t xml:space="preserve">60%
(178 grupos)
</t>
  </si>
  <si>
    <t xml:space="preserve">237 grupos participantes en las fiestas y festejos del distrito fortalecidos para la salvaguardia del patrimonio inmaterial adecuados a las condiciones sanitarias, de comunicación y a las restricciones de bioseguridad que establezcan las autoridades competentes. </t>
  </si>
  <si>
    <t xml:space="preserve">Grupos participantes en las fiestas y festejos del distrito fortalecidos para la salvaguardia del patrimonio inmaterial adecuados a las condiciones sanitarias, de comunicación y a las restricciones de bioseguridad que establezcan las autoridades competentes. </t>
  </si>
  <si>
    <t>1.767  inmuebles del centro histórico  y su área de influencia que han tenido algún tipo de intervención (restauración, consolidación, adecuación, mantenimiento, obras de apuntalamiento preventivo, etc.)</t>
  </si>
  <si>
    <t>Fortalecer las estrategias de valoración, cuidado y control del patrimonio cultural material en la ciudad de Cartagena de indias.</t>
  </si>
  <si>
    <t xml:space="preserve">35.57%  - 335.815 Personas
</t>
  </si>
  <si>
    <t xml:space="preserve">Servicio de mantenimiento de infraestructura cultural pública. </t>
  </si>
  <si>
    <t>Servicio de actualización tecnológica de las bibliotecas distritales (Colecciones digitales, mejora del internet, de los equipos, etc.)</t>
  </si>
  <si>
    <t>Número de grupos en circulación apoyados en   servicios para la  oferta artística, cultural y creativa de manera presencial análoga y digital.</t>
  </si>
  <si>
    <t xml:space="preserve">Valoración, Cuidado y Apropiación Social del Patrimonio Material. </t>
  </si>
  <si>
    <t>Número de Planes Especiales de Salvaguardia formulados para inclusión de las manifestaciones culturales en la Lista Representativa de Patrimonio Cultural Inmaterial.</t>
  </si>
  <si>
    <t>Número de acciones, de apropiación social del patrimonio material, divulgación y comunicación  social del patrimonio presenciales y/o virtual. (campañas, lineamientos para apropiación social del patrimonio, seminarios internacionales, etc.)</t>
  </si>
  <si>
    <t>Servicios  relacionados con la preservación  del patrimonio material inmueble (gestiones de control, verificación, supervisión asesorías) para el mantenimiento de los inmuebles del centro histórico y su área de influencia.</t>
  </si>
  <si>
    <t>Fortalecer las bibliotecas públicas como laboratorios sociales y lugares de encuentro intergeneracional de saberes en lectura, escritura creativa y la apropiación social del patrimonio cultural  en Cartagena.</t>
  </si>
  <si>
    <t>8. Creación de estrategias de mediación y fomento de la lectura, la escritura y la apropiación social del patrimonio cultural (material, inmaterial y natural), a través de distintas disciplinas artísticas, de manera presencial y/o en línea, vinculando a niños, niñas, jóvenes, adultas y adultos mayores de todos los grupos poblacionales.</t>
  </si>
  <si>
    <t xml:space="preserve">2.       Realizar encuentros en línea o de manera presencial en torno al libro y a la tradición oral, en colaboración con agentes asociados a la promoción de lectura y escritura, y como parte de las actividades de extensión bibliotecaria que promuevan  el patrimonio inmaterial literario y el oral, tanto del Caribe colombiano como del Gran Caribe(Exhibiciones, feria del libro) </t>
  </si>
  <si>
    <t>Fortalecimiento de la identidad cultural inmaterial, mediante la preservación y dignificación de practicas ancestrales en la ciudadanía cartagenera.</t>
  </si>
  <si>
    <t>Fortalecer y acompañar los procesos de formulación de los planes especiales de salvaguarda cultural, en el distrito de Cartagena.</t>
  </si>
  <si>
    <t>Realizar estrategias de apropiación y cuidado del patrimonio cultural material del distrito de Cartagena de indias.</t>
  </si>
  <si>
    <t>1.767  inmuebles del Centro Histórico  y su área de influencia que han tenido algún tipo de intervención (restauración, consolidación, adecuación, mantenimiento, obras de apuntalamiento preventivo, etc.)</t>
  </si>
  <si>
    <t xml:space="preserve">Incrementar en un 20% los participantes en procesos de promoción de lectura adecuados a las condiciones sanitarias, de comunicación y a las restricciones de bioseguridad que establezcan las autoridades competentes.
</t>
  </si>
  <si>
    <t>Número de asistencias técnicas en encuentros de saberes en las  bibliotecas públicas presencial y en línea adecuadas a las condiciones sanitarias, de comunicación y a las restricciones de bioseguridad que establezcan las autoridades competentes.</t>
  </si>
  <si>
    <t>335.815 personas</t>
  </si>
  <si>
    <t xml:space="preserve">Personas con asistencias técnicas en asuntos de gestión de bibliotecas públicas y programas de lectura y escritura creativa vinculadas en forma presenciales y en línea adecuados a las condiciones sanitarias, de comunicación y a las restricciones de bioseguridad que establezcan las autoridades competentes.
</t>
  </si>
  <si>
    <t xml:space="preserve">402.978  personas con asistencias técnicas en asuntos de gestión de bibliotecas públicas y programas de lectura y escritura creativa vinculadas en forma presenciales y en línea adecuados a las condiciones sanitarias, de comunicación y a las restricciones de bioseguridad que establezcan las autoridades competentes.
</t>
  </si>
  <si>
    <t xml:space="preserve">Fortalecimiento de los procesos de mediación y bibliotecas para La inclusión En El Distrito De Cartagena De Indias.
</t>
  </si>
  <si>
    <t>3.    Realizar talleres presenciales o a distancia de formación artística y cultural orientados hacia el fomento y el fortalecimiento de valores para la paz, dirigido a estudiantes de IE en el marco de la Ley 1620 de 2013 o Ley de Convivencia Escolar.</t>
  </si>
  <si>
    <t>2. Generar alianza con MINCULTURA para diseñar la estrategia tendiente a la recuperación del BICNAL cementerio Santa Cruz de Manga.</t>
  </si>
  <si>
    <t>1. Actualización tecnológica de  6 bibliotecas.</t>
  </si>
  <si>
    <t xml:space="preserve">21 infraestructuras culturales mantenidas y conservadas.
</t>
  </si>
  <si>
    <t xml:space="preserve">6 Bibliotecas con servicios de actualización tecnológica.
</t>
  </si>
  <si>
    <t>300 asistencias técnicas en actividades de extensión bibliotecaria en la comunidad adecuadas a las condiciones sanitarias, de comunicación y a las restricciones de bioseguridad que establezcan las autoridades competentes.</t>
  </si>
  <si>
    <t>720 asistencias técnicas en encuentros de saberes en las bibliotecas públicas presencial y en línea adecuadas a las condiciones sanitarias, de comunicación y a las restricciones de bioseguridad que establezcan las autoridades competentes.</t>
  </si>
  <si>
    <t xml:space="preserve">Número de asistencias técnicas en actividades de extensión bibliotecaria en la comunidad.
</t>
  </si>
  <si>
    <t xml:space="preserve">Bibliotecas con servicios de actualización tecnológica.
</t>
  </si>
  <si>
    <t>Proyectos de fomento para el acceso de la oferta artística, cultural y creativa en estímulos y becas adecuados a las condiciones sanitarias, de comunicación y a las restricciones de bioseguridad que establezcan las autoridades competentes.</t>
  </si>
  <si>
    <t xml:space="preserve">Grupos en circulación apoyados en servicios para la oferta artística, cultural y creativa  adecuados a las condiciones sanitarias, de comunicación y a las restricciones de bioseguridad que establezcan las autoridades competentes de manera presencial análoga y digital.    </t>
  </si>
  <si>
    <t>Personas del sector artístico, cultural y creativo,  participando en los procesos de formación formal e informal en forma presencial y/o en línea adecuados a las condiciones sanitarias, de comunicación y a las restricciones de bioseguridad que establezcan las autoridades competentes.</t>
  </si>
  <si>
    <t>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</si>
  <si>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Realizar 12 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</si>
  <si>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Políticas públicas formuladas y presentadas articuladas intersectorialmente.</t>
  </si>
  <si>
    <t>4 políticas públicas formuladas y presentadas articuladas intersectorialmente.</t>
  </si>
  <si>
    <t>53.286 personas del sector artístico, cultural y creativo,  participando en los procesos de formación formal e informal en forma presencial y/o en línea adecuados a las condiciones sanitarias, de comunicación y a las restricciones de bioseguridad que establezcan las autoridades competentes.</t>
  </si>
  <si>
    <t>240 proyectos de fomento para el acceso de la oferta artística, cultural y creativa en estímulos y becas adecuados a las condiciones sanitarias, de comunicación y a las restricciones de bioseguridad que establezcan las autoridades competentes.</t>
  </si>
  <si>
    <t xml:space="preserve">Infraestructuras culturales mantenidas y conservadas.
</t>
  </si>
  <si>
    <t xml:space="preserve">18 bibliotecas.
</t>
  </si>
  <si>
    <t>217 Asistencias.</t>
  </si>
  <si>
    <t xml:space="preserve">120 
proyectos. 
</t>
  </si>
  <si>
    <t>120 Grupos.</t>
  </si>
  <si>
    <t xml:space="preserve">38.062 
personas.
</t>
  </si>
  <si>
    <t>178 grupos.</t>
  </si>
  <si>
    <t>12 festivales.</t>
  </si>
  <si>
    <t>20 acciones.</t>
  </si>
  <si>
    <t>18 acciones.</t>
  </si>
  <si>
    <t>Promoción de acciones de mantenimiento de los Inmuebles del Centro Histórico y su área de influencia que han tenido algún tipo de intervención, a través gestiones de control, verificación, supervisión y asesorías.</t>
  </si>
  <si>
    <t>promoción de acciones de preservación del patrimonio material inmuebles para su conservación.</t>
  </si>
  <si>
    <t>36 acciones, de apropiación social del patrimonio material, divulgación y comunicación social del patrimonio adecuadas a las condiciones sanitarias, de comunicación y a las restricciones de bioseguridad que establezcan las autoridades competentes.</t>
  </si>
  <si>
    <t>30 acciones de divulgación, promoción y puesta en valor del patrimonio cultural, así como de preservación frente a la amenaza de la emergencia climática y las acciones de mitigación adecuadas a las condiciones sanitarias, de comunicación y a las restricciones de bioseguridad que establezcan las autoridades competentes.</t>
  </si>
  <si>
    <t>Formular 2 Planes  Especiales de Salvaguardia para inclusión de las manifestaciones culturales en la Lista Representativa de Patrimonio Cultural Inmaterial.</t>
  </si>
  <si>
    <t>16 festivales y ferias de salvaguardia al patrimonio inmaterial adecuados a las condiciones sanitarias, de comunicación y a las restricciones de bioseguridad que establezcan las autoridades competentes.</t>
  </si>
  <si>
    <t>1 documento de modernización del IPCC formulado y presentado.</t>
  </si>
  <si>
    <t>Estímulos para las artes y la cultura.</t>
  </si>
  <si>
    <t>Formación y divulgación para las artes y el emprendimiento en el distrito de  Cartagena de Indias.</t>
  </si>
  <si>
    <t>Fortalecimiento institucional.</t>
  </si>
  <si>
    <t>Fortalecimiento de las practicas significativas del patrimonio inmaterial en el distrito de  Cartagena de Indias.</t>
  </si>
  <si>
    <t>Salvaguarda del Patrimonio inmaterial en Cartagena de Indias.</t>
  </si>
  <si>
    <t>Fortalecimiento a la apropiación social y divulgación del patrimonio material en el distrito de  Cartagena de Indias.</t>
  </si>
  <si>
    <t>Fortalecer el ecosistema cultural, mediante el apoyo y/o entrega de incentivos para la concertación, fomento y circulación de los procesos artísticos y culturales que permitan reconocer la labor artística y las expresiones diversificadas de la cultura para el debido ejercicio de los derechos culturales, el derecho a las prácticas artísticas y la trasformación social en tiempos de emergencia.</t>
  </si>
  <si>
    <t>Estructuración y diseño de documento de modernización institucional para el fortalecimiento en la gestión del IPCC.</t>
  </si>
  <si>
    <t>1. Realizar convocatoria en las líneas de creación artística, formación e investigación a creadores y gestores (incluyendo poblaciones de especial protección) de la ciudad.</t>
  </si>
  <si>
    <t>2. Realizar convocatoria de concertación para impulsar, facilitar, apoyar y hacer visibles procesos y actividades artísticas y culturales.</t>
  </si>
  <si>
    <t>3. Realizar convocatoria de Estímulos para el desarrollo y sostenibilidad de  prácticas artísticas y culturales.</t>
  </si>
  <si>
    <t>4. Realizar evento presencial y/o a distancia para visibilizar las industrias creativas locales.</t>
  </si>
  <si>
    <t>1. Apoyar, fortalecer y promocionar los procesos de circulación (incluyendo contenidos digitales )de las diferentes expresiones artísticas a través de convocatorias públicas, diversificadas e incluyentes.</t>
  </si>
  <si>
    <t>2. Realizar evento de divulgación presencial o a distancia para fomentar la circulación alternativa de contenidos culturales diversos e inclusivos.</t>
  </si>
  <si>
    <t>1. Realizar procesos   para otorgar becas para la formación de creadores, gestores, hacedores y portadores sobre contenidos artísticos, culturales, creativos y de innovación social.</t>
  </si>
  <si>
    <t>2 .Realizar procesos de formación artística, presencial y/o a distancia, y de formación de públicos, dirigido a personas de especial protección, como funciones, talleres y capacitaciones en temas de artes plásticas, visuales, escénicas, literatura, entre otras.</t>
  </si>
  <si>
    <t>3. Realizar proceso de formación, presencial o a distancia, en temas relacionados con las industrias culturales y creativas para creadores y gestores de la ciudad.</t>
  </si>
  <si>
    <t>4. Fortalecer la cualificación y fomentar la profesionalización de artistas y gestores para enfrentar situaciones de emergencias económicas, sociales y ecológicas.</t>
  </si>
  <si>
    <t>5. Incentivar la participación de toda la cadena de valor de las artes en plataformas especializadas innovadoras, como una forma de adaptación a las nuevas realidades del posCovid-19 y de promoción de la oferta artística local a través de una ruta de emprendimiento.</t>
  </si>
  <si>
    <t>1. Realizar convocatoria para el desarrollo de laboratorios de innovación artística, social y/o ciudadana, encuentros comunitarios, experiencias barriales, hackáthones presenciales y/o en línea para contribuir a restablecer el tejido social y, a la vez, fomentar el arte, la cultura, el emprendimiento y las industrias creativas.</t>
  </si>
  <si>
    <t>2. Propiciar alianzas locales, regionales, nacionales e internacionales para fortalecer y proyectar los emprendimientos artísticos, culturales y creativos, incluyendo a los escenarios culturales tales como salas de artes escénicas, de exposiciones, museos, etc.</t>
  </si>
  <si>
    <t>2. Realizar proceso de formación Y pedagogía a los consejeros  pertenecientes al SDC.</t>
  </si>
  <si>
    <t>3. Presentar al SDC los cuatro documentos de política pública: Plan decenal de cultura, Plan distrital de bibliotecas, lectura y escritura, Política de comunicación cultural, Comisión Fílmica de Cartagena, formulados participativamente y con los lineamientos técnicos consensuados.</t>
  </si>
  <si>
    <t>2.Realizar ruedas de saberes y/o conversatorios con portadoras de la tradición de las fiestas, ferias o festejos con el fin de garantizar la apropiación social del patrimonio cultural vivo y fortalecer la puesta en valor de la ancestralidad en la comunidad cartagenera.</t>
  </si>
  <si>
    <t>3.Realizar procesos de profesionalización del trabajo cultural de portadores de las tradiciones ancestrales locales a través del intercambio académico, pedagógico y productivo, con el fin de mejorar la propuesta productiva de los festivales y ferias de la ciudad, a través de alianzas con entidades públicas o privadas (locales, nacionales e internacionales)</t>
  </si>
  <si>
    <t>5. Realizar agendas culturales concertadas, participativas, colaborativas e incluyentes en el marco de las fiestas, ferias y festejos tradicionales con miras a fomentar la promoción local, regional, nacional e internacional del patrimonio cultural de la ciudad, los corregimientos y las islas (Fiestas de la Candelaria, Fiestas de la Independencia del 11 de noviembre)</t>
  </si>
  <si>
    <t>6.Promover la circulación de artistas festivos locales en la red de museos, bibliotecas públicas, las instituciones educativas, y los escenarios artísticos y culturales.</t>
  </si>
  <si>
    <t>1. Apoyo a los eventos culturales que conforman el Circuito Cultural de Cartagena de Indias, según Acuerdo distrital 009 de 2018.</t>
  </si>
  <si>
    <t>5. Fortalecer los procesos de formación festiva, la educación artística, la puesta en valor del patrimonio cultural y su apropiación social en las instituciones educativas públicas.</t>
  </si>
  <si>
    <t>6. Apoyo a los festivales influyentes para contribuir al fortalecimiento integral de la agenda cultural de la ciudad. </t>
  </si>
  <si>
    <t>7. Generar estrategias de apropiación y transmisión de conocimiento en torno a las colecciones sobre patrimonio inmaterial que se encuentran en los museos de la ciudad, itinerándolas a los barrios, corregimientos e islas.</t>
  </si>
  <si>
    <t>1. Desarrollar un (1) proceso ciudadano en la formulación del Plan Especial de Salvaguardia (PES) de las Fiestas de Independencia del 11 de noviembre.</t>
  </si>
  <si>
    <t>2. Desarrollar un (1) proceso ciudadano en la formulación del Plan Especial de Salvaguardia (PES) de la Champeta.</t>
  </si>
  <si>
    <t>3. Brindar acompañamiento a dos (2) nuevos procesos ciudadanos en la postulación ante el Consejo Nacional de Patrimonio Cultural (CNPC) de manifestaciones culturales inmateriales para ser incluidos en la Lista Representativa de Patrimonio Cultural Inmaterial (LRPCI) del ámbito nacional.</t>
  </si>
  <si>
    <t>2. Crear estrategias para la transferencia de conocimientos en torno a la apropiación social del patrimonio material adaptadas a las nuevas realidades del Covid-19 a través de alianzas con la red de museos locales, nacionales e internacionales.</t>
  </si>
  <si>
    <t>3. Promover experiencias culturales turísticas de base comunitaria, adaptadas a las circunstancias de la pandemia y de la recuperación, a través de alianzas con la comunidad, con las autoridades de turismo y con entidades que promuevan el emprendimiento y el desarrollo económico.</t>
  </si>
  <si>
    <t>4. Formular un diagnóstico para promover la salvaguardia de los oficios tradicionales relacionados con el patrimonio material, especialmente, los que han sido afectados por la pandemia.</t>
  </si>
  <si>
    <t>2. Realizar acciones relacionadas con la preservación del patrimonio material inmueble.</t>
  </si>
  <si>
    <t>1. Crear un sistema digital en el que se recopile la información y seguimientos a los inmuebles ubicados en el Centro Histórico, su área de influencia y periferia histórica.</t>
  </si>
  <si>
    <t>1. Realizar acciones de seguimiento al mantenimiento de los inmuebles del centro histórico y su área de influencia, relacionadas con la preservación del patrimonio material inmueble: gestiones de control, verificación, supervisión, asesorías y seguimiento.</t>
  </si>
  <si>
    <t>2. Realizar alianzas con Universidades, instituciones educativas privadas y/o entidades públicas con el fin de promocionar e impulsar las acciones legales y técnicas para el mantenimiento de los inmuebles.</t>
  </si>
  <si>
    <t>3. Desarrollar campañas, elaborar cartillas y/o manuales (digitales e impresos), organizar encuentros académicos y pedagógicos que fomenten la apropiación de las normas patrimoniales de los inmuebles declarados bienes de interés cultural.</t>
  </si>
  <si>
    <t>1. Realizar estrategias, acciones, encuentros académicos y/o pedagógicos sobre emergencia climática y su afectación al patrimonio material de Cartagena, en alianza con instituciones públicas y privadas, de manera presencial o en línea.</t>
  </si>
  <si>
    <t>4. Crear herramientas de sistematización, regulación y caracterización de los públicos asistentes a las ferias y festivales de Cartagena de Indias que permitan mejorar las experiencias de los hacedores y organizadores.</t>
  </si>
  <si>
    <t>3. Realizar festivales y/o ferias en torno a las prácticas significativas para la memoria y las tradiciones, con enfoque diferencial.(festival de humanidades, festival de la memoria oral, feria artesanal, entre otros).</t>
  </si>
  <si>
    <t>2. Realización de festivales culinarios que promuevan la profesionalización y el desarrollo económico de los portadores de las tradiciones (festival del frito, dulce y pastel, entre otros).</t>
  </si>
  <si>
    <t>Porcentaje patrimonio cultural inmueble del centro histórico, su área de influencia y periferia histórica conservado.</t>
  </si>
  <si>
    <t>Porcentaje de  proyectos apoyados en el impulso y creación de emprendimientos artísticos, culturales y creativos a través de convocatorias.</t>
  </si>
  <si>
    <t>Porcentaje  de infraestructura cultural mantenida y conservada.</t>
  </si>
  <si>
    <t>100%                                                                  120 proyectos apoyados de creación de emprendimientos artísticos, culturales y creativos.</t>
  </si>
  <si>
    <t>Incrementar en 100% los proyectos apoyados en el impulso y creación de emprendimientos artísticos, culturales y creativos.</t>
  </si>
  <si>
    <t>Estímulos para las artes y el emprendimiento en una Cartagena incluyente.</t>
  </si>
  <si>
    <t>Mantener y aumentar a 75% el inventario de patrimonio cultural inmueble del centro histórico, su área de influencia y periferia histórica conservado.</t>
  </si>
  <si>
    <t>Aumentar a un  80%  el proceso de cualificación de los grupos participantes en las Fiestas de Independencia y participantes en festivales gastronómicos adecuados a las condiciones sanitarias, de comunicación y a las restricciones de bioseguridad que establezcan las autoridades competentes.</t>
  </si>
  <si>
    <t>Patrimonio Inmaterial: Prácticas Significativas para la Memoria.</t>
  </si>
  <si>
    <t>Derechos Culturales y Buen Gobierno para el Fortalecimiento Institucional y Ciudadano.</t>
  </si>
  <si>
    <t>Mantener y conservar el 100% de la infraestructura cultural.</t>
  </si>
  <si>
    <t>Infraestructura Cultural Para La Inclusión.</t>
  </si>
  <si>
    <t>Mediación Y Bibliotecas para la Inclusión.</t>
  </si>
  <si>
    <t xml:space="preserve"> Número de  personas con asistencias técnicas en asuntos de gestión de bibliotecas públicas y programas de lectura y escritura creativa vinculadas en forma presencial y en línea.
</t>
  </si>
  <si>
    <t>Número de proyectos  de fomento para el acceso de la oferta artística, cultural y creativa en estímulos y becas.</t>
  </si>
  <si>
    <t>Número de personas del sector artístico, cultural y creativo, participando en los procesos de formación formal e informal  en forma presencial y/o en línea.</t>
  </si>
  <si>
    <t>Número de 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</si>
  <si>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Documentos de políticas públicas presentadas por el IPCC con lineamientos técnicos formulados.</t>
  </si>
  <si>
    <t>Documentos normativos de modernización del IPCC formulado y presentado.</t>
  </si>
  <si>
    <t>Número grupos participantes en las fiestas y festejos del distrito fortalecidos para la  salvaguardia del patrimonio inmaterial.</t>
  </si>
  <si>
    <t>Número de festivales y ferias  de salvaguardia al patrimonio inmaterial.</t>
  </si>
  <si>
    <t>Número de acciones de divulgación, promoción y puesta en valor del patrimonio cultural, así como de preservación frente a la amenaza de la emergencia climática y las acciones de mitigación.</t>
  </si>
  <si>
    <t>Servicios  relacionados con la preservación  del patrimonio material inmueble (gestiones de control, verificación, supervisión y asesorías) realizados para su conservación.</t>
  </si>
  <si>
    <t>Modernización del IPCC.</t>
  </si>
  <si>
    <t xml:space="preserve"> Festivales y ferias de salvaguardia al patrimonio inmaterial adecuados a las condiciones sanitarias, de comunicación y a las restricciones de bioseguridad que establezcan las autoridades competentes.</t>
  </si>
  <si>
    <t>Planes  Especiales de Salvaguardia para inclusión de las manifestaciones culturales en la Lista Representativa de Patrimonio Cultural Inmaterial.</t>
  </si>
  <si>
    <t>Acciones de divulgación, promoción y puesta en valor del patrimonio cultural, así como de preservación frente a la amenaza de la emergencia climática y las acciones de mitigación adecuadas a las condiciones sanitarias, de comunicación y a las restricciones de bioseguridad que establezcan las autoridades competentes.</t>
  </si>
  <si>
    <t>Acciones, de apropiación social del patrimonio material, divulgación y comunicación social del patrimonio adecuadas a las condiciones sanitarias, de comunicación y a las restricciones de bioseguridad que establezcan las autoridades competentes.</t>
  </si>
  <si>
    <t>Realizar la promoción de acciones de mantenimiento de los 1.767 Inmuebles del Centro Histórico y su área de influencia que han tenido algún tipo de intervención, a través gestiones de control, verificación, supervisión, asesorías.</t>
  </si>
  <si>
    <t>Realizar la promoción de acciones de preservación del patrimonio material inmueble mantenidos (gestiones de control, verificación, supervisión asesorías) en 127 inmuebles para su conservación.</t>
  </si>
  <si>
    <t>1. Formular y desarrollar  cuatro documentos de política pública, construida participativamente con los actores del ecosistema cultural, atendiendo al enfoque de Acción sin daño y a los enfoques diferenciales, poblacionales y territoriales.</t>
  </si>
  <si>
    <t>4. Realizar el Encuentro distrital de cultura para presentar a la ciudad las políticas públicas formuladas: Plan decenal de cultura, Plan distrital de bibliotecas, lectura y escritura, Política de comunicación cultural, Comisión Fílmica de Cartagena, atendiendo las medidas de bioseguridad post COVID19.</t>
  </si>
  <si>
    <t>1. Fase de Aprestamiento.</t>
  </si>
  <si>
    <t>2.  Fase Diagnóstica.</t>
  </si>
  <si>
    <t>3. Fase de Diseño.</t>
  </si>
  <si>
    <t>4. Fase de Implementación.</t>
  </si>
  <si>
    <t>5. Fase de Revisión y Actualización del ACUERDO N° 001 DE 2003.</t>
  </si>
  <si>
    <t>1.Realizar caracterización y diagnóstico sobre los emprendimientos productivos de los hacedores de las fiestas y festejos locales con miras a crear un documento de prácticas festivas para la salvaguarda del patrimonio cultural.</t>
  </si>
  <si>
    <t>2. Crear estímulos que fomenten la investigación, la producción de material pedagógico y el diseño de contenidos curriculares en torno a la apropiación social del patrimonio cultural y la emergencia climática.</t>
  </si>
  <si>
    <t>1. Diseñar estrategias de divulgación que promuevan la puesta en valor del patrimonio cultural y su apropiación social, y que fomenten el trabajo académico en torno a su conservación.</t>
  </si>
  <si>
    <t>Valor Absoluto de la Actividad del  Proyecto 2020 - 2023</t>
  </si>
  <si>
    <t>FORMATO PLAN DE ACCIÓN
DEPENDENCIA: PLANEACIÓN-IPCC
VIGENCIA 2020</t>
  </si>
  <si>
    <t>SGP</t>
  </si>
  <si>
    <t>ICLD</t>
  </si>
  <si>
    <t>Estampilla Procultura</t>
  </si>
  <si>
    <t xml:space="preserve">Estampilla Procultura </t>
  </si>
  <si>
    <t>Estampilla procultura</t>
  </si>
  <si>
    <t>Mediación y bibliotecas para la inclusion</t>
  </si>
  <si>
    <t>02-057-06-20-02-05-01-01</t>
  </si>
  <si>
    <t>02-001-06-20-02-05-01-01</t>
  </si>
  <si>
    <t>02-082-06-20-02-05-01-01</t>
  </si>
  <si>
    <t>Infraestructura cultural para la inclusión</t>
  </si>
  <si>
    <t>Estimulos para las artes y la cultura</t>
  </si>
  <si>
    <t>02-057-06-20-02-05-02-02</t>
  </si>
  <si>
    <t>02-001-06-20-02-05-02-02</t>
  </si>
  <si>
    <t xml:space="preserve"> Formación y divulgación para las artes y el emprendimiento</t>
  </si>
  <si>
    <t>02-082-06-20-02-05-02-01</t>
  </si>
  <si>
    <t>02-057-06-20-02-05-02-01</t>
  </si>
  <si>
    <t>Protecion y garantia de los derechos culturales en el Distrito de Cartagena</t>
  </si>
  <si>
    <t xml:space="preserve">02-057-06-20-02-05-05-01   </t>
  </si>
  <si>
    <t>Fortalecimiento institucional</t>
  </si>
  <si>
    <t>Prácticas significativas del Patrimonio Inmaterial</t>
  </si>
  <si>
    <t>02-082-06-20-02-05-03-01</t>
  </si>
  <si>
    <t>02-001-06-20-02-05-03-01</t>
  </si>
  <si>
    <t>Salvaguarda del Patrimonio inmaterial en Cartagena de indias</t>
  </si>
  <si>
    <t>02-073-06-20-02-05-03-01</t>
  </si>
  <si>
    <t>Aprropiación social y divulgación del patrimonio material</t>
  </si>
  <si>
    <t>Valoración, cuidado y control del patrimonio material</t>
  </si>
  <si>
    <t>02-057-06-20-02-05-04-01</t>
  </si>
  <si>
    <t>02-082-06-20-02-05-04-01</t>
  </si>
  <si>
    <t>Fortalecimiento, valoración, ciudado y control del patrimonio material en el distrito de Cartagena de Indias.</t>
  </si>
  <si>
    <t>Protección y garantía de los derechos culturales en el distrito de  Cartagena de Indias</t>
  </si>
  <si>
    <t>Mantenimiento de la infraestructura cultural para la inclusión en el distrito de  Cartagena de Indias</t>
  </si>
  <si>
    <t xml:space="preserve">
Relación de Evidencias y Comentarios</t>
  </si>
  <si>
    <t>% DE EJECUCION PRESUPUESTAL</t>
  </si>
  <si>
    <t>02-001-06-20-02-05-05-01</t>
  </si>
  <si>
    <t>02-001-06-20-02-05-05-02</t>
  </si>
  <si>
    <t>02-057-06-20-02-05-06-01</t>
  </si>
  <si>
    <t>02-001-06-20-02-05-04-01</t>
  </si>
  <si>
    <t>02-057-06-20-02-05-03-01</t>
  </si>
  <si>
    <t>02-095-06-20-02-05-03-01</t>
  </si>
  <si>
    <t>VALOR META PRODUCTO   A 2021</t>
  </si>
  <si>
    <t xml:space="preserve">4.Apoyar el desarrollo de experiencias culturales turísticas sostenibles en el ámbito local, con el fin de fomentar el desarrollo económico y el mejoramiento de la calidad de vida de los trabajadores de la cultura. </t>
  </si>
  <si>
    <t>Mediación y Bibliotecas</t>
  </si>
  <si>
    <t>Formación y divulgación para las artes y el emprendimiento</t>
  </si>
  <si>
    <t>Estimulos para las Artes y la Cultura</t>
  </si>
  <si>
    <t>Practicas significativas del patrimonio inmaterial</t>
  </si>
  <si>
    <t>Salvaguarda del patrimonio inmaterial</t>
  </si>
  <si>
    <t>Apropiación social y divulgación del patrimonio material</t>
  </si>
  <si>
    <t>Valoración, cuidado y control del patrimonio material - CASA GALERAS</t>
  </si>
  <si>
    <t>Garantia de los derechos culturales</t>
  </si>
  <si>
    <t>Fortalecimiento Institucional</t>
  </si>
  <si>
    <t>Infraestructura Cultural</t>
  </si>
  <si>
    <t>VALOR ASIGNADO</t>
  </si>
  <si>
    <t>PROGRAMA</t>
  </si>
  <si>
    <t>30% OPS</t>
  </si>
  <si>
    <t>VALOR ESTAMPILLA</t>
  </si>
  <si>
    <t>SGP - Estampilla Procultura</t>
  </si>
  <si>
    <t>02-057-06-20-02-05-01-01/02-082-06-20-02-05-01-01</t>
  </si>
  <si>
    <t>02-082-06-20-02-05-02-02</t>
  </si>
  <si>
    <t>Rendimientos Financieros SGP - Proposito General</t>
  </si>
  <si>
    <t>02-075-06-20-02-05-02-02</t>
  </si>
  <si>
    <t>SGP- ICLD</t>
  </si>
  <si>
    <t>02-057-06-20-02-05-02-01/02-001-06-20-02-05-02-02</t>
  </si>
  <si>
    <t>02-057-06-20-02-05-02-01/02-082-06-20-02-05-02-01</t>
  </si>
  <si>
    <t>02-057-06-20-02-05-05-01 /02-082-06-20-02-05-05-02</t>
  </si>
  <si>
    <t>02-057-06-20-02-05-05-01  /02-001-06-20-02-05-05-01</t>
  </si>
  <si>
    <t>ICLD - SGP</t>
  </si>
  <si>
    <t>02-001-06-20-02-05-04-01/02-057-06-20-02-05-04-01</t>
  </si>
  <si>
    <t>02-001-06-20-02-05-04-02/02-057-06-20-02-05-04-02</t>
  </si>
  <si>
    <t>02-082-06-20-02-05-04-02</t>
  </si>
  <si>
    <t>Estampilla Procultura- SGP</t>
  </si>
  <si>
    <t>02-082-06-20-02-05-03-01/ 02-057-06-20-02-05-03-01</t>
  </si>
  <si>
    <t>02-001-06-20-02-05-03-01/02-057-06-20-02-05-03-01</t>
  </si>
  <si>
    <t>Rendimientos financieros cultura - Multas y sanciones</t>
  </si>
  <si>
    <t>02-073-06-20-02-05-03-01/02-095-06-20-02-05-03-01</t>
  </si>
  <si>
    <t>Rendimientos financieros cultura</t>
  </si>
  <si>
    <t>ICLD. - Estampilla Procultura - SGP - Venta de servicios TEATRO ADOLFO MEJIA - LEY DE ESPECTACULOS PÚBLICOS</t>
  </si>
  <si>
    <t>02-001-06-20-02-05-06-01/02-082-06-20-02-05-06-01/02-057-06-20-02-05-06-01/ 02-032-06-20-02-05-06-01/02-134-06-20-02-05-06-01</t>
  </si>
  <si>
    <t xml:space="preserve">ICLD. - Estampilla Procultura - Convenios y venta de servicios </t>
  </si>
  <si>
    <t>Valor Absoluto de la Actividad del  Proyecto 2021</t>
  </si>
  <si>
    <t>1. Adecuación, ampliación, reparaciones, mantenimiento y conservación de los 21 escenarios.</t>
  </si>
  <si>
    <t xml:space="preserve">División Responsable </t>
  </si>
  <si>
    <t>02-057-06-20-02-05-04-02/02-057-06-20-02-05-04-03/02-082-06-20-02-05-04-02</t>
  </si>
  <si>
    <t>ICLD-SGP - Estampilla Procultura</t>
  </si>
  <si>
    <t>ICLD - CONTRAPRESTACIONES PORTUARIAS</t>
  </si>
  <si>
    <t>02-001-06-20-02-05-04-02/02-001-06-20-02-05-04-03/02-053-06-20-02-05-04-03</t>
  </si>
  <si>
    <t>Cartagena Transparente</t>
  </si>
  <si>
    <t>Linea estratégica: Cartagena Inteligente con todos y para todos</t>
  </si>
  <si>
    <t>Premio Jorge Piedrahita Aduen</t>
  </si>
  <si>
    <t>ICDL</t>
  </si>
  <si>
    <t>Linea estratégica para la equidad e inclusión de los negros, afros, palenqueros e indigena.</t>
  </si>
  <si>
    <t>Sostenibilidad cultural como garantía de permanencia</t>
  </si>
  <si>
    <t>Linea estratégica jovenes salvando a cartagena</t>
  </si>
  <si>
    <t>Jovenes participando y salvando a cartagena</t>
  </si>
  <si>
    <t>Realización de festival de la memoria oral</t>
  </si>
  <si>
    <t xml:space="preserve"> festivales de la memoria oral</t>
  </si>
  <si>
    <t>Realización de 3 festivales de la memorial oral.</t>
  </si>
  <si>
    <t>Apoyo a grupos culturales</t>
  </si>
  <si>
    <t>Grupos Culturales apoyados</t>
  </si>
  <si>
    <t>12 grupos culturales apoyados</t>
  </si>
  <si>
    <t>Apoyar grupos culturales de minorias etnicas en procesos artisticos y culturales</t>
  </si>
  <si>
    <t>02-001-06-60-01-03-13-01</t>
  </si>
  <si>
    <t>Jovenes participando en espacios culturales, deportivos y acciones de cultura de paz</t>
  </si>
  <si>
    <t>Jovenes que partipan en espacios culturales, deportivos y acciones de cultura de paz</t>
  </si>
  <si>
    <t>Actividades artisticas y culturales dirigidas a jovenes en torno a una cultura de paz</t>
  </si>
  <si>
    <t>02-001-06-60-01-03-12-01</t>
  </si>
  <si>
    <t>Convocatoria pública para la entrega de estimulo o reconomciento en el marco del concirso sobre investigaciones de impacto de la corrupción en cartagena.</t>
  </si>
  <si>
    <t>Otorgar 12 reconocimientos en el consurso sobre investigaciones del impacto de la corrupción en cartagena.</t>
  </si>
  <si>
    <t>Reconocimientos sobre investigaciones del impacto de la corrupción en cartagena.</t>
  </si>
  <si>
    <t>Número de premios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</si>
</sst>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quot;$&quot;* #,##0_-;_-&quot;$&quot;* &quot;-&quot;_-;_-@_-"/>
    <numFmt numFmtId="165" formatCode="_-&quot;$&quot;\ * #,##0_-;\-&quot;$&quot;\ * #,##0_-;_-&quot;$&quot;\ * &quot;-&quot;_-;_-@_-"/>
    <numFmt numFmtId="166" formatCode="_-&quot;$&quot;\ * #,##0.00_-;\-&quot;$&quot;\ * #,##0.00_-;_-&quot;$&quot;\ * &quot;-&quot;??_-;_-@_-"/>
    <numFmt numFmtId="167" formatCode="0;[Red]0"/>
  </numFmts>
  <fonts count="20">
    <font>
      <sz val="11"/>
      <color theme="1"/>
      <name val="Calibri"/>
      <family val="2"/>
      <scheme val="minor"/>
    </font>
    <font>
      <sz val="11"/>
      <color theme="1"/>
      <name val="Arial"/>
      <family val="2"/>
    </font>
    <font>
      <sz val="11"/>
      <color theme="1"/>
      <name val="Calibri"/>
      <family val="2"/>
      <scheme val="minor"/>
    </font>
    <font>
      <sz val="11"/>
      <color rgb="FFFF0000"/>
      <name val="Calibri"/>
      <family val="2"/>
      <scheme val="minor"/>
    </font>
    <font>
      <sz val="10"/>
      <color theme="1"/>
      <name val="Calibri"/>
      <family val="2"/>
      <scheme val="minor"/>
    </font>
    <font>
      <sz val="11"/>
      <color rgb="FF000000"/>
      <name val="Calibri"/>
      <family val="2"/>
      <scheme val="minor"/>
    </font>
    <font>
      <u/>
      <sz val="11"/>
      <color theme="10"/>
      <name val="Calibri"/>
      <family val="2"/>
      <scheme val="minor"/>
    </font>
    <font>
      <sz val="12"/>
      <color theme="1"/>
      <name val="Arial"/>
      <family val="2"/>
    </font>
    <font>
      <b/>
      <sz val="12"/>
      <color theme="1"/>
      <name val="Arial"/>
      <family val="2"/>
    </font>
    <font>
      <b/>
      <sz val="12"/>
      <color theme="1" tint="4.9989318521683403E-2"/>
      <name val="Arial"/>
      <family val="2"/>
    </font>
    <font>
      <sz val="12"/>
      <color rgb="FF000000"/>
      <name val="Arial"/>
      <family val="2"/>
    </font>
    <font>
      <u/>
      <sz val="12"/>
      <color theme="4"/>
      <name val="Arial"/>
      <family val="2"/>
    </font>
    <font>
      <u/>
      <sz val="12"/>
      <color theme="10"/>
      <name val="Arial"/>
      <family val="2"/>
    </font>
    <font>
      <sz val="12"/>
      <color theme="4"/>
      <name val="Arial"/>
      <family val="2"/>
    </font>
    <font>
      <u/>
      <sz val="11"/>
      <color theme="4"/>
      <name val="Calibri"/>
      <family val="2"/>
      <scheme val="minor"/>
    </font>
    <font>
      <sz val="10"/>
      <color rgb="FF000000"/>
      <name val="Calibri"/>
      <family val="2"/>
      <scheme val="minor"/>
    </font>
    <font>
      <b/>
      <sz val="9"/>
      <color rgb="FF000000"/>
      <name val="Tahoma"/>
      <family val="2"/>
    </font>
    <font>
      <sz val="9"/>
      <color rgb="FF000000"/>
      <name val="Tahoma"/>
      <family val="2"/>
    </font>
    <font>
      <u/>
      <sz val="12"/>
      <color theme="10"/>
      <name val="Arial "/>
    </font>
    <font>
      <b/>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xf numFmtId="166" fontId="2" fillId="0" borderId="0" applyFont="0" applyFill="0" applyBorder="0" applyAlignment="0" applyProtection="0"/>
    <xf numFmtId="165" fontId="2" fillId="0" borderId="0" applyFont="0" applyFill="0" applyBorder="0" applyAlignment="0" applyProtection="0"/>
    <xf numFmtId="0" fontId="6" fillId="0" borderId="0" applyNumberFormat="0" applyFill="0" applyBorder="0" applyAlignment="0" applyProtection="0"/>
    <xf numFmtId="9" fontId="2" fillId="0" borderId="0" applyFont="0" applyFill="0" applyBorder="0" applyAlignment="0" applyProtection="0"/>
  </cellStyleXfs>
  <cellXfs count="120">
    <xf numFmtId="0" fontId="0" fillId="0" borderId="0" xfId="0"/>
    <xf numFmtId="0" fontId="1" fillId="0" borderId="0" xfId="0" applyFont="1" applyFill="1" applyBorder="1" applyAlignment="1">
      <alignment wrapText="1"/>
    </xf>
    <xf numFmtId="0" fontId="1" fillId="0" borderId="0" xfId="0" applyFont="1" applyFill="1" applyAlignment="1">
      <alignment wrapText="1"/>
    </xf>
    <xf numFmtId="0" fontId="1" fillId="0" borderId="0" xfId="0" applyFont="1" applyAlignment="1">
      <alignment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167" fontId="8" fillId="3" borderId="1" xfId="0" applyNumberFormat="1" applyFont="1" applyFill="1" applyBorder="1" applyAlignment="1">
      <alignment horizontal="center" vertical="center" wrapText="1"/>
    </xf>
    <xf numFmtId="165" fontId="8" fillId="3" borderId="1" xfId="0" applyNumberFormat="1" applyFont="1" applyFill="1" applyBorder="1" applyAlignment="1">
      <alignment horizontal="center" vertical="center" wrapText="1"/>
    </xf>
    <xf numFmtId="1" fontId="8" fillId="3" borderId="1" xfId="0" applyNumberFormat="1" applyFont="1" applyFill="1" applyBorder="1" applyAlignment="1">
      <alignment horizontal="center" vertical="center" wrapText="1"/>
    </xf>
    <xf numFmtId="0" fontId="8" fillId="3" borderId="3" xfId="0" applyFont="1" applyFill="1" applyBorder="1" applyAlignment="1">
      <alignment vertical="center" wrapText="1"/>
    </xf>
    <xf numFmtId="0" fontId="8" fillId="3" borderId="7" xfId="0" applyFont="1" applyFill="1" applyBorder="1" applyAlignment="1">
      <alignment vertical="center" wrapText="1"/>
    </xf>
    <xf numFmtId="0" fontId="0" fillId="0" borderId="0" xfId="0" applyFill="1" applyBorder="1" applyAlignment="1">
      <alignment wrapText="1"/>
    </xf>
    <xf numFmtId="0" fontId="1" fillId="0" borderId="1" xfId="0" applyFont="1" applyFill="1" applyBorder="1" applyAlignment="1">
      <alignment wrapText="1"/>
    </xf>
    <xf numFmtId="165" fontId="1" fillId="0" borderId="0" xfId="2" applyFont="1" applyFill="1" applyBorder="1" applyAlignment="1">
      <alignment wrapText="1"/>
    </xf>
    <xf numFmtId="0" fontId="7" fillId="0" borderId="0" xfId="0" applyFont="1" applyAlignment="1">
      <alignment horizontal="center" wrapText="1"/>
    </xf>
    <xf numFmtId="165" fontId="0" fillId="0" borderId="0" xfId="2" applyFont="1" applyFill="1" applyBorder="1" applyAlignment="1">
      <alignment wrapText="1"/>
    </xf>
    <xf numFmtId="0" fontId="0" fillId="0" borderId="0" xfId="0" applyFill="1" applyAlignment="1">
      <alignment wrapText="1"/>
    </xf>
    <xf numFmtId="0" fontId="0" fillId="0" borderId="0" xfId="0" applyAlignment="1">
      <alignment wrapText="1"/>
    </xf>
    <xf numFmtId="0" fontId="7" fillId="0" borderId="0" xfId="0" applyFont="1" applyAlignment="1">
      <alignment horizontal="center" vertical="center" wrapText="1"/>
    </xf>
    <xf numFmtId="0" fontId="7" fillId="0" borderId="0" xfId="0" applyFont="1" applyFill="1" applyAlignment="1">
      <alignment horizontal="center" wrapText="1"/>
    </xf>
    <xf numFmtId="0" fontId="7" fillId="0" borderId="0" xfId="0" applyFont="1" applyBorder="1" applyAlignment="1">
      <alignment horizontal="center" wrapText="1"/>
    </xf>
    <xf numFmtId="0" fontId="7" fillId="0" borderId="1" xfId="0" applyFont="1" applyBorder="1" applyAlignment="1">
      <alignment horizontal="center" wrapText="1"/>
    </xf>
    <xf numFmtId="165" fontId="0" fillId="0" borderId="0" xfId="2" applyFont="1"/>
    <xf numFmtId="165" fontId="0" fillId="3" borderId="0" xfId="2" applyFont="1" applyFill="1"/>
    <xf numFmtId="165" fontId="0" fillId="0" borderId="0" xfId="0" applyNumberFormat="1"/>
    <xf numFmtId="0" fontId="7" fillId="0" borderId="4" xfId="0" applyFont="1" applyFill="1" applyBorder="1" applyAlignment="1">
      <alignment vertical="center" wrapText="1"/>
    </xf>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1" fontId="10" fillId="0" borderId="4"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pplyAlignment="1">
      <alignment wrapText="1"/>
    </xf>
    <xf numFmtId="166" fontId="4" fillId="0" borderId="1" xfId="1" applyFont="1" applyFill="1" applyBorder="1" applyAlignment="1">
      <alignment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166" fontId="7" fillId="0" borderId="1" xfId="1" applyFont="1" applyFill="1" applyBorder="1" applyAlignment="1">
      <alignment horizontal="center" vertical="center" wrapText="1"/>
    </xf>
    <xf numFmtId="9" fontId="7" fillId="0" borderId="1" xfId="4" applyFont="1" applyFill="1" applyBorder="1" applyAlignment="1">
      <alignment horizontal="center" vertical="center" wrapText="1"/>
    </xf>
    <xf numFmtId="166" fontId="11" fillId="0" borderId="1" xfId="3" applyNumberFormat="1" applyFont="1" applyFill="1" applyBorder="1" applyAlignment="1">
      <alignment horizontal="center" vertical="center" wrapText="1"/>
    </xf>
    <xf numFmtId="0" fontId="4" fillId="0" borderId="0" xfId="0" applyFont="1" applyFill="1" applyBorder="1" applyAlignment="1">
      <alignment wrapText="1"/>
    </xf>
    <xf numFmtId="0" fontId="0" fillId="0" borderId="1" xfId="0" applyFill="1" applyBorder="1" applyAlignment="1">
      <alignment wrapText="1"/>
    </xf>
    <xf numFmtId="165" fontId="0" fillId="0" borderId="1" xfId="2" applyFont="1" applyFill="1" applyBorder="1" applyAlignment="1">
      <alignment wrapText="1"/>
    </xf>
    <xf numFmtId="165" fontId="0" fillId="0" borderId="0" xfId="0" applyNumberFormat="1" applyFill="1" applyBorder="1" applyAlignment="1">
      <alignment wrapText="1"/>
    </xf>
    <xf numFmtId="165" fontId="5" fillId="0" borderId="0" xfId="2" applyFont="1" applyFill="1" applyBorder="1" applyAlignment="1">
      <alignment wrapText="1"/>
    </xf>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1" fontId="10"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wrapText="1"/>
    </xf>
    <xf numFmtId="0" fontId="19" fillId="0" borderId="0" xfId="0" applyFont="1" applyFill="1" applyBorder="1" applyAlignment="1">
      <alignment wrapText="1"/>
    </xf>
    <xf numFmtId="165" fontId="19" fillId="0" borderId="0" xfId="2" applyFont="1" applyFill="1" applyBorder="1" applyAlignment="1">
      <alignment wrapText="1"/>
    </xf>
    <xf numFmtId="0" fontId="7" fillId="0" borderId="6" xfId="0" applyFont="1" applyFill="1" applyBorder="1" applyAlignment="1">
      <alignment horizontal="center" vertical="center" wrapText="1"/>
    </xf>
    <xf numFmtId="166" fontId="12" fillId="0" borderId="1" xfId="3" applyNumberFormat="1" applyFont="1" applyFill="1" applyBorder="1" applyAlignment="1">
      <alignment horizontal="center" vertical="center" wrapText="1"/>
    </xf>
    <xf numFmtId="165" fontId="19" fillId="0" borderId="0" xfId="0" applyNumberFormat="1" applyFont="1" applyFill="1" applyBorder="1" applyAlignment="1">
      <alignment wrapText="1"/>
    </xf>
    <xf numFmtId="166" fontId="7" fillId="0" borderId="4" xfId="1" applyFont="1" applyFill="1" applyBorder="1" applyAlignment="1">
      <alignment vertical="center" wrapText="1"/>
    </xf>
    <xf numFmtId="9" fontId="7" fillId="0" borderId="4" xfId="4" applyFont="1" applyFill="1" applyBorder="1" applyAlignment="1">
      <alignment vertical="center" wrapText="1"/>
    </xf>
    <xf numFmtId="166" fontId="7" fillId="0" borderId="5" xfId="1" applyFont="1" applyFill="1" applyBorder="1" applyAlignment="1">
      <alignment vertical="center" wrapText="1"/>
    </xf>
    <xf numFmtId="9" fontId="7" fillId="0" borderId="5" xfId="4" applyFont="1" applyFill="1" applyBorder="1" applyAlignment="1">
      <alignment vertical="center" wrapText="1"/>
    </xf>
    <xf numFmtId="0" fontId="8" fillId="0" borderId="6" xfId="0" applyFont="1" applyFill="1" applyBorder="1" applyAlignment="1">
      <alignment horizontal="center" vertical="center" wrapText="1"/>
    </xf>
    <xf numFmtId="1" fontId="10"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166" fontId="7" fillId="0" borderId="6" xfId="1" applyFont="1" applyFill="1" applyBorder="1" applyAlignment="1">
      <alignment vertical="center" wrapText="1"/>
    </xf>
    <xf numFmtId="9" fontId="7" fillId="0" borderId="6" xfId="4" applyFont="1" applyFill="1" applyBorder="1" applyAlignment="1">
      <alignment vertical="center" wrapText="1"/>
    </xf>
    <xf numFmtId="1" fontId="7" fillId="0" borderId="4" xfId="0" applyNumberFormat="1" applyFont="1" applyFill="1" applyBorder="1" applyAlignment="1">
      <alignment horizontal="center" vertical="center" wrapText="1"/>
    </xf>
    <xf numFmtId="0" fontId="4" fillId="0" borderId="4" xfId="0" applyFont="1" applyFill="1" applyBorder="1" applyAlignment="1">
      <alignment horizontal="left" wrapText="1"/>
    </xf>
    <xf numFmtId="165" fontId="4" fillId="0" borderId="4" xfId="1" applyNumberFormat="1" applyFont="1" applyFill="1" applyBorder="1" applyAlignment="1">
      <alignment horizontal="center" wrapText="1"/>
    </xf>
    <xf numFmtId="164" fontId="4" fillId="0" borderId="4" xfId="0" applyNumberFormat="1" applyFont="1" applyFill="1" applyBorder="1" applyAlignment="1">
      <alignment horizontal="center" vertical="center" wrapText="1"/>
    </xf>
    <xf numFmtId="164" fontId="0" fillId="0" borderId="0" xfId="0" applyNumberFormat="1" applyFill="1" applyBorder="1" applyAlignment="1">
      <alignment wrapText="1"/>
    </xf>
    <xf numFmtId="1" fontId="7" fillId="0" borderId="5" xfId="0" applyNumberFormat="1" applyFont="1" applyFill="1" applyBorder="1" applyAlignment="1">
      <alignment horizontal="center" vertical="center" wrapText="1"/>
    </xf>
    <xf numFmtId="0" fontId="4" fillId="0" borderId="6" xfId="0" applyFont="1" applyFill="1" applyBorder="1" applyAlignment="1">
      <alignment horizontal="left" wrapText="1"/>
    </xf>
    <xf numFmtId="165" fontId="4" fillId="0" borderId="6" xfId="1" applyNumberFormat="1" applyFont="1" applyFill="1" applyBorder="1" applyAlignment="1">
      <alignment horizontal="center" wrapText="1"/>
    </xf>
    <xf numFmtId="164" fontId="4" fillId="0" borderId="5" xfId="0" applyNumberFormat="1" applyFont="1" applyFill="1" applyBorder="1" applyAlignment="1">
      <alignment horizontal="center" vertical="center" wrapText="1"/>
    </xf>
    <xf numFmtId="165" fontId="3" fillId="0" borderId="0" xfId="2" applyFont="1" applyFill="1" applyBorder="1" applyAlignment="1">
      <alignment wrapText="1"/>
    </xf>
    <xf numFmtId="0" fontId="3" fillId="0" borderId="0" xfId="0" applyFont="1" applyFill="1" applyBorder="1" applyAlignment="1">
      <alignment wrapText="1"/>
    </xf>
    <xf numFmtId="0" fontId="10" fillId="0" borderId="4" xfId="0" applyFont="1" applyFill="1" applyBorder="1" applyAlignment="1">
      <alignment horizontal="center" vertical="center" wrapText="1"/>
    </xf>
    <xf numFmtId="166" fontId="4" fillId="0" borderId="4" xfId="1" applyFont="1" applyFill="1" applyBorder="1" applyAlignment="1">
      <alignment horizontal="center" wrapText="1"/>
    </xf>
    <xf numFmtId="166" fontId="14" fillId="0" borderId="1" xfId="3"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4" fillId="0" borderId="5" xfId="0" applyFont="1" applyFill="1" applyBorder="1" applyAlignment="1">
      <alignment horizontal="left" wrapText="1"/>
    </xf>
    <xf numFmtId="166" fontId="4" fillId="0" borderId="5" xfId="1" applyFont="1" applyFill="1" applyBorder="1" applyAlignment="1">
      <alignment horizontal="center" wrapText="1"/>
    </xf>
    <xf numFmtId="166" fontId="7" fillId="0" borderId="4" xfId="1" applyFont="1" applyFill="1" applyBorder="1" applyAlignment="1">
      <alignment horizontal="center" vertical="center" wrapText="1"/>
    </xf>
    <xf numFmtId="1" fontId="7" fillId="0" borderId="6"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166" fontId="4" fillId="0" borderId="6" xfId="1" applyFont="1" applyFill="1" applyBorder="1" applyAlignment="1">
      <alignment horizontal="center" wrapText="1"/>
    </xf>
    <xf numFmtId="164" fontId="4" fillId="0" borderId="6" xfId="0" applyNumberFormat="1" applyFont="1" applyFill="1" applyBorder="1" applyAlignment="1">
      <alignment horizontal="center" vertical="center" wrapText="1"/>
    </xf>
    <xf numFmtId="9" fontId="10" fillId="0" borderId="4" xfId="4" applyFont="1" applyFill="1" applyBorder="1" applyAlignment="1">
      <alignment vertical="center" wrapText="1"/>
    </xf>
    <xf numFmtId="9" fontId="10" fillId="0" borderId="5" xfId="4" applyFont="1" applyFill="1" applyBorder="1" applyAlignment="1">
      <alignment vertical="center" wrapText="1"/>
    </xf>
    <xf numFmtId="9" fontId="10" fillId="0" borderId="6" xfId="4" applyFont="1" applyFill="1" applyBorder="1" applyAlignment="1">
      <alignment vertical="center" wrapText="1"/>
    </xf>
    <xf numFmtId="0" fontId="18" fillId="0" borderId="1" xfId="3" applyFont="1" applyFill="1" applyBorder="1" applyAlignment="1">
      <alignment horizontal="center" vertical="center" wrapText="1"/>
    </xf>
    <xf numFmtId="0" fontId="11" fillId="0" borderId="1" xfId="3" applyFont="1" applyFill="1" applyBorder="1" applyAlignment="1">
      <alignment horizontal="center" vertical="center" wrapText="1"/>
    </xf>
    <xf numFmtId="0" fontId="11" fillId="0" borderId="1" xfId="3" applyFont="1" applyFill="1" applyBorder="1" applyAlignment="1">
      <alignment horizontal="center" wrapText="1"/>
    </xf>
    <xf numFmtId="1" fontId="4" fillId="0" borderId="4" xfId="0" applyNumberFormat="1" applyFont="1" applyFill="1" applyBorder="1" applyAlignment="1">
      <alignment horizontal="center" vertical="center" wrapText="1"/>
    </xf>
    <xf numFmtId="1" fontId="4" fillId="0" borderId="5" xfId="0" applyNumberFormat="1" applyFont="1" applyFill="1" applyBorder="1" applyAlignment="1">
      <alignment horizontal="center" vertical="center" wrapText="1"/>
    </xf>
    <xf numFmtId="0" fontId="11" fillId="0" borderId="1" xfId="3" applyNumberFormat="1" applyFont="1" applyFill="1" applyBorder="1" applyAlignment="1">
      <alignment horizontal="center" vertical="center" wrapText="1"/>
    </xf>
    <xf numFmtId="1" fontId="4" fillId="0" borderId="6" xfId="0" applyNumberFormat="1" applyFont="1" applyFill="1" applyBorder="1" applyAlignment="1">
      <alignment horizontal="center" vertical="center" wrapText="1"/>
    </xf>
    <xf numFmtId="0" fontId="4" fillId="0" borderId="1" xfId="0" applyFont="1" applyFill="1" applyBorder="1" applyAlignment="1">
      <alignment horizontal="left" wrapText="1"/>
    </xf>
    <xf numFmtId="165" fontId="7" fillId="0" borderId="1" xfId="2" applyFont="1" applyFill="1" applyBorder="1" applyAlignment="1">
      <alignment horizontal="center" vertical="center" wrapText="1"/>
    </xf>
    <xf numFmtId="166" fontId="13" fillId="0" borderId="1" xfId="1" applyFont="1" applyFill="1" applyBorder="1" applyAlignment="1">
      <alignment horizontal="center" vertical="center" wrapText="1"/>
    </xf>
    <xf numFmtId="165" fontId="4" fillId="0" borderId="1" xfId="2" applyFont="1" applyFill="1" applyBorder="1" applyAlignment="1">
      <alignment wrapText="1"/>
    </xf>
    <xf numFmtId="0" fontId="11" fillId="0" borderId="1" xfId="3" applyNumberFormat="1" applyFont="1" applyFill="1" applyBorder="1" applyAlignment="1">
      <alignment horizontal="center" wrapText="1"/>
    </xf>
    <xf numFmtId="49" fontId="11" fillId="0" borderId="1" xfId="3" applyNumberFormat="1" applyFont="1" applyFill="1" applyBorder="1" applyAlignment="1">
      <alignment horizontal="center" vertical="center" wrapText="1"/>
    </xf>
    <xf numFmtId="166" fontId="15" fillId="0" borderId="1" xfId="1" applyFont="1" applyFill="1" applyBorder="1" applyAlignment="1">
      <alignment wrapText="1"/>
    </xf>
    <xf numFmtId="166" fontId="10" fillId="0" borderId="1" xfId="1" applyFont="1" applyFill="1" applyBorder="1" applyAlignment="1">
      <alignment horizontal="center" vertical="center" wrapText="1"/>
    </xf>
    <xf numFmtId="9" fontId="10" fillId="0" borderId="1" xfId="4" applyFont="1" applyFill="1" applyBorder="1" applyAlignment="1">
      <alignment horizontal="center" vertical="center" wrapText="1"/>
    </xf>
    <xf numFmtId="0" fontId="13" fillId="0" borderId="1" xfId="0" applyFont="1" applyFill="1" applyBorder="1" applyAlignment="1">
      <alignment horizontal="center" vertical="center" wrapText="1"/>
    </xf>
    <xf numFmtId="165" fontId="4" fillId="0" borderId="1" xfId="2"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4" xfId="0" applyFont="1" applyFill="1" applyBorder="1" applyAlignment="1">
      <alignment wrapText="1"/>
    </xf>
    <xf numFmtId="166" fontId="15" fillId="0" borderId="4" xfId="1" applyFont="1" applyFill="1" applyBorder="1" applyAlignment="1">
      <alignment wrapText="1"/>
    </xf>
    <xf numFmtId="0" fontId="4" fillId="0" borderId="4" xfId="0" applyFont="1" applyFill="1" applyBorder="1" applyAlignment="1">
      <alignment horizontal="center" vertical="center" wrapText="1"/>
    </xf>
    <xf numFmtId="166" fontId="10" fillId="0" borderId="4" xfId="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Border="1" applyAlignment="1">
      <alignment horizontal="center" wrapText="1"/>
    </xf>
  </cellXfs>
  <cellStyles count="5">
    <cellStyle name="Hipervínculo" xfId="3" builtinId="8"/>
    <cellStyle name="Moneda" xfId="1" builtinId="4"/>
    <cellStyle name="Moneda [0]" xfId="2" builtinId="7"/>
    <cellStyle name="Normal" xfId="0" builtinId="0"/>
    <cellStyle name="Porcentaje" xfId="4" builtinId="5"/>
  </cellStyles>
  <dxfs count="0"/>
  <tableStyles count="0" defaultTableStyle="TableStyleMedium2" defaultPivotStyle="PivotStyleLight16"/>
  <colors>
    <mruColors>
      <color rgb="FFF5E2DB"/>
      <color rgb="FFC2F0F0"/>
      <color rgb="FFF2EDC8"/>
      <color rgb="FFE8CAF2"/>
      <color rgb="FFF1C5CB"/>
      <color rgb="FFF0D7F4"/>
      <color rgb="FFFF99FF"/>
      <color rgb="FFFF3399"/>
      <color rgb="FFD60093"/>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lizeth vega" id="{328706E4-9EB0-2F42-B0E6-6D473D6636F1}" userId="ccf3010a4c5d8d78"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73" dT="2021-01-28T16:21:34.61" personId="{328706E4-9EB0-2F42-B0E6-6D473D6636F1}" id="{230B1236-197D-E949-8716-C14535E5C405}">
    <text>El proposito es movilizar y sensibilizar a la ciudadania general para investigar, divulgar y concursar sobre las nefastas repercusiones de la corrupción en el nivel de vida de los cartageneros. Para ello generan incentivos a través de becas y reconocimientos - el mecanismo es mediante estímulos a través de convocatoria publica anual</text>
  </threadedComment>
  <threadedComment ref="V74" dT="2021-01-28T16:02:42.97" personId="{328706E4-9EB0-2F42-B0E6-6D473D6636F1}" id="{B7ADF861-9EA2-5546-8706-202D93F0D5E9}">
    <text xml:space="preserve">Consultar código al momento de pedir CDP
</text>
  </threadedComment>
  <threadedComment ref="J76" dT="2021-01-28T16:07:03.05" personId="{328706E4-9EB0-2F42-B0E6-6D473D6636F1}" id="{3DFA6524-5C3A-FD43-AFF4-A1AF92BE65D8}">
    <text>Meta compartida con IDER Y PARTICIPACIÓN</text>
  </threadedComment>
  <threadedComment ref="Q76" dT="2021-01-28T16:08:33.65" personId="{328706E4-9EB0-2F42-B0E6-6D473D6636F1}" id="{C18EFB62-07F9-D545-90EA-9077E9268301}">
    <text>Meta compartida con IDER Y PARTICIPACIÓN</text>
  </threadedComment>
  <threadedComment ref="V76" dT="2021-01-28T16:09:42.88" personId="{328706E4-9EB0-2F42-B0E6-6D473D6636F1}" id="{2F8DDA57-701E-6A42-BD97-D40F85909B46}">
    <text>Consultar código al momento de pedir CDP</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O1178"/>
  <sheetViews>
    <sheetView tabSelected="1" zoomScale="86" zoomScaleNormal="86" workbookViewId="0">
      <pane ySplit="2" topLeftCell="A105" activePane="bottomLeft" state="frozen"/>
      <selection pane="bottomLeft" activeCell="C115" sqref="C115"/>
    </sheetView>
  </sheetViews>
  <sheetFormatPr baseColWidth="10" defaultColWidth="10.81640625" defaultRowHeight="14.15" customHeight="1"/>
  <cols>
    <col min="1" max="1" width="17" style="20" customWidth="1"/>
    <col min="2" max="2" width="29.1796875" style="20" customWidth="1"/>
    <col min="3" max="3" width="28.26953125" style="20" customWidth="1"/>
    <col min="4" max="4" width="35.453125" style="20" customWidth="1"/>
    <col min="5" max="5" width="29.1796875" style="16" customWidth="1"/>
    <col min="6" max="6" width="26.1796875" style="16" customWidth="1"/>
    <col min="7" max="7" width="26.453125" style="16" customWidth="1"/>
    <col min="8" max="8" width="19.26953125" style="16" customWidth="1"/>
    <col min="9" max="9" width="36.26953125" style="16" customWidth="1"/>
    <col min="10" max="11" width="33" style="16" customWidth="1"/>
    <col min="12" max="12" width="19.7265625" style="16" customWidth="1"/>
    <col min="13" max="13" width="32.7265625" style="16" customWidth="1"/>
    <col min="14" max="14" width="16.81640625" style="16" customWidth="1"/>
    <col min="15" max="15" width="36.1796875" style="16" customWidth="1"/>
    <col min="16" max="16" width="21.1796875" style="16" customWidth="1"/>
    <col min="17" max="17" width="21.1796875" style="21" customWidth="1"/>
    <col min="18" max="18" width="17.453125" style="16" customWidth="1"/>
    <col min="19" max="19" width="15.7265625" style="16" customWidth="1"/>
    <col min="20" max="20" width="27.81640625" style="16" customWidth="1"/>
    <col min="21" max="21" width="14.26953125" style="16" customWidth="1"/>
    <col min="22" max="22" width="31.1796875" style="16" customWidth="1"/>
    <col min="23" max="23" width="39.26953125" style="16" customWidth="1"/>
    <col min="24" max="25" width="46.81640625" style="16" customWidth="1"/>
    <col min="26" max="26" width="74" style="23" customWidth="1"/>
    <col min="27" max="30" width="10.81640625" style="13"/>
    <col min="31" max="31" width="14.26953125" style="13" customWidth="1"/>
    <col min="32" max="32" width="15" style="17" bestFit="1" customWidth="1"/>
    <col min="33" max="33" width="17.453125" style="17" customWidth="1"/>
    <col min="34" max="34" width="15" style="13" bestFit="1" customWidth="1"/>
    <col min="35" max="35" width="13.453125" style="13" bestFit="1" customWidth="1"/>
    <col min="36" max="36" width="15.1796875" style="17" customWidth="1"/>
    <col min="37" max="38" width="13.453125" style="13" bestFit="1" customWidth="1"/>
    <col min="39" max="48" width="10.81640625" style="13"/>
    <col min="49" max="119" width="10.81640625" style="18"/>
    <col min="120" max="16384" width="10.81640625" style="19"/>
  </cols>
  <sheetData>
    <row r="1" spans="1:119" ht="14.15" customHeight="1">
      <c r="A1" s="11" t="s">
        <v>195</v>
      </c>
      <c r="B1" s="11"/>
      <c r="C1" s="11"/>
      <c r="D1" s="11"/>
      <c r="E1" s="11"/>
      <c r="F1" s="11"/>
      <c r="G1" s="11"/>
      <c r="H1" s="11"/>
      <c r="I1" s="11"/>
      <c r="J1" s="11"/>
      <c r="K1" s="11"/>
      <c r="L1" s="11"/>
      <c r="M1" s="11"/>
      <c r="N1" s="11"/>
      <c r="O1" s="11"/>
      <c r="P1" s="11"/>
      <c r="Q1" s="11"/>
      <c r="R1" s="11"/>
      <c r="S1" s="11"/>
      <c r="T1" s="11"/>
      <c r="U1" s="11"/>
      <c r="V1" s="11"/>
      <c r="W1" s="11"/>
      <c r="X1" s="11"/>
      <c r="Y1" s="11"/>
      <c r="Z1" s="12"/>
    </row>
    <row r="2" spans="1:119" s="3" customFormat="1" ht="45" customHeight="1">
      <c r="A2" s="6" t="s">
        <v>18</v>
      </c>
      <c r="B2" s="5" t="s">
        <v>17</v>
      </c>
      <c r="C2" s="5" t="s">
        <v>16</v>
      </c>
      <c r="D2" s="5" t="s">
        <v>12</v>
      </c>
      <c r="E2" s="5" t="s">
        <v>15</v>
      </c>
      <c r="F2" s="5" t="s">
        <v>14</v>
      </c>
      <c r="G2" s="5" t="s">
        <v>13</v>
      </c>
      <c r="H2" s="5" t="s">
        <v>12</v>
      </c>
      <c r="I2" s="5" t="s">
        <v>11</v>
      </c>
      <c r="J2" s="5" t="s">
        <v>10</v>
      </c>
      <c r="K2" s="5" t="s">
        <v>235</v>
      </c>
      <c r="L2" s="7" t="s">
        <v>9</v>
      </c>
      <c r="M2" s="10" t="s">
        <v>8</v>
      </c>
      <c r="N2" s="7" t="s">
        <v>7</v>
      </c>
      <c r="O2" s="7" t="s">
        <v>6</v>
      </c>
      <c r="P2" s="8" t="s">
        <v>274</v>
      </c>
      <c r="Q2" s="8" t="s">
        <v>194</v>
      </c>
      <c r="R2" s="5" t="s">
        <v>276</v>
      </c>
      <c r="S2" s="5" t="s">
        <v>5</v>
      </c>
      <c r="T2" s="9" t="s">
        <v>4</v>
      </c>
      <c r="U2" s="5" t="s">
        <v>3</v>
      </c>
      <c r="V2" s="5" t="s">
        <v>2</v>
      </c>
      <c r="W2" s="4" t="s">
        <v>1</v>
      </c>
      <c r="X2" s="4" t="s">
        <v>0</v>
      </c>
      <c r="Y2" s="4" t="s">
        <v>228</v>
      </c>
      <c r="Z2" s="4" t="s">
        <v>227</v>
      </c>
      <c r="AA2" s="1"/>
      <c r="AB2" s="1"/>
      <c r="AC2" s="1"/>
      <c r="AD2" s="1"/>
      <c r="AE2" s="14"/>
      <c r="AF2" s="14"/>
      <c r="AG2" s="14"/>
      <c r="AH2" s="1"/>
      <c r="AI2" s="1"/>
      <c r="AJ2" s="15"/>
      <c r="AK2" s="1"/>
      <c r="AL2" s="1"/>
      <c r="AM2" s="1"/>
      <c r="AN2" s="1"/>
      <c r="AO2" s="1"/>
      <c r="AP2" s="1"/>
      <c r="AQ2" s="1"/>
      <c r="AR2" s="1"/>
      <c r="AS2" s="1"/>
      <c r="AT2" s="1"/>
      <c r="AU2" s="1"/>
      <c r="AV2" s="1"/>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row>
    <row r="3" spans="1:119" s="18" customFormat="1" ht="117" customHeight="1">
      <c r="A3" s="27" t="s">
        <v>31</v>
      </c>
      <c r="B3" s="27" t="s">
        <v>30</v>
      </c>
      <c r="C3" s="28" t="s">
        <v>32</v>
      </c>
      <c r="D3" s="28" t="s">
        <v>52</v>
      </c>
      <c r="E3" s="28" t="s">
        <v>67</v>
      </c>
      <c r="F3" s="28" t="s">
        <v>166</v>
      </c>
      <c r="G3" s="28" t="s">
        <v>167</v>
      </c>
      <c r="H3" s="29" t="s">
        <v>69</v>
      </c>
      <c r="I3" s="28" t="s">
        <v>70</v>
      </c>
      <c r="J3" s="28" t="s">
        <v>71</v>
      </c>
      <c r="K3" s="30">
        <v>132832</v>
      </c>
      <c r="L3" s="31" t="s">
        <v>72</v>
      </c>
      <c r="M3" s="32">
        <v>2020130010042</v>
      </c>
      <c r="N3" s="30" t="s">
        <v>60</v>
      </c>
      <c r="O3" s="33" t="s">
        <v>21</v>
      </c>
      <c r="P3" s="34">
        <v>18</v>
      </c>
      <c r="Q3" s="34">
        <v>18</v>
      </c>
      <c r="R3" s="30" t="s">
        <v>33</v>
      </c>
      <c r="S3" s="35" t="s">
        <v>197</v>
      </c>
      <c r="T3" s="36">
        <v>200000000</v>
      </c>
      <c r="U3" s="37" t="s">
        <v>201</v>
      </c>
      <c r="V3" s="38" t="s">
        <v>202</v>
      </c>
      <c r="W3" s="39"/>
      <c r="X3" s="39"/>
      <c r="Y3" s="40"/>
      <c r="Z3" s="41"/>
      <c r="AA3" s="42"/>
      <c r="AB3" s="42"/>
      <c r="AC3" s="42"/>
      <c r="AD3" s="13"/>
      <c r="AE3" s="43" t="s">
        <v>237</v>
      </c>
      <c r="AF3" s="44">
        <v>1249890000</v>
      </c>
      <c r="AG3" s="44">
        <f t="shared" ref="AG3:AG13" si="0">AF3*30%</f>
        <v>374967000</v>
      </c>
      <c r="AH3" s="45"/>
      <c r="AI3" s="13"/>
      <c r="AJ3" s="17">
        <v>195890000</v>
      </c>
      <c r="AK3" s="46">
        <f>AJ3*40%</f>
        <v>78356000</v>
      </c>
      <c r="AL3" s="13"/>
      <c r="AM3" s="17"/>
      <c r="AN3" s="13"/>
      <c r="AO3" s="17"/>
      <c r="AP3" s="13"/>
      <c r="AQ3" s="13"/>
      <c r="AR3" s="13"/>
      <c r="AS3" s="13"/>
      <c r="AT3" s="13"/>
      <c r="AU3" s="13"/>
      <c r="AV3" s="13"/>
    </row>
    <row r="4" spans="1:119" s="18" customFormat="1" ht="58" customHeight="1">
      <c r="A4" s="27" t="s">
        <v>31</v>
      </c>
      <c r="B4" s="27" t="s">
        <v>30</v>
      </c>
      <c r="C4" s="28" t="s">
        <v>32</v>
      </c>
      <c r="D4" s="28" t="s">
        <v>52</v>
      </c>
      <c r="E4" s="28" t="s">
        <v>67</v>
      </c>
      <c r="F4" s="28" t="s">
        <v>166</v>
      </c>
      <c r="G4" s="28" t="s">
        <v>167</v>
      </c>
      <c r="H4" s="29" t="s">
        <v>69</v>
      </c>
      <c r="I4" s="28" t="s">
        <v>70</v>
      </c>
      <c r="J4" s="28" t="s">
        <v>71</v>
      </c>
      <c r="K4" s="47"/>
      <c r="L4" s="48"/>
      <c r="M4" s="49"/>
      <c r="N4" s="47"/>
      <c r="O4" s="33" t="s">
        <v>22</v>
      </c>
      <c r="P4" s="34">
        <v>18</v>
      </c>
      <c r="Q4" s="34">
        <v>18</v>
      </c>
      <c r="R4" s="47"/>
      <c r="S4" s="35" t="s">
        <v>197</v>
      </c>
      <c r="T4" s="36">
        <v>115000000</v>
      </c>
      <c r="U4" s="50"/>
      <c r="V4" s="38" t="s">
        <v>203</v>
      </c>
      <c r="W4" s="39"/>
      <c r="X4" s="39"/>
      <c r="Y4" s="40"/>
      <c r="Z4" s="33"/>
      <c r="AA4" s="42"/>
      <c r="AB4" s="42"/>
      <c r="AC4" s="42"/>
      <c r="AD4" s="13"/>
      <c r="AE4" s="43" t="s">
        <v>238</v>
      </c>
      <c r="AF4" s="44">
        <v>446000000</v>
      </c>
      <c r="AG4" s="44">
        <f t="shared" si="0"/>
        <v>133800000</v>
      </c>
      <c r="AH4" s="13"/>
      <c r="AI4" s="13"/>
      <c r="AJ4" s="17">
        <v>116000000</v>
      </c>
      <c r="AK4" s="45">
        <f>AJ4*40%</f>
        <v>46400000</v>
      </c>
      <c r="AL4" s="13"/>
      <c r="AM4" s="17"/>
      <c r="AN4" s="13"/>
      <c r="AO4" s="17"/>
      <c r="AP4" s="13"/>
      <c r="AQ4" s="13"/>
      <c r="AR4" s="13"/>
      <c r="AS4" s="13"/>
      <c r="AT4" s="13"/>
      <c r="AU4" s="13"/>
      <c r="AV4" s="13"/>
    </row>
    <row r="5" spans="1:119" s="18" customFormat="1" ht="72" customHeight="1">
      <c r="A5" s="27" t="s">
        <v>31</v>
      </c>
      <c r="B5" s="27" t="s">
        <v>30</v>
      </c>
      <c r="C5" s="28" t="s">
        <v>32</v>
      </c>
      <c r="D5" s="28" t="s">
        <v>52</v>
      </c>
      <c r="E5" s="28" t="s">
        <v>67</v>
      </c>
      <c r="F5" s="28" t="s">
        <v>166</v>
      </c>
      <c r="G5" s="28" t="s">
        <v>167</v>
      </c>
      <c r="H5" s="29" t="s">
        <v>69</v>
      </c>
      <c r="I5" s="28" t="s">
        <v>70</v>
      </c>
      <c r="J5" s="28" t="s">
        <v>71</v>
      </c>
      <c r="K5" s="47"/>
      <c r="L5" s="48"/>
      <c r="M5" s="49"/>
      <c r="N5" s="47"/>
      <c r="O5" s="33" t="s">
        <v>23</v>
      </c>
      <c r="P5" s="34">
        <v>6</v>
      </c>
      <c r="Q5" s="34">
        <v>12</v>
      </c>
      <c r="R5" s="47"/>
      <c r="S5" s="35" t="s">
        <v>197</v>
      </c>
      <c r="T5" s="36">
        <v>100000000</v>
      </c>
      <c r="U5" s="50"/>
      <c r="V5" s="38" t="s">
        <v>203</v>
      </c>
      <c r="W5" s="39"/>
      <c r="X5" s="39"/>
      <c r="Y5" s="39"/>
      <c r="Z5" s="33"/>
      <c r="AA5" s="42"/>
      <c r="AB5" s="51"/>
      <c r="AC5" s="42"/>
      <c r="AD5" s="13"/>
      <c r="AE5" s="43" t="s">
        <v>239</v>
      </c>
      <c r="AF5" s="44">
        <v>696759664</v>
      </c>
      <c r="AG5" s="44">
        <f t="shared" si="0"/>
        <v>209027899.19999999</v>
      </c>
      <c r="AH5" s="13"/>
      <c r="AI5" s="13"/>
      <c r="AJ5" s="17">
        <v>116000000</v>
      </c>
      <c r="AK5" s="45">
        <f>AJ5*40%</f>
        <v>46400000</v>
      </c>
      <c r="AL5" s="13"/>
      <c r="AM5" s="17"/>
      <c r="AN5" s="13"/>
      <c r="AO5" s="17"/>
      <c r="AP5" s="13"/>
      <c r="AQ5" s="13"/>
      <c r="AR5" s="13"/>
      <c r="AS5" s="13"/>
      <c r="AT5" s="13"/>
      <c r="AU5" s="13"/>
      <c r="AV5" s="13"/>
    </row>
    <row r="6" spans="1:119" s="18" customFormat="1" ht="57" customHeight="1">
      <c r="A6" s="27" t="s">
        <v>31</v>
      </c>
      <c r="B6" s="27" t="s">
        <v>30</v>
      </c>
      <c r="C6" s="28" t="s">
        <v>32</v>
      </c>
      <c r="D6" s="28" t="s">
        <v>52</v>
      </c>
      <c r="E6" s="28" t="s">
        <v>67</v>
      </c>
      <c r="F6" s="28" t="s">
        <v>166</v>
      </c>
      <c r="G6" s="28" t="s">
        <v>167</v>
      </c>
      <c r="H6" s="29" t="s">
        <v>69</v>
      </c>
      <c r="I6" s="28" t="s">
        <v>70</v>
      </c>
      <c r="J6" s="28" t="s">
        <v>71</v>
      </c>
      <c r="K6" s="47"/>
      <c r="L6" s="48"/>
      <c r="M6" s="49"/>
      <c r="N6" s="47"/>
      <c r="O6" s="33" t="s">
        <v>24</v>
      </c>
      <c r="P6" s="34">
        <v>1</v>
      </c>
      <c r="Q6" s="34">
        <v>3</v>
      </c>
      <c r="R6" s="47"/>
      <c r="S6" s="35" t="s">
        <v>197</v>
      </c>
      <c r="T6" s="36">
        <v>50000000</v>
      </c>
      <c r="U6" s="50"/>
      <c r="V6" s="38" t="s">
        <v>203</v>
      </c>
      <c r="W6" s="39"/>
      <c r="X6" s="39"/>
      <c r="Y6" s="39"/>
      <c r="Z6" s="33"/>
      <c r="AA6" s="42"/>
      <c r="AB6" s="51"/>
      <c r="AC6" s="42"/>
      <c r="AD6" s="13"/>
      <c r="AE6" s="43" t="s">
        <v>240</v>
      </c>
      <c r="AF6" s="44">
        <v>1474303000</v>
      </c>
      <c r="AG6" s="44">
        <f t="shared" si="0"/>
        <v>442290900</v>
      </c>
      <c r="AH6" s="45">
        <f>AF6-285613000</f>
        <v>1188690000</v>
      </c>
      <c r="AI6" s="45">
        <f>AH6*30%</f>
        <v>356607000</v>
      </c>
      <c r="AJ6" s="17">
        <v>305230000</v>
      </c>
      <c r="AK6" s="45">
        <f>AJ6*40%</f>
        <v>122092000</v>
      </c>
      <c r="AL6" s="13"/>
      <c r="AM6" s="17"/>
      <c r="AN6" s="13"/>
      <c r="AO6" s="17"/>
      <c r="AP6" s="13"/>
      <c r="AQ6" s="13"/>
      <c r="AR6" s="13"/>
      <c r="AS6" s="13"/>
      <c r="AT6" s="13"/>
      <c r="AU6" s="13"/>
      <c r="AV6" s="13"/>
    </row>
    <row r="7" spans="1:119" s="18" customFormat="1" ht="86.15" customHeight="1">
      <c r="A7" s="27" t="s">
        <v>31</v>
      </c>
      <c r="B7" s="27" t="s">
        <v>30</v>
      </c>
      <c r="C7" s="28" t="s">
        <v>32</v>
      </c>
      <c r="D7" s="28" t="s">
        <v>52</v>
      </c>
      <c r="E7" s="28" t="s">
        <v>67</v>
      </c>
      <c r="F7" s="28" t="s">
        <v>166</v>
      </c>
      <c r="G7" s="28" t="s">
        <v>167</v>
      </c>
      <c r="H7" s="29" t="s">
        <v>69</v>
      </c>
      <c r="I7" s="28" t="s">
        <v>70</v>
      </c>
      <c r="J7" s="28" t="s">
        <v>71</v>
      </c>
      <c r="K7" s="47"/>
      <c r="L7" s="48"/>
      <c r="M7" s="49"/>
      <c r="N7" s="47"/>
      <c r="O7" s="33" t="s">
        <v>25</v>
      </c>
      <c r="P7" s="34">
        <v>18</v>
      </c>
      <c r="Q7" s="34">
        <v>18</v>
      </c>
      <c r="R7" s="47"/>
      <c r="S7" s="35" t="s">
        <v>197</v>
      </c>
      <c r="T7" s="36">
        <v>95000000</v>
      </c>
      <c r="U7" s="50"/>
      <c r="V7" s="38" t="s">
        <v>203</v>
      </c>
      <c r="W7" s="39"/>
      <c r="X7" s="39"/>
      <c r="Y7" s="39"/>
      <c r="Z7" s="33"/>
      <c r="AA7" s="42"/>
      <c r="AB7" s="42"/>
      <c r="AC7" s="42"/>
      <c r="AD7" s="13"/>
      <c r="AE7" s="13" t="s">
        <v>241</v>
      </c>
      <c r="AF7" s="17">
        <v>205457249</v>
      </c>
      <c r="AG7" s="17">
        <f t="shared" si="0"/>
        <v>61637174.699999996</v>
      </c>
      <c r="AH7" s="13"/>
      <c r="AI7" s="13"/>
      <c r="AJ7" s="17"/>
      <c r="AK7" s="13"/>
      <c r="AL7" s="13"/>
      <c r="AM7" s="17"/>
      <c r="AN7" s="13"/>
      <c r="AO7" s="17"/>
      <c r="AP7" s="13"/>
      <c r="AQ7" s="13"/>
      <c r="AR7" s="13"/>
      <c r="AS7" s="13"/>
      <c r="AT7" s="13"/>
      <c r="AU7" s="13"/>
      <c r="AV7" s="13"/>
    </row>
    <row r="8" spans="1:119" s="18" customFormat="1" ht="70" customHeight="1">
      <c r="A8" s="27" t="s">
        <v>31</v>
      </c>
      <c r="B8" s="27" t="s">
        <v>30</v>
      </c>
      <c r="C8" s="28" t="s">
        <v>32</v>
      </c>
      <c r="D8" s="28" t="s">
        <v>52</v>
      </c>
      <c r="E8" s="28" t="s">
        <v>67</v>
      </c>
      <c r="F8" s="28" t="s">
        <v>166</v>
      </c>
      <c r="G8" s="28" t="s">
        <v>167</v>
      </c>
      <c r="H8" s="29" t="s">
        <v>69</v>
      </c>
      <c r="I8" s="28" t="s">
        <v>70</v>
      </c>
      <c r="J8" s="28" t="s">
        <v>71</v>
      </c>
      <c r="K8" s="47"/>
      <c r="L8" s="48"/>
      <c r="M8" s="49"/>
      <c r="N8" s="47"/>
      <c r="O8" s="33" t="s">
        <v>26</v>
      </c>
      <c r="P8" s="34">
        <v>3</v>
      </c>
      <c r="Q8" s="34">
        <v>6</v>
      </c>
      <c r="R8" s="47"/>
      <c r="S8" s="35" t="s">
        <v>197</v>
      </c>
      <c r="T8" s="36">
        <v>30000000</v>
      </c>
      <c r="U8" s="50"/>
      <c r="V8" s="38" t="s">
        <v>203</v>
      </c>
      <c r="W8" s="39"/>
      <c r="X8" s="39"/>
      <c r="Y8" s="39"/>
      <c r="Z8" s="33"/>
      <c r="AA8" s="42"/>
      <c r="AB8" s="42"/>
      <c r="AC8" s="42"/>
      <c r="AD8" s="13"/>
      <c r="AE8" s="13" t="s">
        <v>242</v>
      </c>
      <c r="AF8" s="17">
        <v>508500000</v>
      </c>
      <c r="AG8" s="17">
        <f t="shared" si="0"/>
        <v>152550000</v>
      </c>
      <c r="AH8" s="13"/>
      <c r="AI8" s="13"/>
      <c r="AJ8" s="17">
        <v>264500000</v>
      </c>
      <c r="AK8" s="45">
        <f>AJ8*40%</f>
        <v>105800000</v>
      </c>
      <c r="AL8" s="13"/>
      <c r="AM8" s="17"/>
      <c r="AN8" s="13"/>
      <c r="AO8" s="17"/>
      <c r="AP8" s="13"/>
      <c r="AQ8" s="13"/>
      <c r="AR8" s="13"/>
      <c r="AS8" s="13"/>
      <c r="AT8" s="13"/>
      <c r="AU8" s="13"/>
      <c r="AV8" s="13"/>
    </row>
    <row r="9" spans="1:119" s="18" customFormat="1" ht="79" customHeight="1">
      <c r="A9" s="27" t="s">
        <v>31</v>
      </c>
      <c r="B9" s="27" t="s">
        <v>30</v>
      </c>
      <c r="C9" s="28" t="s">
        <v>32</v>
      </c>
      <c r="D9" s="28" t="s">
        <v>52</v>
      </c>
      <c r="E9" s="28" t="s">
        <v>67</v>
      </c>
      <c r="F9" s="28" t="s">
        <v>166</v>
      </c>
      <c r="G9" s="28" t="s">
        <v>167</v>
      </c>
      <c r="H9" s="29" t="s">
        <v>69</v>
      </c>
      <c r="I9" s="28" t="s">
        <v>70</v>
      </c>
      <c r="J9" s="28" t="s">
        <v>71</v>
      </c>
      <c r="K9" s="47"/>
      <c r="L9" s="48"/>
      <c r="M9" s="49"/>
      <c r="N9" s="47"/>
      <c r="O9" s="33" t="s">
        <v>27</v>
      </c>
      <c r="P9" s="34">
        <v>75</v>
      </c>
      <c r="Q9" s="34">
        <v>219</v>
      </c>
      <c r="R9" s="47"/>
      <c r="S9" s="35" t="s">
        <v>197</v>
      </c>
      <c r="T9" s="36">
        <v>80000000</v>
      </c>
      <c r="U9" s="50"/>
      <c r="V9" s="38" t="s">
        <v>203</v>
      </c>
      <c r="W9" s="39"/>
      <c r="X9" s="39"/>
      <c r="Y9" s="39"/>
      <c r="Z9" s="33"/>
      <c r="AA9" s="42"/>
      <c r="AB9" s="42"/>
      <c r="AC9" s="42"/>
      <c r="AD9" s="13"/>
      <c r="AE9" s="13" t="s">
        <v>221</v>
      </c>
      <c r="AF9" s="17">
        <v>508500000</v>
      </c>
      <c r="AG9" s="17">
        <f t="shared" si="0"/>
        <v>152550000</v>
      </c>
      <c r="AH9" s="45">
        <f>AF9-AG9-AL9</f>
        <v>197250000</v>
      </c>
      <c r="AI9" s="13"/>
      <c r="AJ9" s="17">
        <v>264500000</v>
      </c>
      <c r="AK9" s="45">
        <f>AJ9*40%</f>
        <v>105800000</v>
      </c>
      <c r="AL9" s="45">
        <f>AJ9-AK9</f>
        <v>158700000</v>
      </c>
      <c r="AM9" s="17"/>
      <c r="AN9" s="13"/>
      <c r="AO9" s="17"/>
      <c r="AP9" s="13"/>
      <c r="AQ9" s="13"/>
      <c r="AR9" s="13"/>
      <c r="AS9" s="13"/>
      <c r="AT9" s="13"/>
      <c r="AU9" s="13"/>
      <c r="AV9" s="13"/>
    </row>
    <row r="10" spans="1:119" s="18" customFormat="1" ht="82" customHeight="1">
      <c r="A10" s="27" t="s">
        <v>31</v>
      </c>
      <c r="B10" s="27" t="s">
        <v>30</v>
      </c>
      <c r="C10" s="28" t="s">
        <v>32</v>
      </c>
      <c r="D10" s="28" t="s">
        <v>52</v>
      </c>
      <c r="E10" s="28" t="s">
        <v>67</v>
      </c>
      <c r="F10" s="28" t="s">
        <v>166</v>
      </c>
      <c r="G10" s="28" t="s">
        <v>167</v>
      </c>
      <c r="H10" s="29" t="s">
        <v>69</v>
      </c>
      <c r="I10" s="28" t="s">
        <v>70</v>
      </c>
      <c r="J10" s="28" t="s">
        <v>71</v>
      </c>
      <c r="K10" s="47"/>
      <c r="L10" s="48"/>
      <c r="M10" s="49"/>
      <c r="N10" s="47"/>
      <c r="O10" s="33" t="s">
        <v>61</v>
      </c>
      <c r="P10" s="34">
        <v>108</v>
      </c>
      <c r="Q10" s="34" t="s">
        <v>34</v>
      </c>
      <c r="R10" s="47"/>
      <c r="S10" s="35" t="s">
        <v>197</v>
      </c>
      <c r="T10" s="36">
        <v>100000000</v>
      </c>
      <c r="U10" s="50"/>
      <c r="V10" s="38" t="s">
        <v>203</v>
      </c>
      <c r="W10" s="39"/>
      <c r="X10" s="39"/>
      <c r="Y10" s="39"/>
      <c r="Z10" s="33"/>
      <c r="AA10" s="42"/>
      <c r="AB10" s="42"/>
      <c r="AC10" s="42"/>
      <c r="AD10" s="13"/>
      <c r="AE10" s="52" t="s">
        <v>243</v>
      </c>
      <c r="AF10" s="53">
        <v>2000000000</v>
      </c>
      <c r="AG10" s="53">
        <f t="shared" si="0"/>
        <v>600000000</v>
      </c>
      <c r="AH10" s="13"/>
      <c r="AI10" s="13"/>
      <c r="AJ10" s="17"/>
      <c r="AK10" s="13"/>
      <c r="AL10" s="13"/>
      <c r="AM10" s="17"/>
      <c r="AN10" s="13"/>
      <c r="AO10" s="17"/>
      <c r="AP10" s="13"/>
      <c r="AQ10" s="13"/>
      <c r="AR10" s="13"/>
      <c r="AS10" s="13"/>
      <c r="AT10" s="13"/>
      <c r="AU10" s="13"/>
      <c r="AV10" s="13"/>
    </row>
    <row r="11" spans="1:119" s="18" customFormat="1" ht="80.150000000000006" customHeight="1">
      <c r="A11" s="27" t="s">
        <v>31</v>
      </c>
      <c r="B11" s="27" t="s">
        <v>30</v>
      </c>
      <c r="C11" s="28" t="s">
        <v>32</v>
      </c>
      <c r="D11" s="28" t="s">
        <v>52</v>
      </c>
      <c r="E11" s="28" t="s">
        <v>67</v>
      </c>
      <c r="F11" s="28" t="s">
        <v>166</v>
      </c>
      <c r="G11" s="28" t="s">
        <v>167</v>
      </c>
      <c r="H11" s="29" t="s">
        <v>69</v>
      </c>
      <c r="I11" s="28" t="s">
        <v>70</v>
      </c>
      <c r="J11" s="28" t="s">
        <v>71</v>
      </c>
      <c r="K11" s="47"/>
      <c r="L11" s="48"/>
      <c r="M11" s="49"/>
      <c r="N11" s="47"/>
      <c r="O11" s="33" t="s">
        <v>28</v>
      </c>
      <c r="P11" s="34">
        <v>54</v>
      </c>
      <c r="Q11" s="34">
        <v>162</v>
      </c>
      <c r="R11" s="47"/>
      <c r="S11" s="35" t="s">
        <v>197</v>
      </c>
      <c r="T11" s="36">
        <v>80000000</v>
      </c>
      <c r="U11" s="50"/>
      <c r="V11" s="38" t="s">
        <v>203</v>
      </c>
      <c r="W11" s="39"/>
      <c r="X11" s="39"/>
      <c r="Y11" s="39"/>
      <c r="Z11" s="33"/>
      <c r="AA11" s="42"/>
      <c r="AB11" s="42"/>
      <c r="AC11" s="42"/>
      <c r="AD11" s="13"/>
      <c r="AE11" s="13" t="s">
        <v>244</v>
      </c>
      <c r="AF11" s="17">
        <v>858127249</v>
      </c>
      <c r="AG11" s="17">
        <f t="shared" si="0"/>
        <v>257438174.69999999</v>
      </c>
      <c r="AH11" s="13"/>
      <c r="AI11" s="13"/>
      <c r="AJ11" s="17">
        <v>587670000</v>
      </c>
      <c r="AK11" s="45">
        <f>AJ11*40%</f>
        <v>235068000</v>
      </c>
      <c r="AL11" s="13"/>
      <c r="AM11" s="17"/>
      <c r="AN11" s="13"/>
      <c r="AO11" s="17"/>
      <c r="AP11" s="13"/>
      <c r="AQ11" s="13"/>
      <c r="AR11" s="13"/>
      <c r="AS11" s="13"/>
      <c r="AT11" s="13"/>
      <c r="AU11" s="13"/>
      <c r="AV11" s="13"/>
    </row>
    <row r="12" spans="1:119" s="18" customFormat="1" ht="83.15" customHeight="1">
      <c r="A12" s="27" t="s">
        <v>31</v>
      </c>
      <c r="B12" s="27" t="s">
        <v>30</v>
      </c>
      <c r="C12" s="28" t="s">
        <v>32</v>
      </c>
      <c r="D12" s="28" t="s">
        <v>52</v>
      </c>
      <c r="E12" s="28" t="s">
        <v>67</v>
      </c>
      <c r="F12" s="28" t="s">
        <v>166</v>
      </c>
      <c r="G12" s="28" t="s">
        <v>167</v>
      </c>
      <c r="H12" s="29" t="s">
        <v>69</v>
      </c>
      <c r="I12" s="28" t="s">
        <v>70</v>
      </c>
      <c r="J12" s="28" t="s">
        <v>71</v>
      </c>
      <c r="K12" s="54"/>
      <c r="L12" s="48"/>
      <c r="M12" s="49"/>
      <c r="N12" s="47"/>
      <c r="O12" s="33" t="s">
        <v>29</v>
      </c>
      <c r="P12" s="34">
        <v>180</v>
      </c>
      <c r="Q12" s="34">
        <v>414</v>
      </c>
      <c r="R12" s="47"/>
      <c r="S12" s="35" t="s">
        <v>196</v>
      </c>
      <c r="T12" s="36">
        <v>20000000</v>
      </c>
      <c r="U12" s="50"/>
      <c r="V12" s="38" t="s">
        <v>202</v>
      </c>
      <c r="W12" s="39"/>
      <c r="X12" s="39"/>
      <c r="Y12" s="39"/>
      <c r="Z12" s="33"/>
      <c r="AA12" s="42"/>
      <c r="AB12" s="42"/>
      <c r="AC12" s="42"/>
      <c r="AD12" s="13"/>
      <c r="AE12" s="13" t="s">
        <v>245</v>
      </c>
      <c r="AF12" s="17">
        <v>153274349</v>
      </c>
      <c r="AG12" s="17">
        <f t="shared" si="0"/>
        <v>45982304.699999996</v>
      </c>
      <c r="AH12" s="13"/>
      <c r="AI12" s="13"/>
      <c r="AJ12" s="17"/>
      <c r="AK12" s="13"/>
      <c r="AL12" s="13"/>
      <c r="AM12" s="17"/>
      <c r="AN12" s="13"/>
      <c r="AO12" s="17"/>
      <c r="AP12" s="13"/>
      <c r="AQ12" s="13"/>
      <c r="AR12" s="13"/>
      <c r="AS12" s="13"/>
      <c r="AT12" s="13"/>
      <c r="AU12" s="13"/>
      <c r="AV12" s="13"/>
    </row>
    <row r="13" spans="1:119" s="18" customFormat="1" ht="76" customHeight="1">
      <c r="A13" s="27" t="s">
        <v>31</v>
      </c>
      <c r="B13" s="27" t="s">
        <v>30</v>
      </c>
      <c r="C13" s="28" t="s">
        <v>32</v>
      </c>
      <c r="D13" s="28" t="s">
        <v>52</v>
      </c>
      <c r="E13" s="28" t="s">
        <v>67</v>
      </c>
      <c r="F13" s="28" t="s">
        <v>166</v>
      </c>
      <c r="G13" s="28" t="s">
        <v>68</v>
      </c>
      <c r="H13" s="29" t="s">
        <v>44</v>
      </c>
      <c r="I13" s="28" t="s">
        <v>68</v>
      </c>
      <c r="J13" s="28" t="s">
        <v>79</v>
      </c>
      <c r="K13" s="30">
        <v>200</v>
      </c>
      <c r="L13" s="48"/>
      <c r="M13" s="49"/>
      <c r="N13" s="47"/>
      <c r="O13" s="33" t="s">
        <v>35</v>
      </c>
      <c r="P13" s="34">
        <v>126</v>
      </c>
      <c r="Q13" s="34">
        <v>670</v>
      </c>
      <c r="R13" s="47"/>
      <c r="S13" s="35" t="s">
        <v>196</v>
      </c>
      <c r="T13" s="36">
        <v>122356000</v>
      </c>
      <c r="U13" s="50"/>
      <c r="V13" s="38" t="s">
        <v>202</v>
      </c>
      <c r="W13" s="39"/>
      <c r="X13" s="39"/>
      <c r="Y13" s="39"/>
      <c r="Z13" s="55"/>
      <c r="AA13" s="42"/>
      <c r="AB13" s="42"/>
      <c r="AC13" s="42"/>
      <c r="AD13" s="13"/>
      <c r="AE13" s="13" t="s">
        <v>246</v>
      </c>
      <c r="AF13" s="17">
        <v>3553097357</v>
      </c>
      <c r="AG13" s="17">
        <f t="shared" si="0"/>
        <v>1065929207.0999999</v>
      </c>
      <c r="AH13" s="56">
        <f>AF13-1340300000-896073000</f>
        <v>1316724357</v>
      </c>
      <c r="AI13" s="45">
        <f>AH13*30%</f>
        <v>395017307.09999996</v>
      </c>
      <c r="AJ13" s="17">
        <v>109110000</v>
      </c>
      <c r="AK13" s="45">
        <f>AJ13*40%</f>
        <v>43644000</v>
      </c>
      <c r="AL13" s="13"/>
      <c r="AM13" s="17"/>
      <c r="AN13" s="13"/>
      <c r="AO13" s="17"/>
      <c r="AP13" s="13"/>
      <c r="AQ13" s="13"/>
      <c r="AR13" s="13"/>
      <c r="AS13" s="13"/>
      <c r="AT13" s="13"/>
      <c r="AU13" s="13"/>
      <c r="AV13" s="13"/>
    </row>
    <row r="14" spans="1:119" s="18" customFormat="1" ht="86.15" customHeight="1">
      <c r="A14" s="27" t="s">
        <v>31</v>
      </c>
      <c r="B14" s="27" t="s">
        <v>30</v>
      </c>
      <c r="C14" s="28" t="s">
        <v>32</v>
      </c>
      <c r="D14" s="28" t="s">
        <v>52</v>
      </c>
      <c r="E14" s="28" t="s">
        <v>67</v>
      </c>
      <c r="F14" s="28" t="s">
        <v>166</v>
      </c>
      <c r="G14" s="28" t="s">
        <v>68</v>
      </c>
      <c r="H14" s="29" t="s">
        <v>44</v>
      </c>
      <c r="I14" s="28" t="s">
        <v>68</v>
      </c>
      <c r="J14" s="28" t="s">
        <v>79</v>
      </c>
      <c r="K14" s="54"/>
      <c r="L14" s="48"/>
      <c r="M14" s="49"/>
      <c r="N14" s="47"/>
      <c r="O14" s="33" t="s">
        <v>62</v>
      </c>
      <c r="P14" s="34">
        <v>36</v>
      </c>
      <c r="Q14" s="34">
        <v>50</v>
      </c>
      <c r="R14" s="47"/>
      <c r="S14" s="35" t="s">
        <v>196</v>
      </c>
      <c r="T14" s="36">
        <v>45000000</v>
      </c>
      <c r="U14" s="50"/>
      <c r="V14" s="38" t="s">
        <v>202</v>
      </c>
      <c r="W14" s="39"/>
      <c r="X14" s="39"/>
      <c r="Y14" s="39"/>
      <c r="Z14" s="41"/>
      <c r="AA14" s="42"/>
      <c r="AB14" s="42"/>
      <c r="AC14" s="42"/>
      <c r="AD14" s="13"/>
      <c r="AE14" s="13"/>
      <c r="AF14" s="17"/>
      <c r="AG14" s="17"/>
      <c r="AH14" s="13"/>
      <c r="AI14" s="13"/>
      <c r="AJ14" s="53">
        <f>SUM(AJ13+AJ11+AJ9+AJ8+AJ6+AJ5+AJ4+AJ3)</f>
        <v>1958900000</v>
      </c>
      <c r="AK14" s="45">
        <f>AJ14*20%</f>
        <v>391780000</v>
      </c>
      <c r="AL14" s="56">
        <f>AK13+AK11+AK9+AK8+AK6+AK5+AK4+AK3</f>
        <v>783560000</v>
      </c>
      <c r="AM14" s="17"/>
      <c r="AN14" s="13"/>
      <c r="AO14" s="17"/>
      <c r="AP14" s="13"/>
      <c r="AQ14" s="13"/>
      <c r="AR14" s="13"/>
      <c r="AS14" s="13"/>
      <c r="AT14" s="13"/>
      <c r="AU14" s="13"/>
      <c r="AV14" s="13"/>
    </row>
    <row r="15" spans="1:119" s="18" customFormat="1" ht="87" customHeight="1">
      <c r="A15" s="27" t="s">
        <v>31</v>
      </c>
      <c r="B15" s="27" t="s">
        <v>30</v>
      </c>
      <c r="C15" s="28" t="s">
        <v>32</v>
      </c>
      <c r="D15" s="28" t="s">
        <v>52</v>
      </c>
      <c r="E15" s="28" t="s">
        <v>67</v>
      </c>
      <c r="F15" s="28" t="s">
        <v>166</v>
      </c>
      <c r="G15" s="28" t="s">
        <v>80</v>
      </c>
      <c r="H15" s="29" t="s">
        <v>93</v>
      </c>
      <c r="I15" s="28" t="s">
        <v>80</v>
      </c>
      <c r="J15" s="28" t="s">
        <v>78</v>
      </c>
      <c r="K15" s="30">
        <v>100</v>
      </c>
      <c r="L15" s="48"/>
      <c r="M15" s="49"/>
      <c r="N15" s="47"/>
      <c r="O15" s="33" t="s">
        <v>36</v>
      </c>
      <c r="P15" s="34">
        <v>100</v>
      </c>
      <c r="Q15" s="34">
        <v>300</v>
      </c>
      <c r="R15" s="47"/>
      <c r="S15" s="35" t="s">
        <v>251</v>
      </c>
      <c r="T15" s="36">
        <v>25000000</v>
      </c>
      <c r="U15" s="50"/>
      <c r="V15" s="38" t="s">
        <v>252</v>
      </c>
      <c r="W15" s="57"/>
      <c r="X15" s="57"/>
      <c r="Y15" s="58"/>
      <c r="Z15" s="55"/>
      <c r="AA15" s="42"/>
      <c r="AB15" s="42"/>
      <c r="AC15" s="42"/>
      <c r="AD15" s="13"/>
      <c r="AE15" s="13"/>
      <c r="AF15" s="17"/>
      <c r="AG15" s="17"/>
      <c r="AH15" s="13"/>
      <c r="AI15" s="13"/>
      <c r="AJ15" s="17"/>
      <c r="AK15" s="45">
        <f>AJ14*20%</f>
        <v>391780000</v>
      </c>
      <c r="AL15" s="13"/>
      <c r="AM15" s="17"/>
      <c r="AN15" s="13"/>
      <c r="AO15" s="17"/>
      <c r="AP15" s="13"/>
      <c r="AQ15" s="13"/>
      <c r="AR15" s="13"/>
      <c r="AS15" s="13"/>
      <c r="AT15" s="13"/>
      <c r="AU15" s="13"/>
      <c r="AV15" s="13"/>
    </row>
    <row r="16" spans="1:119" s="18" customFormat="1" ht="101.15" customHeight="1">
      <c r="A16" s="27" t="s">
        <v>31</v>
      </c>
      <c r="B16" s="27" t="s">
        <v>30</v>
      </c>
      <c r="C16" s="28" t="s">
        <v>32</v>
      </c>
      <c r="D16" s="28" t="s">
        <v>52</v>
      </c>
      <c r="E16" s="28" t="s">
        <v>67</v>
      </c>
      <c r="F16" s="28" t="s">
        <v>166</v>
      </c>
      <c r="G16" s="28" t="s">
        <v>80</v>
      </c>
      <c r="H16" s="29" t="s">
        <v>93</v>
      </c>
      <c r="I16" s="28" t="s">
        <v>80</v>
      </c>
      <c r="J16" s="28" t="s">
        <v>78</v>
      </c>
      <c r="K16" s="47"/>
      <c r="L16" s="48"/>
      <c r="M16" s="49"/>
      <c r="N16" s="47"/>
      <c r="O16" s="33" t="s">
        <v>37</v>
      </c>
      <c r="P16" s="34">
        <v>18</v>
      </c>
      <c r="Q16" s="34">
        <v>18</v>
      </c>
      <c r="R16" s="47"/>
      <c r="S16" s="35" t="s">
        <v>198</v>
      </c>
      <c r="T16" s="36">
        <v>20000000</v>
      </c>
      <c r="U16" s="50"/>
      <c r="V16" s="38" t="s">
        <v>204</v>
      </c>
      <c r="W16" s="59"/>
      <c r="X16" s="59"/>
      <c r="Y16" s="60"/>
      <c r="Z16" s="33"/>
      <c r="AA16" s="42"/>
      <c r="AB16" s="42"/>
      <c r="AC16" s="42"/>
      <c r="AD16" s="13"/>
      <c r="AE16" s="13"/>
      <c r="AF16" s="17"/>
      <c r="AG16" s="17"/>
      <c r="AH16" s="13"/>
      <c r="AI16" s="13"/>
      <c r="AJ16" s="17"/>
      <c r="AK16" s="45">
        <f>AK15</f>
        <v>391780000</v>
      </c>
      <c r="AL16" s="13"/>
      <c r="AM16" s="17"/>
      <c r="AN16" s="13"/>
      <c r="AO16" s="17"/>
      <c r="AP16" s="13"/>
      <c r="AQ16" s="13"/>
      <c r="AR16" s="13"/>
      <c r="AS16" s="13"/>
      <c r="AT16" s="13"/>
      <c r="AU16" s="13"/>
      <c r="AV16" s="13"/>
    </row>
    <row r="17" spans="1:48" s="18" customFormat="1" ht="97" customHeight="1">
      <c r="A17" s="27" t="s">
        <v>31</v>
      </c>
      <c r="B17" s="27" t="s">
        <v>30</v>
      </c>
      <c r="C17" s="28" t="s">
        <v>32</v>
      </c>
      <c r="D17" s="28" t="s">
        <v>52</v>
      </c>
      <c r="E17" s="28" t="s">
        <v>67</v>
      </c>
      <c r="F17" s="28" t="s">
        <v>166</v>
      </c>
      <c r="G17" s="28" t="s">
        <v>80</v>
      </c>
      <c r="H17" s="29" t="s">
        <v>93</v>
      </c>
      <c r="I17" s="28" t="s">
        <v>80</v>
      </c>
      <c r="J17" s="28" t="s">
        <v>78</v>
      </c>
      <c r="K17" s="54"/>
      <c r="L17" s="61"/>
      <c r="M17" s="62"/>
      <c r="N17" s="54"/>
      <c r="O17" s="33" t="s">
        <v>73</v>
      </c>
      <c r="P17" s="34">
        <v>36</v>
      </c>
      <c r="Q17" s="34">
        <v>108</v>
      </c>
      <c r="R17" s="54"/>
      <c r="S17" s="35" t="s">
        <v>198</v>
      </c>
      <c r="T17" s="36">
        <f>50000000+117534000</f>
        <v>167534000</v>
      </c>
      <c r="U17" s="63"/>
      <c r="V17" s="38" t="s">
        <v>204</v>
      </c>
      <c r="W17" s="64"/>
      <c r="X17" s="64"/>
      <c r="Y17" s="65"/>
      <c r="Z17" s="33"/>
      <c r="AA17" s="42"/>
      <c r="AB17" s="42"/>
      <c r="AC17" s="42"/>
      <c r="AD17" s="13"/>
      <c r="AE17" s="13"/>
      <c r="AF17" s="17"/>
      <c r="AG17" s="17"/>
      <c r="AH17" s="13"/>
      <c r="AI17" s="13"/>
      <c r="AJ17" s="17"/>
      <c r="AK17" s="13"/>
      <c r="AL17" s="13"/>
      <c r="AM17" s="17"/>
      <c r="AN17" s="13"/>
      <c r="AO17" s="17"/>
      <c r="AP17" s="13"/>
      <c r="AQ17" s="13"/>
      <c r="AR17" s="13"/>
      <c r="AS17" s="13"/>
      <c r="AT17" s="13"/>
      <c r="AU17" s="13"/>
      <c r="AV17" s="13"/>
    </row>
    <row r="18" spans="1:48" s="18" customFormat="1" ht="54" customHeight="1">
      <c r="A18" s="27" t="s">
        <v>31</v>
      </c>
      <c r="B18" s="27" t="s">
        <v>30</v>
      </c>
      <c r="C18" s="30" t="s">
        <v>156</v>
      </c>
      <c r="D18" s="30" t="s">
        <v>38</v>
      </c>
      <c r="E18" s="30" t="s">
        <v>164</v>
      </c>
      <c r="F18" s="30" t="s">
        <v>165</v>
      </c>
      <c r="G18" s="30" t="s">
        <v>53</v>
      </c>
      <c r="H18" s="30" t="s">
        <v>39</v>
      </c>
      <c r="I18" s="30" t="s">
        <v>91</v>
      </c>
      <c r="J18" s="30" t="s">
        <v>76</v>
      </c>
      <c r="K18" s="30">
        <v>9</v>
      </c>
      <c r="L18" s="30" t="s">
        <v>226</v>
      </c>
      <c r="M18" s="66">
        <v>2020130010218</v>
      </c>
      <c r="N18" s="30" t="s">
        <v>40</v>
      </c>
      <c r="O18" s="34" t="s">
        <v>275</v>
      </c>
      <c r="P18" s="34">
        <v>10</v>
      </c>
      <c r="Q18" s="34">
        <v>21</v>
      </c>
      <c r="R18" s="30" t="s">
        <v>41</v>
      </c>
      <c r="S18" s="67" t="s">
        <v>271</v>
      </c>
      <c r="T18" s="68">
        <f>1236724357+2236373000</f>
        <v>3473097357</v>
      </c>
      <c r="U18" s="69" t="s">
        <v>205</v>
      </c>
      <c r="V18" s="37" t="s">
        <v>272</v>
      </c>
      <c r="W18" s="39"/>
      <c r="X18" s="39"/>
      <c r="Y18" s="40"/>
      <c r="Z18" s="33"/>
      <c r="AA18" s="42"/>
      <c r="AB18" s="42"/>
      <c r="AC18" s="42"/>
      <c r="AD18" s="13"/>
      <c r="AE18" s="13"/>
      <c r="AF18" s="17"/>
      <c r="AG18" s="17"/>
      <c r="AH18" s="13"/>
      <c r="AI18" s="13"/>
      <c r="AJ18" s="17"/>
      <c r="AK18" s="13"/>
      <c r="AL18" s="13"/>
      <c r="AM18" s="17"/>
      <c r="AN18" s="13"/>
      <c r="AO18" s="17"/>
      <c r="AP18" s="70"/>
      <c r="AQ18" s="13"/>
      <c r="AR18" s="13"/>
      <c r="AS18" s="13"/>
      <c r="AT18" s="13"/>
      <c r="AU18" s="13"/>
      <c r="AV18" s="13"/>
    </row>
    <row r="19" spans="1:48" s="18" customFormat="1" ht="64" customHeight="1">
      <c r="A19" s="27" t="s">
        <v>31</v>
      </c>
      <c r="B19" s="27" t="s">
        <v>30</v>
      </c>
      <c r="C19" s="47"/>
      <c r="D19" s="47"/>
      <c r="E19" s="47"/>
      <c r="F19" s="47"/>
      <c r="G19" s="54"/>
      <c r="H19" s="54"/>
      <c r="I19" s="54"/>
      <c r="J19" s="54"/>
      <c r="K19" s="54"/>
      <c r="L19" s="47"/>
      <c r="M19" s="71"/>
      <c r="N19" s="47"/>
      <c r="O19" s="33" t="s">
        <v>74</v>
      </c>
      <c r="P19" s="34">
        <v>1</v>
      </c>
      <c r="Q19" s="34">
        <v>1</v>
      </c>
      <c r="R19" s="47"/>
      <c r="S19" s="72"/>
      <c r="T19" s="73"/>
      <c r="U19" s="74"/>
      <c r="V19" s="63"/>
      <c r="W19" s="39"/>
      <c r="X19" s="39"/>
      <c r="Y19" s="40"/>
      <c r="Z19" s="55"/>
      <c r="AA19" s="42"/>
      <c r="AB19" s="42"/>
      <c r="AC19" s="42"/>
      <c r="AD19" s="13"/>
      <c r="AE19" s="13"/>
      <c r="AF19" s="17"/>
      <c r="AG19" s="17"/>
      <c r="AH19" s="13"/>
      <c r="AI19" s="13"/>
      <c r="AJ19" s="17"/>
      <c r="AK19" s="13"/>
      <c r="AL19" s="13"/>
      <c r="AM19" s="75"/>
      <c r="AN19" s="76"/>
      <c r="AO19" s="75"/>
      <c r="AP19" s="70"/>
      <c r="AQ19" s="70"/>
      <c r="AR19" s="70"/>
      <c r="AS19" s="13"/>
      <c r="AT19" s="13"/>
      <c r="AU19" s="13"/>
      <c r="AV19" s="13"/>
    </row>
    <row r="20" spans="1:48" s="18" customFormat="1" ht="14.15" customHeight="1">
      <c r="A20" s="30" t="s">
        <v>31</v>
      </c>
      <c r="B20" s="30" t="s">
        <v>30</v>
      </c>
      <c r="C20" s="47"/>
      <c r="D20" s="47"/>
      <c r="E20" s="47"/>
      <c r="F20" s="47"/>
      <c r="G20" s="30" t="s">
        <v>54</v>
      </c>
      <c r="H20" s="30" t="s">
        <v>92</v>
      </c>
      <c r="I20" s="30" t="s">
        <v>81</v>
      </c>
      <c r="J20" s="30" t="s">
        <v>77</v>
      </c>
      <c r="K20" s="30">
        <v>4</v>
      </c>
      <c r="L20" s="47"/>
      <c r="M20" s="71"/>
      <c r="N20" s="47"/>
      <c r="O20" s="30" t="s">
        <v>75</v>
      </c>
      <c r="P20" s="77">
        <v>4</v>
      </c>
      <c r="Q20" s="77">
        <v>6</v>
      </c>
      <c r="R20" s="47"/>
      <c r="S20" s="67" t="s">
        <v>196</v>
      </c>
      <c r="T20" s="78">
        <v>80000000</v>
      </c>
      <c r="U20" s="74"/>
      <c r="V20" s="37" t="s">
        <v>231</v>
      </c>
      <c r="W20" s="39"/>
      <c r="X20" s="39"/>
      <c r="Y20" s="40"/>
      <c r="Z20" s="79"/>
      <c r="AA20" s="42"/>
      <c r="AB20" s="42"/>
      <c r="AC20" s="42"/>
      <c r="AD20" s="13"/>
      <c r="AE20" s="13"/>
      <c r="AF20" s="17"/>
      <c r="AG20" s="17"/>
      <c r="AH20" s="13"/>
      <c r="AI20" s="13"/>
      <c r="AJ20" s="17"/>
      <c r="AK20" s="17"/>
      <c r="AL20" s="13"/>
      <c r="AM20" s="17"/>
      <c r="AN20" s="13"/>
      <c r="AO20" s="17"/>
      <c r="AP20" s="13"/>
      <c r="AQ20" s="13"/>
      <c r="AR20" s="13"/>
      <c r="AS20" s="13"/>
      <c r="AT20" s="13"/>
      <c r="AU20" s="13"/>
      <c r="AV20" s="13"/>
    </row>
    <row r="21" spans="1:48" s="18" customFormat="1" ht="14.15" customHeight="1">
      <c r="A21" s="47"/>
      <c r="B21" s="47"/>
      <c r="C21" s="47"/>
      <c r="D21" s="47"/>
      <c r="E21" s="47"/>
      <c r="F21" s="47"/>
      <c r="G21" s="47"/>
      <c r="H21" s="47"/>
      <c r="I21" s="47"/>
      <c r="J21" s="47"/>
      <c r="K21" s="47"/>
      <c r="L21" s="47"/>
      <c r="M21" s="71"/>
      <c r="N21" s="47"/>
      <c r="O21" s="47"/>
      <c r="P21" s="80"/>
      <c r="Q21" s="80"/>
      <c r="R21" s="47"/>
      <c r="S21" s="81"/>
      <c r="T21" s="82"/>
      <c r="U21" s="74"/>
      <c r="V21" s="50"/>
      <c r="W21" s="83"/>
      <c r="X21" s="83"/>
      <c r="Y21" s="40"/>
      <c r="Z21" s="79"/>
      <c r="AA21" s="42"/>
      <c r="AB21" s="42"/>
      <c r="AC21" s="42"/>
      <c r="AD21" s="13"/>
      <c r="AE21" s="13"/>
      <c r="AF21" s="17"/>
      <c r="AG21" s="17"/>
      <c r="AH21" s="13"/>
      <c r="AI21" s="13"/>
      <c r="AJ21" s="17"/>
      <c r="AK21" s="17"/>
      <c r="AL21" s="13"/>
      <c r="AM21" s="17"/>
      <c r="AN21" s="13"/>
      <c r="AO21" s="17"/>
      <c r="AP21" s="13"/>
      <c r="AQ21" s="13"/>
      <c r="AR21" s="13"/>
      <c r="AS21" s="13"/>
      <c r="AT21" s="13"/>
      <c r="AU21" s="13"/>
      <c r="AV21" s="13"/>
    </row>
    <row r="22" spans="1:48" s="18" customFormat="1" ht="14.15" customHeight="1">
      <c r="A22" s="47"/>
      <c r="B22" s="47"/>
      <c r="C22" s="47"/>
      <c r="D22" s="47"/>
      <c r="E22" s="47"/>
      <c r="F22" s="47"/>
      <c r="G22" s="47"/>
      <c r="H22" s="47"/>
      <c r="I22" s="47"/>
      <c r="J22" s="47"/>
      <c r="K22" s="47"/>
      <c r="L22" s="47"/>
      <c r="M22" s="71"/>
      <c r="N22" s="47"/>
      <c r="O22" s="47"/>
      <c r="P22" s="80"/>
      <c r="Q22" s="80"/>
      <c r="R22" s="47"/>
      <c r="S22" s="81"/>
      <c r="T22" s="82"/>
      <c r="U22" s="74"/>
      <c r="V22" s="50"/>
      <c r="W22" s="83"/>
      <c r="X22" s="83"/>
      <c r="Y22" s="40"/>
      <c r="Z22" s="79"/>
      <c r="AA22" s="42"/>
      <c r="AB22" s="42"/>
      <c r="AC22" s="42"/>
      <c r="AD22" s="13"/>
      <c r="AE22" s="13"/>
      <c r="AF22" s="17"/>
      <c r="AG22" s="17"/>
      <c r="AH22" s="13"/>
      <c r="AI22" s="13"/>
      <c r="AJ22" s="17"/>
      <c r="AK22" s="17"/>
      <c r="AL22" s="13"/>
      <c r="AM22" s="17"/>
      <c r="AN22" s="13"/>
      <c r="AO22" s="17"/>
      <c r="AP22" s="13"/>
      <c r="AQ22" s="13"/>
      <c r="AR22" s="13"/>
      <c r="AS22" s="13"/>
      <c r="AT22" s="13"/>
      <c r="AU22" s="13"/>
      <c r="AV22" s="13"/>
    </row>
    <row r="23" spans="1:48" s="18" customFormat="1" ht="14.15" customHeight="1">
      <c r="A23" s="54"/>
      <c r="B23" s="54"/>
      <c r="C23" s="54"/>
      <c r="D23" s="54"/>
      <c r="E23" s="54"/>
      <c r="F23" s="54"/>
      <c r="G23" s="54"/>
      <c r="H23" s="54"/>
      <c r="I23" s="54"/>
      <c r="J23" s="54"/>
      <c r="K23" s="54"/>
      <c r="L23" s="54"/>
      <c r="M23" s="84"/>
      <c r="N23" s="54"/>
      <c r="O23" s="54"/>
      <c r="P23" s="85"/>
      <c r="Q23" s="85"/>
      <c r="R23" s="54"/>
      <c r="S23" s="72"/>
      <c r="T23" s="86"/>
      <c r="U23" s="87"/>
      <c r="V23" s="63"/>
      <c r="W23" s="83"/>
      <c r="X23" s="83"/>
      <c r="Y23" s="40"/>
      <c r="Z23" s="79"/>
      <c r="AA23" s="42"/>
      <c r="AB23" s="42"/>
      <c r="AC23" s="42"/>
      <c r="AD23" s="13"/>
      <c r="AE23" s="13"/>
      <c r="AF23" s="17"/>
      <c r="AG23" s="17"/>
      <c r="AH23" s="13"/>
      <c r="AI23" s="13"/>
      <c r="AJ23" s="17"/>
      <c r="AK23" s="17"/>
      <c r="AL23" s="13"/>
      <c r="AM23" s="17"/>
      <c r="AN23" s="13"/>
      <c r="AO23" s="17"/>
      <c r="AP23" s="13"/>
      <c r="AQ23" s="13"/>
      <c r="AR23" s="13"/>
      <c r="AS23" s="13"/>
      <c r="AT23" s="13"/>
      <c r="AU23" s="13"/>
      <c r="AV23" s="13"/>
    </row>
    <row r="24" spans="1:48" s="18" customFormat="1" ht="75" customHeight="1">
      <c r="A24" s="27" t="s">
        <v>31</v>
      </c>
      <c r="B24" s="27" t="s">
        <v>30</v>
      </c>
      <c r="C24" s="28" t="s">
        <v>155</v>
      </c>
      <c r="D24" s="28" t="s">
        <v>157</v>
      </c>
      <c r="E24" s="28" t="s">
        <v>158</v>
      </c>
      <c r="F24" s="28" t="s">
        <v>159</v>
      </c>
      <c r="G24" s="28" t="s">
        <v>168</v>
      </c>
      <c r="H24" s="28" t="s">
        <v>94</v>
      </c>
      <c r="I24" s="28" t="s">
        <v>82</v>
      </c>
      <c r="J24" s="28" t="s">
        <v>90</v>
      </c>
      <c r="K24" s="30">
        <v>30</v>
      </c>
      <c r="L24" s="30" t="s">
        <v>108</v>
      </c>
      <c r="M24" s="66">
        <v>2020130010043</v>
      </c>
      <c r="N24" s="77" t="s">
        <v>114</v>
      </c>
      <c r="O24" s="33" t="s">
        <v>116</v>
      </c>
      <c r="P24" s="33">
        <v>2</v>
      </c>
      <c r="Q24" s="33">
        <v>4</v>
      </c>
      <c r="R24" s="30" t="s">
        <v>33</v>
      </c>
      <c r="S24" s="35" t="s">
        <v>197</v>
      </c>
      <c r="T24" s="36">
        <v>110000000</v>
      </c>
      <c r="U24" s="37" t="s">
        <v>206</v>
      </c>
      <c r="V24" s="38" t="s">
        <v>208</v>
      </c>
      <c r="W24" s="57"/>
      <c r="X24" s="57"/>
      <c r="Y24" s="88"/>
      <c r="Z24" s="34"/>
      <c r="AA24" s="42"/>
      <c r="AB24" s="42"/>
      <c r="AC24" s="42"/>
      <c r="AD24" s="13"/>
      <c r="AE24" s="17"/>
      <c r="AF24" s="17"/>
      <c r="AG24" s="17"/>
      <c r="AH24" s="13"/>
      <c r="AI24" s="13"/>
      <c r="AJ24" s="17"/>
      <c r="AK24" s="13"/>
      <c r="AL24" s="13"/>
      <c r="AM24" s="17"/>
      <c r="AN24" s="13"/>
      <c r="AO24" s="17"/>
      <c r="AP24" s="13"/>
      <c r="AQ24" s="13"/>
      <c r="AR24" s="70"/>
      <c r="AS24" s="13"/>
      <c r="AT24" s="13"/>
      <c r="AU24" s="13"/>
      <c r="AV24" s="13"/>
    </row>
    <row r="25" spans="1:48" s="18" customFormat="1" ht="79" customHeight="1">
      <c r="A25" s="27" t="s">
        <v>31</v>
      </c>
      <c r="B25" s="27" t="s">
        <v>30</v>
      </c>
      <c r="C25" s="28" t="s">
        <v>155</v>
      </c>
      <c r="D25" s="28" t="s">
        <v>157</v>
      </c>
      <c r="E25" s="28" t="s">
        <v>158</v>
      </c>
      <c r="F25" s="28" t="s">
        <v>159</v>
      </c>
      <c r="G25" s="28" t="s">
        <v>168</v>
      </c>
      <c r="H25" s="28" t="s">
        <v>94</v>
      </c>
      <c r="I25" s="28" t="s">
        <v>82</v>
      </c>
      <c r="J25" s="28" t="s">
        <v>90</v>
      </c>
      <c r="K25" s="47"/>
      <c r="L25" s="47"/>
      <c r="M25" s="71"/>
      <c r="N25" s="80"/>
      <c r="O25" s="33" t="s">
        <v>117</v>
      </c>
      <c r="P25" s="33">
        <v>1</v>
      </c>
      <c r="Q25" s="33">
        <v>4</v>
      </c>
      <c r="R25" s="47"/>
      <c r="S25" s="35" t="s">
        <v>197</v>
      </c>
      <c r="T25" s="36">
        <v>100000000</v>
      </c>
      <c r="U25" s="50"/>
      <c r="V25" s="38" t="s">
        <v>208</v>
      </c>
      <c r="W25" s="59"/>
      <c r="X25" s="59"/>
      <c r="Y25" s="89"/>
      <c r="Z25" s="34"/>
      <c r="AA25" s="42"/>
      <c r="AB25" s="42"/>
      <c r="AC25" s="42"/>
      <c r="AD25" s="13"/>
      <c r="AE25" s="13"/>
      <c r="AF25" s="17"/>
      <c r="AG25" s="17"/>
      <c r="AH25" s="13"/>
      <c r="AI25" s="13"/>
      <c r="AJ25" s="17"/>
      <c r="AK25" s="13"/>
      <c r="AL25" s="13"/>
      <c r="AM25" s="75"/>
      <c r="AN25" s="76"/>
      <c r="AO25" s="75"/>
      <c r="AP25" s="13"/>
      <c r="AQ25" s="13"/>
      <c r="AR25" s="13"/>
      <c r="AS25" s="13"/>
      <c r="AT25" s="13"/>
      <c r="AU25" s="13"/>
      <c r="AV25" s="13"/>
    </row>
    <row r="26" spans="1:48" s="18" customFormat="1" ht="71.150000000000006" customHeight="1">
      <c r="A26" s="27" t="s">
        <v>31</v>
      </c>
      <c r="B26" s="27" t="s">
        <v>30</v>
      </c>
      <c r="C26" s="28" t="s">
        <v>155</v>
      </c>
      <c r="D26" s="28" t="s">
        <v>157</v>
      </c>
      <c r="E26" s="28" t="s">
        <v>158</v>
      </c>
      <c r="F26" s="28" t="s">
        <v>159</v>
      </c>
      <c r="G26" s="28" t="s">
        <v>168</v>
      </c>
      <c r="H26" s="28" t="s">
        <v>94</v>
      </c>
      <c r="I26" s="28" t="s">
        <v>82</v>
      </c>
      <c r="J26" s="28" t="s">
        <v>90</v>
      </c>
      <c r="K26" s="47"/>
      <c r="L26" s="47"/>
      <c r="M26" s="71"/>
      <c r="N26" s="80"/>
      <c r="O26" s="33" t="s">
        <v>118</v>
      </c>
      <c r="P26" s="33">
        <v>2</v>
      </c>
      <c r="Q26" s="33">
        <v>4</v>
      </c>
      <c r="R26" s="47"/>
      <c r="S26" s="35" t="s">
        <v>196</v>
      </c>
      <c r="T26" s="36">
        <v>300000000</v>
      </c>
      <c r="U26" s="50"/>
      <c r="V26" s="38" t="s">
        <v>207</v>
      </c>
      <c r="W26" s="64"/>
      <c r="X26" s="64"/>
      <c r="Y26" s="90"/>
      <c r="Z26" s="91"/>
      <c r="AA26" s="42"/>
      <c r="AB26" s="42"/>
      <c r="AC26" s="42"/>
      <c r="AD26" s="13"/>
      <c r="AE26" s="13"/>
      <c r="AF26" s="17"/>
      <c r="AG26" s="17"/>
      <c r="AH26" s="13"/>
      <c r="AI26" s="13"/>
      <c r="AJ26" s="17"/>
      <c r="AK26" s="13"/>
      <c r="AL26" s="13"/>
      <c r="AM26" s="17"/>
      <c r="AN26" s="13"/>
      <c r="AO26" s="17"/>
      <c r="AP26" s="13"/>
      <c r="AQ26" s="13"/>
      <c r="AR26" s="13"/>
      <c r="AS26" s="13"/>
      <c r="AT26" s="13"/>
      <c r="AU26" s="13"/>
      <c r="AV26" s="13"/>
    </row>
    <row r="27" spans="1:48" s="18" customFormat="1" ht="53.15" customHeight="1">
      <c r="A27" s="27" t="s">
        <v>31</v>
      </c>
      <c r="B27" s="27" t="s">
        <v>30</v>
      </c>
      <c r="C27" s="28" t="s">
        <v>155</v>
      </c>
      <c r="D27" s="28" t="s">
        <v>157</v>
      </c>
      <c r="E27" s="28" t="s">
        <v>158</v>
      </c>
      <c r="F27" s="28" t="s">
        <v>159</v>
      </c>
      <c r="G27" s="28" t="s">
        <v>168</v>
      </c>
      <c r="H27" s="28" t="s">
        <v>94</v>
      </c>
      <c r="I27" s="28" t="s">
        <v>82</v>
      </c>
      <c r="J27" s="28" t="s">
        <v>90</v>
      </c>
      <c r="K27" s="54"/>
      <c r="L27" s="47"/>
      <c r="M27" s="71"/>
      <c r="N27" s="80"/>
      <c r="O27" s="33" t="s">
        <v>119</v>
      </c>
      <c r="P27" s="33">
        <v>2</v>
      </c>
      <c r="Q27" s="33">
        <v>4</v>
      </c>
      <c r="R27" s="47"/>
      <c r="S27" s="35" t="s">
        <v>197</v>
      </c>
      <c r="T27" s="36">
        <v>40159664</v>
      </c>
      <c r="U27" s="50"/>
      <c r="V27" s="38" t="s">
        <v>208</v>
      </c>
      <c r="W27" s="57"/>
      <c r="X27" s="57"/>
      <c r="Y27" s="58"/>
      <c r="Z27" s="92"/>
      <c r="AA27" s="42"/>
      <c r="AB27" s="42"/>
      <c r="AC27" s="42"/>
      <c r="AD27" s="13"/>
      <c r="AE27" s="13"/>
      <c r="AF27" s="17"/>
      <c r="AG27" s="17"/>
      <c r="AH27" s="13"/>
      <c r="AI27" s="13"/>
      <c r="AJ27" s="17"/>
      <c r="AK27" s="13"/>
      <c r="AL27" s="13"/>
      <c r="AM27" s="17"/>
      <c r="AN27" s="13"/>
      <c r="AO27" s="17"/>
      <c r="AP27" s="13"/>
      <c r="AQ27" s="13"/>
      <c r="AR27" s="13"/>
      <c r="AS27" s="13"/>
      <c r="AT27" s="13"/>
      <c r="AU27" s="13"/>
      <c r="AV27" s="13"/>
    </row>
    <row r="28" spans="1:48" s="18" customFormat="1" ht="93" customHeight="1">
      <c r="A28" s="27" t="s">
        <v>31</v>
      </c>
      <c r="B28" s="27" t="s">
        <v>30</v>
      </c>
      <c r="C28" s="28" t="s">
        <v>155</v>
      </c>
      <c r="D28" s="28" t="s">
        <v>157</v>
      </c>
      <c r="E28" s="28" t="s">
        <v>158</v>
      </c>
      <c r="F28" s="28" t="s">
        <v>159</v>
      </c>
      <c r="G28" s="28" t="s">
        <v>55</v>
      </c>
      <c r="H28" s="28" t="s">
        <v>95</v>
      </c>
      <c r="I28" s="28" t="s">
        <v>83</v>
      </c>
      <c r="J28" s="28" t="s">
        <v>42</v>
      </c>
      <c r="K28" s="30">
        <v>30</v>
      </c>
      <c r="L28" s="47"/>
      <c r="M28" s="71"/>
      <c r="N28" s="80"/>
      <c r="O28" s="33" t="s">
        <v>120</v>
      </c>
      <c r="P28" s="33">
        <v>2</v>
      </c>
      <c r="Q28" s="33">
        <v>8</v>
      </c>
      <c r="R28" s="47"/>
      <c r="S28" s="35" t="s">
        <v>198</v>
      </c>
      <c r="T28" s="36">
        <f>59000000+69600000</f>
        <v>128600000</v>
      </c>
      <c r="U28" s="50"/>
      <c r="V28" s="38" t="s">
        <v>253</v>
      </c>
      <c r="W28" s="59"/>
      <c r="X28" s="59"/>
      <c r="Y28" s="60"/>
      <c r="Z28" s="93"/>
      <c r="AA28" s="42"/>
      <c r="AB28" s="42"/>
      <c r="AC28" s="42"/>
      <c r="AD28" s="13"/>
      <c r="AE28" s="13"/>
      <c r="AF28" s="17"/>
      <c r="AG28" s="17"/>
      <c r="AH28" s="13"/>
      <c r="AI28" s="13"/>
      <c r="AJ28" s="17"/>
      <c r="AK28" s="13"/>
      <c r="AL28" s="13"/>
      <c r="AM28" s="17"/>
      <c r="AN28" s="13"/>
      <c r="AO28" s="17"/>
      <c r="AP28" s="13"/>
      <c r="AQ28" s="13"/>
      <c r="AR28" s="13"/>
      <c r="AS28" s="13"/>
      <c r="AT28" s="13"/>
      <c r="AU28" s="13"/>
      <c r="AV28" s="13"/>
    </row>
    <row r="29" spans="1:48" s="18" customFormat="1" ht="69" customHeight="1">
      <c r="A29" s="27" t="s">
        <v>31</v>
      </c>
      <c r="B29" s="27" t="s">
        <v>30</v>
      </c>
      <c r="C29" s="28" t="s">
        <v>155</v>
      </c>
      <c r="D29" s="28" t="s">
        <v>157</v>
      </c>
      <c r="E29" s="28" t="s">
        <v>158</v>
      </c>
      <c r="F29" s="28" t="s">
        <v>159</v>
      </c>
      <c r="G29" s="28" t="s">
        <v>55</v>
      </c>
      <c r="H29" s="28" t="s">
        <v>95</v>
      </c>
      <c r="I29" s="28" t="s">
        <v>83</v>
      </c>
      <c r="J29" s="28" t="s">
        <v>42</v>
      </c>
      <c r="K29" s="54"/>
      <c r="L29" s="54"/>
      <c r="M29" s="84"/>
      <c r="N29" s="85"/>
      <c r="O29" s="33" t="s">
        <v>121</v>
      </c>
      <c r="P29" s="33">
        <v>1</v>
      </c>
      <c r="Q29" s="33">
        <v>4</v>
      </c>
      <c r="R29" s="47"/>
      <c r="S29" s="35" t="s">
        <v>254</v>
      </c>
      <c r="T29" s="36">
        <v>18000000</v>
      </c>
      <c r="U29" s="63"/>
      <c r="V29" s="38" t="s">
        <v>255</v>
      </c>
      <c r="W29" s="64"/>
      <c r="X29" s="64"/>
      <c r="Y29" s="65"/>
      <c r="Z29" s="34"/>
      <c r="AA29" s="42"/>
      <c r="AB29" s="42"/>
      <c r="AC29" s="42"/>
      <c r="AD29" s="13"/>
      <c r="AE29" s="13"/>
      <c r="AF29" s="17"/>
      <c r="AG29" s="17"/>
      <c r="AH29" s="13"/>
      <c r="AI29" s="13"/>
      <c r="AJ29" s="17"/>
      <c r="AK29" s="13"/>
      <c r="AL29" s="13"/>
      <c r="AM29" s="17"/>
      <c r="AN29" s="13"/>
      <c r="AO29" s="17"/>
      <c r="AP29" s="13"/>
      <c r="AQ29" s="13"/>
      <c r="AR29" s="13"/>
      <c r="AS29" s="13"/>
      <c r="AT29" s="13"/>
      <c r="AU29" s="13"/>
      <c r="AV29" s="13"/>
    </row>
    <row r="30" spans="1:48" s="18" customFormat="1" ht="86.15" customHeight="1">
      <c r="A30" s="27" t="s">
        <v>31</v>
      </c>
      <c r="B30" s="27" t="s">
        <v>30</v>
      </c>
      <c r="C30" s="28" t="s">
        <v>155</v>
      </c>
      <c r="D30" s="28" t="s">
        <v>157</v>
      </c>
      <c r="E30" s="28" t="s">
        <v>158</v>
      </c>
      <c r="F30" s="28" t="s">
        <v>159</v>
      </c>
      <c r="G30" s="28" t="s">
        <v>169</v>
      </c>
      <c r="H30" s="28" t="s">
        <v>96</v>
      </c>
      <c r="I30" s="28" t="s">
        <v>84</v>
      </c>
      <c r="J30" s="28" t="s">
        <v>89</v>
      </c>
      <c r="K30" s="94">
        <v>20000</v>
      </c>
      <c r="L30" s="30" t="s">
        <v>109</v>
      </c>
      <c r="M30" s="66">
        <v>2020130010045</v>
      </c>
      <c r="N30" s="30" t="s">
        <v>43</v>
      </c>
      <c r="O30" s="33" t="s">
        <v>122</v>
      </c>
      <c r="P30" s="33">
        <v>2</v>
      </c>
      <c r="Q30" s="33">
        <v>8</v>
      </c>
      <c r="R30" s="47"/>
      <c r="S30" s="35" t="s">
        <v>197</v>
      </c>
      <c r="T30" s="36">
        <v>95000000</v>
      </c>
      <c r="U30" s="37" t="s">
        <v>209</v>
      </c>
      <c r="V30" s="38" t="s">
        <v>208</v>
      </c>
      <c r="W30" s="39"/>
      <c r="X30" s="39"/>
      <c r="Y30" s="40"/>
      <c r="Z30" s="41"/>
      <c r="AA30" s="42"/>
      <c r="AB30" s="42"/>
      <c r="AC30" s="42"/>
      <c r="AD30" s="13"/>
      <c r="AE30" s="13"/>
      <c r="AF30" s="17"/>
      <c r="AG30" s="17"/>
      <c r="AH30" s="13"/>
      <c r="AI30" s="13"/>
      <c r="AJ30" s="17"/>
      <c r="AK30" s="13"/>
      <c r="AL30" s="13"/>
      <c r="AM30" s="17"/>
      <c r="AN30" s="13"/>
      <c r="AO30" s="17"/>
      <c r="AP30" s="13"/>
      <c r="AQ30" s="13"/>
      <c r="AR30" s="13"/>
      <c r="AS30" s="13"/>
      <c r="AT30" s="13"/>
      <c r="AU30" s="13"/>
      <c r="AV30" s="13"/>
    </row>
    <row r="31" spans="1:48" s="18" customFormat="1" ht="119.15" customHeight="1">
      <c r="A31" s="27" t="s">
        <v>31</v>
      </c>
      <c r="B31" s="27" t="s">
        <v>30</v>
      </c>
      <c r="C31" s="28" t="s">
        <v>155</v>
      </c>
      <c r="D31" s="28" t="s">
        <v>157</v>
      </c>
      <c r="E31" s="28" t="s">
        <v>158</v>
      </c>
      <c r="F31" s="28" t="s">
        <v>159</v>
      </c>
      <c r="G31" s="28" t="s">
        <v>169</v>
      </c>
      <c r="H31" s="28" t="s">
        <v>96</v>
      </c>
      <c r="I31" s="28" t="s">
        <v>84</v>
      </c>
      <c r="J31" s="28" t="s">
        <v>89</v>
      </c>
      <c r="K31" s="95"/>
      <c r="L31" s="47"/>
      <c r="M31" s="71"/>
      <c r="N31" s="47"/>
      <c r="O31" s="33" t="s">
        <v>123</v>
      </c>
      <c r="P31" s="33">
        <v>2</v>
      </c>
      <c r="Q31" s="33">
        <v>4</v>
      </c>
      <c r="R31" s="47"/>
      <c r="S31" s="35" t="s">
        <v>256</v>
      </c>
      <c r="T31" s="36">
        <v>80000000</v>
      </c>
      <c r="U31" s="50"/>
      <c r="V31" s="38" t="s">
        <v>257</v>
      </c>
      <c r="W31" s="57"/>
      <c r="X31" s="57"/>
      <c r="Y31" s="58"/>
      <c r="Z31" s="96"/>
      <c r="AA31" s="42"/>
      <c r="AB31" s="42"/>
      <c r="AC31" s="42"/>
      <c r="AD31" s="13"/>
      <c r="AE31" s="13"/>
      <c r="AF31" s="17"/>
      <c r="AG31" s="17"/>
      <c r="AH31" s="13"/>
      <c r="AI31" s="13"/>
      <c r="AJ31" s="17"/>
      <c r="AK31" s="13"/>
      <c r="AL31" s="13"/>
      <c r="AM31" s="17"/>
      <c r="AN31" s="13"/>
      <c r="AO31" s="17"/>
      <c r="AP31" s="13"/>
      <c r="AQ31" s="13"/>
      <c r="AR31" s="13"/>
      <c r="AS31" s="13"/>
      <c r="AT31" s="13"/>
      <c r="AU31" s="13"/>
      <c r="AV31" s="13"/>
    </row>
    <row r="32" spans="1:48" s="18" customFormat="1" ht="80.150000000000006" customHeight="1">
      <c r="A32" s="27" t="s">
        <v>31</v>
      </c>
      <c r="B32" s="27" t="s">
        <v>30</v>
      </c>
      <c r="C32" s="28" t="s">
        <v>155</v>
      </c>
      <c r="D32" s="28" t="s">
        <v>157</v>
      </c>
      <c r="E32" s="28" t="s">
        <v>158</v>
      </c>
      <c r="F32" s="28" t="s">
        <v>159</v>
      </c>
      <c r="G32" s="28" t="s">
        <v>169</v>
      </c>
      <c r="H32" s="28" t="s">
        <v>96</v>
      </c>
      <c r="I32" s="28" t="s">
        <v>84</v>
      </c>
      <c r="J32" s="28" t="s">
        <v>89</v>
      </c>
      <c r="K32" s="95"/>
      <c r="L32" s="47"/>
      <c r="M32" s="71"/>
      <c r="N32" s="47"/>
      <c r="O32" s="33" t="s">
        <v>124</v>
      </c>
      <c r="P32" s="33">
        <v>2</v>
      </c>
      <c r="Q32" s="33">
        <v>4</v>
      </c>
      <c r="R32" s="47"/>
      <c r="S32" s="35" t="s">
        <v>196</v>
      </c>
      <c r="T32" s="36">
        <v>45000000</v>
      </c>
      <c r="U32" s="50"/>
      <c r="V32" s="38" t="s">
        <v>211</v>
      </c>
      <c r="W32" s="59"/>
      <c r="X32" s="59"/>
      <c r="Y32" s="60"/>
      <c r="Z32" s="34"/>
      <c r="AA32" s="42"/>
      <c r="AB32" s="42"/>
      <c r="AC32" s="42"/>
      <c r="AD32" s="13"/>
      <c r="AE32" s="13"/>
      <c r="AF32" s="17"/>
      <c r="AG32" s="17"/>
      <c r="AH32" s="13"/>
      <c r="AI32" s="13"/>
      <c r="AJ32" s="17"/>
      <c r="AK32" s="13"/>
      <c r="AL32" s="13"/>
      <c r="AM32" s="17"/>
      <c r="AN32" s="13"/>
      <c r="AO32" s="17"/>
      <c r="AP32" s="13"/>
      <c r="AQ32" s="13"/>
      <c r="AR32" s="13"/>
      <c r="AS32" s="13"/>
      <c r="AT32" s="13"/>
      <c r="AU32" s="13"/>
      <c r="AV32" s="13"/>
    </row>
    <row r="33" spans="1:48" s="18" customFormat="1" ht="77.150000000000006" customHeight="1">
      <c r="A33" s="27" t="s">
        <v>31</v>
      </c>
      <c r="B33" s="27" t="s">
        <v>30</v>
      </c>
      <c r="C33" s="28" t="s">
        <v>155</v>
      </c>
      <c r="D33" s="28" t="s">
        <v>157</v>
      </c>
      <c r="E33" s="28" t="s">
        <v>158</v>
      </c>
      <c r="F33" s="28" t="s">
        <v>159</v>
      </c>
      <c r="G33" s="28" t="s">
        <v>169</v>
      </c>
      <c r="H33" s="28" t="s">
        <v>96</v>
      </c>
      <c r="I33" s="28" t="s">
        <v>84</v>
      </c>
      <c r="J33" s="28" t="s">
        <v>89</v>
      </c>
      <c r="K33" s="95"/>
      <c r="L33" s="47"/>
      <c r="M33" s="71"/>
      <c r="N33" s="47"/>
      <c r="O33" s="33" t="s">
        <v>125</v>
      </c>
      <c r="P33" s="33">
        <v>2</v>
      </c>
      <c r="Q33" s="33">
        <v>4</v>
      </c>
      <c r="R33" s="47"/>
      <c r="S33" s="35" t="s">
        <v>196</v>
      </c>
      <c r="T33" s="36">
        <v>40000000</v>
      </c>
      <c r="U33" s="50"/>
      <c r="V33" s="38" t="s">
        <v>211</v>
      </c>
      <c r="W33" s="64"/>
      <c r="X33" s="64"/>
      <c r="Y33" s="65"/>
      <c r="Z33" s="41"/>
      <c r="AA33" s="42"/>
      <c r="AB33" s="42"/>
      <c r="AC33" s="42"/>
      <c r="AD33" s="13"/>
      <c r="AE33" s="13"/>
      <c r="AF33" s="17"/>
      <c r="AG33" s="17"/>
      <c r="AH33" s="13"/>
      <c r="AI33" s="13"/>
      <c r="AJ33" s="17"/>
      <c r="AK33" s="13"/>
      <c r="AL33" s="13"/>
      <c r="AM33" s="17"/>
      <c r="AN33" s="13"/>
      <c r="AO33" s="17"/>
      <c r="AP33" s="13"/>
      <c r="AQ33" s="13"/>
      <c r="AR33" s="13"/>
      <c r="AS33" s="13"/>
      <c r="AT33" s="13"/>
      <c r="AU33" s="13"/>
      <c r="AV33" s="13"/>
    </row>
    <row r="34" spans="1:48" s="18" customFormat="1" ht="139" customHeight="1">
      <c r="A34" s="27" t="s">
        <v>31</v>
      </c>
      <c r="B34" s="27" t="s">
        <v>30</v>
      </c>
      <c r="C34" s="28" t="s">
        <v>155</v>
      </c>
      <c r="D34" s="28" t="s">
        <v>157</v>
      </c>
      <c r="E34" s="28" t="s">
        <v>158</v>
      </c>
      <c r="F34" s="28" t="s">
        <v>159</v>
      </c>
      <c r="G34" s="28" t="s">
        <v>169</v>
      </c>
      <c r="H34" s="28" t="s">
        <v>96</v>
      </c>
      <c r="I34" s="28" t="s">
        <v>84</v>
      </c>
      <c r="J34" s="28" t="s">
        <v>89</v>
      </c>
      <c r="K34" s="97"/>
      <c r="L34" s="47"/>
      <c r="M34" s="71"/>
      <c r="N34" s="47"/>
      <c r="O34" s="33" t="s">
        <v>126</v>
      </c>
      <c r="P34" s="33">
        <v>1</v>
      </c>
      <c r="Q34" s="33">
        <v>1</v>
      </c>
      <c r="R34" s="47"/>
      <c r="S34" s="35" t="s">
        <v>196</v>
      </c>
      <c r="T34" s="36">
        <v>21400000</v>
      </c>
      <c r="U34" s="50"/>
      <c r="V34" s="38" t="s">
        <v>211</v>
      </c>
      <c r="W34" s="39"/>
      <c r="X34" s="39"/>
      <c r="Y34" s="40"/>
      <c r="Z34" s="93"/>
      <c r="AA34" s="42"/>
      <c r="AB34" s="42"/>
      <c r="AC34" s="42"/>
      <c r="AD34" s="13"/>
      <c r="AE34" s="13"/>
      <c r="AF34" s="17"/>
      <c r="AG34" s="17"/>
      <c r="AH34" s="13"/>
      <c r="AI34" s="13"/>
      <c r="AJ34" s="17"/>
      <c r="AK34" s="13"/>
      <c r="AL34" s="13"/>
      <c r="AM34" s="17"/>
      <c r="AN34" s="13"/>
      <c r="AO34" s="17"/>
      <c r="AP34" s="13"/>
      <c r="AQ34" s="13"/>
      <c r="AR34" s="13"/>
      <c r="AS34" s="13"/>
      <c r="AT34" s="13"/>
      <c r="AU34" s="13"/>
      <c r="AV34" s="13"/>
    </row>
    <row r="35" spans="1:48" s="18" customFormat="1" ht="160" customHeight="1">
      <c r="A35" s="27" t="s">
        <v>31</v>
      </c>
      <c r="B35" s="27" t="s">
        <v>30</v>
      </c>
      <c r="C35" s="28" t="s">
        <v>155</v>
      </c>
      <c r="D35" s="28" t="s">
        <v>157</v>
      </c>
      <c r="E35" s="28" t="s">
        <v>158</v>
      </c>
      <c r="F35" s="28" t="s">
        <v>159</v>
      </c>
      <c r="G35" s="28" t="s">
        <v>170</v>
      </c>
      <c r="H35" s="28" t="s">
        <v>44</v>
      </c>
      <c r="I35" s="28" t="s">
        <v>85</v>
      </c>
      <c r="J35" s="28" t="s">
        <v>86</v>
      </c>
      <c r="K35" s="37">
        <v>5</v>
      </c>
      <c r="L35" s="47"/>
      <c r="M35" s="71"/>
      <c r="N35" s="47"/>
      <c r="O35" s="33" t="s">
        <v>127</v>
      </c>
      <c r="P35" s="33">
        <v>3</v>
      </c>
      <c r="Q35" s="33">
        <v>4</v>
      </c>
      <c r="R35" s="47"/>
      <c r="S35" s="35" t="s">
        <v>251</v>
      </c>
      <c r="T35" s="36">
        <f>55000000+69600000</f>
        <v>124600000</v>
      </c>
      <c r="U35" s="50"/>
      <c r="V35" s="38" t="s">
        <v>258</v>
      </c>
      <c r="W35" s="57"/>
      <c r="X35" s="57"/>
      <c r="Y35" s="58"/>
      <c r="Z35" s="33"/>
      <c r="AA35" s="42"/>
      <c r="AB35" s="42"/>
      <c r="AC35" s="42"/>
      <c r="AD35" s="13"/>
      <c r="AE35" s="13"/>
      <c r="AF35" s="17"/>
      <c r="AG35" s="17"/>
      <c r="AH35" s="13"/>
      <c r="AI35" s="13"/>
      <c r="AJ35" s="17"/>
      <c r="AK35" s="13"/>
      <c r="AL35" s="13"/>
      <c r="AM35" s="17"/>
      <c r="AN35" s="13"/>
      <c r="AO35" s="17"/>
      <c r="AP35" s="13"/>
      <c r="AQ35" s="13"/>
      <c r="AR35" s="13"/>
      <c r="AS35" s="13"/>
      <c r="AT35" s="13"/>
      <c r="AU35" s="13"/>
      <c r="AV35" s="13"/>
    </row>
    <row r="36" spans="1:48" s="18" customFormat="1" ht="165" customHeight="1">
      <c r="A36" s="27" t="s">
        <v>31</v>
      </c>
      <c r="B36" s="27" t="s">
        <v>30</v>
      </c>
      <c r="C36" s="28" t="s">
        <v>155</v>
      </c>
      <c r="D36" s="28" t="s">
        <v>157</v>
      </c>
      <c r="E36" s="28" t="s">
        <v>158</v>
      </c>
      <c r="F36" s="28" t="s">
        <v>159</v>
      </c>
      <c r="G36" s="28" t="s">
        <v>170</v>
      </c>
      <c r="H36" s="28" t="s">
        <v>44</v>
      </c>
      <c r="I36" s="28" t="s">
        <v>85</v>
      </c>
      <c r="J36" s="28" t="s">
        <v>86</v>
      </c>
      <c r="K36" s="63"/>
      <c r="L36" s="54"/>
      <c r="M36" s="84"/>
      <c r="N36" s="54"/>
      <c r="O36" s="33" t="s">
        <v>128</v>
      </c>
      <c r="P36" s="33">
        <v>2</v>
      </c>
      <c r="Q36" s="33">
        <v>8</v>
      </c>
      <c r="R36" s="54"/>
      <c r="S36" s="35" t="s">
        <v>200</v>
      </c>
      <c r="T36" s="36">
        <v>40000000</v>
      </c>
      <c r="U36" s="63"/>
      <c r="V36" s="38" t="s">
        <v>210</v>
      </c>
      <c r="W36" s="64"/>
      <c r="X36" s="64"/>
      <c r="Y36" s="65"/>
      <c r="Z36" s="33"/>
      <c r="AA36" s="42"/>
      <c r="AB36" s="42"/>
      <c r="AC36" s="42"/>
      <c r="AD36" s="17"/>
      <c r="AE36" s="13"/>
      <c r="AF36" s="17"/>
      <c r="AG36" s="17"/>
      <c r="AH36" s="13"/>
      <c r="AI36" s="13"/>
      <c r="AJ36" s="17"/>
      <c r="AK36" s="13"/>
      <c r="AL36" s="13"/>
      <c r="AM36" s="17"/>
      <c r="AN36" s="13"/>
      <c r="AO36" s="17"/>
      <c r="AP36" s="13"/>
      <c r="AQ36" s="13"/>
      <c r="AR36" s="13"/>
      <c r="AS36" s="13"/>
      <c r="AT36" s="13"/>
      <c r="AU36" s="13"/>
      <c r="AV36" s="13"/>
    </row>
    <row r="37" spans="1:48" s="18" customFormat="1" ht="136" customHeight="1">
      <c r="A37" s="27" t="s">
        <v>31</v>
      </c>
      <c r="B37" s="27" t="s">
        <v>30</v>
      </c>
      <c r="C37" s="30"/>
      <c r="D37" s="30"/>
      <c r="E37" s="30"/>
      <c r="F37" s="30" t="s">
        <v>163</v>
      </c>
      <c r="G37" s="30" t="s">
        <v>171</v>
      </c>
      <c r="H37" s="30">
        <v>0</v>
      </c>
      <c r="I37" s="30" t="s">
        <v>87</v>
      </c>
      <c r="J37" s="30" t="s">
        <v>88</v>
      </c>
      <c r="K37" s="30">
        <v>2</v>
      </c>
      <c r="L37" s="30" t="s">
        <v>225</v>
      </c>
      <c r="M37" s="66">
        <v>2020130010163</v>
      </c>
      <c r="N37" s="30" t="s">
        <v>45</v>
      </c>
      <c r="O37" s="34" t="s">
        <v>184</v>
      </c>
      <c r="P37" s="33">
        <v>2</v>
      </c>
      <c r="Q37" s="33">
        <v>4</v>
      </c>
      <c r="R37" s="30" t="s">
        <v>33</v>
      </c>
      <c r="S37" s="98" t="s">
        <v>251</v>
      </c>
      <c r="T37" s="36">
        <f>320000000+352602000</f>
        <v>672602000</v>
      </c>
      <c r="U37" s="37" t="s">
        <v>212</v>
      </c>
      <c r="V37" s="38" t="s">
        <v>259</v>
      </c>
      <c r="W37" s="39"/>
      <c r="X37" s="39"/>
      <c r="Y37" s="40"/>
      <c r="Z37" s="33"/>
      <c r="AA37" s="42"/>
      <c r="AB37" s="42"/>
      <c r="AC37" s="42"/>
      <c r="AD37" s="13"/>
      <c r="AE37" s="13"/>
      <c r="AF37" s="17"/>
      <c r="AG37" s="17"/>
      <c r="AH37" s="13"/>
      <c r="AI37" s="13"/>
      <c r="AJ37" s="17"/>
      <c r="AK37" s="13"/>
      <c r="AL37" s="13"/>
      <c r="AM37" s="17"/>
      <c r="AN37" s="13"/>
      <c r="AO37" s="17"/>
      <c r="AP37" s="13"/>
      <c r="AQ37" s="13"/>
      <c r="AR37" s="13"/>
      <c r="AS37" s="13"/>
      <c r="AT37" s="13"/>
      <c r="AU37" s="13"/>
      <c r="AV37" s="13"/>
    </row>
    <row r="38" spans="1:48" s="18" customFormat="1" ht="60" customHeight="1">
      <c r="A38" s="27" t="s">
        <v>31</v>
      </c>
      <c r="B38" s="27" t="s">
        <v>30</v>
      </c>
      <c r="C38" s="47"/>
      <c r="D38" s="47"/>
      <c r="E38" s="47"/>
      <c r="F38" s="47"/>
      <c r="G38" s="47"/>
      <c r="H38" s="47"/>
      <c r="I38" s="47"/>
      <c r="J38" s="47"/>
      <c r="K38" s="47"/>
      <c r="L38" s="47"/>
      <c r="M38" s="71"/>
      <c r="N38" s="47"/>
      <c r="O38" s="34" t="s">
        <v>129</v>
      </c>
      <c r="P38" s="33">
        <v>2</v>
      </c>
      <c r="Q38" s="33">
        <v>7</v>
      </c>
      <c r="R38" s="47"/>
      <c r="S38" s="35" t="s">
        <v>196</v>
      </c>
      <c r="T38" s="36">
        <v>90000000</v>
      </c>
      <c r="U38" s="50"/>
      <c r="V38" s="38" t="s">
        <v>213</v>
      </c>
      <c r="W38" s="99"/>
      <c r="X38" s="39"/>
      <c r="Y38" s="40"/>
      <c r="Z38" s="100"/>
      <c r="AA38" s="42"/>
      <c r="AB38" s="42"/>
      <c r="AC38" s="42"/>
      <c r="AD38" s="17"/>
      <c r="AE38" s="13"/>
      <c r="AF38" s="17"/>
      <c r="AG38" s="17"/>
      <c r="AH38" s="13"/>
      <c r="AI38" s="13"/>
      <c r="AJ38" s="17"/>
      <c r="AK38" s="13"/>
      <c r="AL38" s="13"/>
      <c r="AM38" s="17"/>
      <c r="AN38" s="13"/>
      <c r="AO38" s="17"/>
      <c r="AP38" s="13"/>
      <c r="AQ38" s="13"/>
      <c r="AR38" s="13"/>
      <c r="AS38" s="13"/>
      <c r="AT38" s="13"/>
      <c r="AU38" s="13"/>
      <c r="AV38" s="13"/>
    </row>
    <row r="39" spans="1:48" s="18" customFormat="1" ht="131.15" customHeight="1">
      <c r="A39" s="27" t="s">
        <v>31</v>
      </c>
      <c r="B39" s="27" t="s">
        <v>30</v>
      </c>
      <c r="C39" s="47"/>
      <c r="D39" s="47"/>
      <c r="E39" s="47"/>
      <c r="F39" s="47"/>
      <c r="G39" s="47"/>
      <c r="H39" s="47"/>
      <c r="I39" s="47"/>
      <c r="J39" s="47"/>
      <c r="K39" s="47"/>
      <c r="L39" s="47"/>
      <c r="M39" s="71"/>
      <c r="N39" s="47"/>
      <c r="O39" s="34" t="s">
        <v>130</v>
      </c>
      <c r="P39" s="33">
        <v>2</v>
      </c>
      <c r="Q39" s="33">
        <v>4</v>
      </c>
      <c r="R39" s="47"/>
      <c r="S39" s="35" t="s">
        <v>197</v>
      </c>
      <c r="T39" s="36">
        <v>50000000</v>
      </c>
      <c r="U39" s="50"/>
      <c r="V39" s="38" t="s">
        <v>229</v>
      </c>
      <c r="W39" s="39"/>
      <c r="X39" s="39"/>
      <c r="Y39" s="40"/>
      <c r="Z39" s="100"/>
      <c r="AA39" s="42"/>
      <c r="AB39" s="42"/>
      <c r="AC39" s="42"/>
      <c r="AD39" s="13"/>
      <c r="AE39" s="13"/>
      <c r="AF39" s="17"/>
      <c r="AG39" s="17"/>
      <c r="AH39" s="13"/>
      <c r="AI39" s="13"/>
      <c r="AJ39" s="17"/>
      <c r="AK39" s="13"/>
      <c r="AL39" s="13"/>
      <c r="AM39" s="17"/>
      <c r="AN39" s="13"/>
      <c r="AO39" s="17"/>
      <c r="AP39" s="13"/>
      <c r="AQ39" s="13"/>
      <c r="AR39" s="13"/>
      <c r="AS39" s="13"/>
      <c r="AT39" s="13"/>
      <c r="AU39" s="13"/>
      <c r="AV39" s="13"/>
    </row>
    <row r="40" spans="1:48" s="18" customFormat="1" ht="136" customHeight="1">
      <c r="A40" s="27" t="s">
        <v>31</v>
      </c>
      <c r="B40" s="27" t="s">
        <v>30</v>
      </c>
      <c r="C40" s="47"/>
      <c r="D40" s="47"/>
      <c r="E40" s="47"/>
      <c r="F40" s="47"/>
      <c r="G40" s="54"/>
      <c r="H40" s="54"/>
      <c r="I40" s="54"/>
      <c r="J40" s="54"/>
      <c r="K40" s="54"/>
      <c r="L40" s="54"/>
      <c r="M40" s="84"/>
      <c r="N40" s="54"/>
      <c r="O40" s="34" t="s">
        <v>185</v>
      </c>
      <c r="P40" s="33">
        <v>1</v>
      </c>
      <c r="Q40" s="33">
        <v>2</v>
      </c>
      <c r="R40" s="54"/>
      <c r="S40" s="35" t="s">
        <v>256</v>
      </c>
      <c r="T40" s="36">
        <v>45525249</v>
      </c>
      <c r="U40" s="63"/>
      <c r="V40" s="38" t="s">
        <v>260</v>
      </c>
      <c r="W40" s="39"/>
      <c r="X40" s="39"/>
      <c r="Y40" s="40"/>
      <c r="Z40" s="100"/>
      <c r="AA40" s="42"/>
      <c r="AB40" s="42"/>
      <c r="AC40" s="42"/>
      <c r="AD40" s="13"/>
      <c r="AE40" s="13"/>
      <c r="AF40" s="17"/>
      <c r="AG40" s="17"/>
      <c r="AH40" s="13"/>
      <c r="AI40" s="13"/>
      <c r="AJ40" s="17"/>
      <c r="AK40" s="13"/>
      <c r="AL40" s="13"/>
      <c r="AM40" s="17"/>
      <c r="AN40" s="13"/>
      <c r="AO40" s="17"/>
      <c r="AP40" s="13"/>
      <c r="AQ40" s="13"/>
      <c r="AR40" s="13"/>
      <c r="AS40" s="13"/>
      <c r="AT40" s="13"/>
      <c r="AU40" s="13"/>
      <c r="AV40" s="13"/>
    </row>
    <row r="41" spans="1:48" s="18" customFormat="1" ht="37" customHeight="1">
      <c r="A41" s="27" t="s">
        <v>31</v>
      </c>
      <c r="B41" s="27" t="s">
        <v>30</v>
      </c>
      <c r="C41" s="47"/>
      <c r="D41" s="47"/>
      <c r="E41" s="47"/>
      <c r="F41" s="47"/>
      <c r="G41" s="30" t="s">
        <v>172</v>
      </c>
      <c r="H41" s="30">
        <v>0</v>
      </c>
      <c r="I41" s="30" t="s">
        <v>177</v>
      </c>
      <c r="J41" s="30" t="s">
        <v>107</v>
      </c>
      <c r="K41" s="30">
        <v>0.5</v>
      </c>
      <c r="L41" s="30" t="s">
        <v>110</v>
      </c>
      <c r="M41" s="30"/>
      <c r="N41" s="30" t="s">
        <v>115</v>
      </c>
      <c r="O41" s="34" t="s">
        <v>186</v>
      </c>
      <c r="P41" s="33">
        <v>1</v>
      </c>
      <c r="Q41" s="33">
        <v>1</v>
      </c>
      <c r="R41" s="30" t="s">
        <v>46</v>
      </c>
      <c r="S41" s="35" t="s">
        <v>197</v>
      </c>
      <c r="T41" s="36">
        <v>48274349</v>
      </c>
      <c r="U41" s="37" t="s">
        <v>214</v>
      </c>
      <c r="V41" s="38" t="s">
        <v>230</v>
      </c>
      <c r="W41" s="39"/>
      <c r="X41" s="39"/>
      <c r="Y41" s="40"/>
      <c r="Z41" s="33"/>
      <c r="AA41" s="42"/>
      <c r="AB41" s="42"/>
      <c r="AC41" s="42"/>
      <c r="AD41" s="13"/>
      <c r="AE41" s="13"/>
      <c r="AF41" s="17"/>
      <c r="AG41" s="17"/>
      <c r="AH41" s="13"/>
      <c r="AI41" s="13"/>
      <c r="AJ41" s="17"/>
      <c r="AK41" s="13"/>
      <c r="AL41" s="13"/>
      <c r="AM41" s="17"/>
      <c r="AN41" s="13"/>
      <c r="AO41" s="17"/>
      <c r="AP41" s="13"/>
      <c r="AQ41" s="13"/>
      <c r="AR41" s="13"/>
      <c r="AS41" s="13"/>
      <c r="AT41" s="13"/>
      <c r="AU41" s="13"/>
      <c r="AV41" s="13"/>
    </row>
    <row r="42" spans="1:48" s="18" customFormat="1" ht="40" customHeight="1">
      <c r="A42" s="27" t="s">
        <v>31</v>
      </c>
      <c r="B42" s="27" t="s">
        <v>30</v>
      </c>
      <c r="C42" s="47"/>
      <c r="D42" s="47"/>
      <c r="E42" s="47"/>
      <c r="F42" s="47"/>
      <c r="G42" s="47"/>
      <c r="H42" s="47"/>
      <c r="I42" s="47"/>
      <c r="J42" s="47"/>
      <c r="K42" s="47"/>
      <c r="L42" s="47"/>
      <c r="M42" s="47"/>
      <c r="N42" s="47"/>
      <c r="O42" s="34" t="s">
        <v>187</v>
      </c>
      <c r="P42" s="33">
        <v>1</v>
      </c>
      <c r="Q42" s="33">
        <v>1</v>
      </c>
      <c r="R42" s="47"/>
      <c r="S42" s="35" t="s">
        <v>196</v>
      </c>
      <c r="T42" s="36">
        <v>105000000</v>
      </c>
      <c r="U42" s="50"/>
      <c r="V42" s="38" t="s">
        <v>213</v>
      </c>
      <c r="W42" s="39"/>
      <c r="X42" s="39"/>
      <c r="Y42" s="40"/>
      <c r="Z42" s="100"/>
      <c r="AA42" s="42"/>
      <c r="AB42" s="42"/>
      <c r="AC42" s="42"/>
      <c r="AD42" s="13"/>
      <c r="AE42" s="13"/>
      <c r="AF42" s="17"/>
      <c r="AG42" s="17"/>
      <c r="AH42" s="13"/>
      <c r="AI42" s="13"/>
      <c r="AJ42" s="17"/>
      <c r="AK42" s="13"/>
      <c r="AL42" s="13"/>
      <c r="AM42" s="17"/>
      <c r="AN42" s="13"/>
      <c r="AO42" s="17"/>
      <c r="AP42" s="13"/>
      <c r="AQ42" s="13"/>
      <c r="AR42" s="13"/>
      <c r="AS42" s="13"/>
      <c r="AT42" s="13"/>
      <c r="AU42" s="13"/>
      <c r="AV42" s="13"/>
    </row>
    <row r="43" spans="1:48" s="18" customFormat="1" ht="41.15" customHeight="1">
      <c r="A43" s="27" t="s">
        <v>31</v>
      </c>
      <c r="B43" s="27" t="s">
        <v>30</v>
      </c>
      <c r="C43" s="47"/>
      <c r="D43" s="47"/>
      <c r="E43" s="47"/>
      <c r="F43" s="47"/>
      <c r="G43" s="47"/>
      <c r="H43" s="47"/>
      <c r="I43" s="47"/>
      <c r="J43" s="47"/>
      <c r="K43" s="47"/>
      <c r="L43" s="47"/>
      <c r="M43" s="47"/>
      <c r="N43" s="47"/>
      <c r="O43" s="34" t="s">
        <v>188</v>
      </c>
      <c r="P43" s="33">
        <v>1</v>
      </c>
      <c r="Q43" s="33">
        <v>1</v>
      </c>
      <c r="R43" s="47"/>
      <c r="S43" s="101"/>
      <c r="T43" s="36"/>
      <c r="U43" s="50"/>
      <c r="V43" s="38"/>
      <c r="W43" s="39"/>
      <c r="X43" s="39"/>
      <c r="Y43" s="39"/>
      <c r="Z43" s="100"/>
      <c r="AA43" s="42"/>
      <c r="AB43" s="42"/>
      <c r="AC43" s="42"/>
      <c r="AD43" s="13"/>
      <c r="AE43" s="13"/>
      <c r="AF43" s="17"/>
      <c r="AG43" s="17"/>
      <c r="AH43" s="13"/>
      <c r="AI43" s="13"/>
      <c r="AJ43" s="17"/>
      <c r="AK43" s="13"/>
      <c r="AL43" s="13"/>
      <c r="AM43" s="17"/>
      <c r="AN43" s="13"/>
      <c r="AO43" s="17"/>
      <c r="AP43" s="13"/>
      <c r="AQ43" s="13"/>
      <c r="AR43" s="13"/>
      <c r="AS43" s="13"/>
      <c r="AT43" s="13"/>
      <c r="AU43" s="13"/>
      <c r="AV43" s="13"/>
    </row>
    <row r="44" spans="1:48" s="18" customFormat="1" ht="41.15" customHeight="1">
      <c r="A44" s="27" t="s">
        <v>31</v>
      </c>
      <c r="B44" s="27" t="s">
        <v>30</v>
      </c>
      <c r="C44" s="47"/>
      <c r="D44" s="47"/>
      <c r="E44" s="47"/>
      <c r="F44" s="47"/>
      <c r="G44" s="47"/>
      <c r="H44" s="47"/>
      <c r="I44" s="47"/>
      <c r="J44" s="47"/>
      <c r="K44" s="47"/>
      <c r="L44" s="47"/>
      <c r="M44" s="47"/>
      <c r="N44" s="47"/>
      <c r="O44" s="34" t="s">
        <v>189</v>
      </c>
      <c r="P44" s="33">
        <v>1</v>
      </c>
      <c r="Q44" s="33">
        <v>1</v>
      </c>
      <c r="R44" s="47"/>
      <c r="S44" s="101"/>
      <c r="T44" s="36"/>
      <c r="U44" s="50"/>
      <c r="V44" s="38"/>
      <c r="W44" s="39"/>
      <c r="X44" s="39"/>
      <c r="Y44" s="39"/>
      <c r="Z44" s="100"/>
      <c r="AA44" s="42"/>
      <c r="AB44" s="42"/>
      <c r="AC44" s="42"/>
      <c r="AD44" s="13"/>
      <c r="AE44" s="13"/>
      <c r="AF44" s="17"/>
      <c r="AG44" s="17"/>
      <c r="AH44" s="13"/>
      <c r="AI44" s="13"/>
      <c r="AJ44" s="17"/>
      <c r="AK44" s="13"/>
      <c r="AL44" s="13"/>
      <c r="AM44" s="17"/>
      <c r="AN44" s="13"/>
      <c r="AO44" s="17"/>
      <c r="AP44" s="13"/>
      <c r="AQ44" s="13"/>
      <c r="AR44" s="13"/>
      <c r="AS44" s="13"/>
      <c r="AT44" s="13"/>
      <c r="AU44" s="13"/>
      <c r="AV44" s="13"/>
    </row>
    <row r="45" spans="1:48" s="18" customFormat="1" ht="39" customHeight="1">
      <c r="A45" s="27" t="s">
        <v>31</v>
      </c>
      <c r="B45" s="27" t="s">
        <v>30</v>
      </c>
      <c r="C45" s="54"/>
      <c r="D45" s="54"/>
      <c r="E45" s="54"/>
      <c r="F45" s="54"/>
      <c r="G45" s="54"/>
      <c r="H45" s="54"/>
      <c r="I45" s="54"/>
      <c r="J45" s="54"/>
      <c r="K45" s="54"/>
      <c r="L45" s="54"/>
      <c r="M45" s="54"/>
      <c r="N45" s="54"/>
      <c r="O45" s="34" t="s">
        <v>190</v>
      </c>
      <c r="P45" s="33">
        <v>1</v>
      </c>
      <c r="Q45" s="33">
        <v>1</v>
      </c>
      <c r="R45" s="54"/>
      <c r="S45" s="101"/>
      <c r="T45" s="36"/>
      <c r="U45" s="63"/>
      <c r="V45" s="38"/>
      <c r="W45" s="39"/>
      <c r="X45" s="39"/>
      <c r="Y45" s="39"/>
      <c r="Z45" s="100"/>
      <c r="AA45" s="42"/>
      <c r="AB45" s="42"/>
      <c r="AC45" s="42"/>
      <c r="AD45" s="13"/>
      <c r="AE45" s="13"/>
      <c r="AF45" s="17"/>
      <c r="AG45" s="17"/>
      <c r="AH45" s="13"/>
      <c r="AI45" s="13"/>
      <c r="AJ45" s="17"/>
      <c r="AK45" s="13"/>
      <c r="AL45" s="13"/>
      <c r="AM45" s="17"/>
      <c r="AN45" s="13"/>
      <c r="AO45" s="17"/>
      <c r="AP45" s="13"/>
      <c r="AQ45" s="13"/>
      <c r="AR45" s="13"/>
      <c r="AS45" s="13"/>
      <c r="AT45" s="13"/>
      <c r="AU45" s="13"/>
      <c r="AV45" s="13"/>
    </row>
    <row r="46" spans="1:48" s="18" customFormat="1" ht="101.15" customHeight="1">
      <c r="A46" s="27" t="s">
        <v>31</v>
      </c>
      <c r="B46" s="27" t="s">
        <v>30</v>
      </c>
      <c r="C46" s="28" t="s">
        <v>19</v>
      </c>
      <c r="D46" s="28" t="s">
        <v>47</v>
      </c>
      <c r="E46" s="28" t="s">
        <v>161</v>
      </c>
      <c r="F46" s="28" t="s">
        <v>162</v>
      </c>
      <c r="G46" s="77" t="s">
        <v>173</v>
      </c>
      <c r="H46" s="30" t="s">
        <v>97</v>
      </c>
      <c r="I46" s="30" t="s">
        <v>49</v>
      </c>
      <c r="J46" s="77" t="s">
        <v>48</v>
      </c>
      <c r="K46" s="30">
        <v>63</v>
      </c>
      <c r="L46" s="30" t="s">
        <v>111</v>
      </c>
      <c r="M46" s="66">
        <v>2020130010217</v>
      </c>
      <c r="N46" s="30" t="s">
        <v>63</v>
      </c>
      <c r="O46" s="34" t="s">
        <v>191</v>
      </c>
      <c r="P46" s="33">
        <v>1</v>
      </c>
      <c r="Q46" s="33">
        <v>1</v>
      </c>
      <c r="R46" s="30" t="s">
        <v>33</v>
      </c>
      <c r="S46" s="35" t="s">
        <v>199</v>
      </c>
      <c r="T46" s="36">
        <v>50000000</v>
      </c>
      <c r="U46" s="37" t="s">
        <v>215</v>
      </c>
      <c r="V46" s="38" t="s">
        <v>216</v>
      </c>
      <c r="W46" s="39"/>
      <c r="X46" s="39"/>
      <c r="Y46" s="39"/>
      <c r="Z46" s="33"/>
      <c r="AA46" s="42"/>
      <c r="AB46" s="42"/>
      <c r="AC46" s="42"/>
      <c r="AD46" s="13"/>
      <c r="AE46" s="13"/>
      <c r="AF46" s="17"/>
      <c r="AG46" s="17"/>
      <c r="AH46" s="13"/>
      <c r="AI46" s="13"/>
      <c r="AJ46" s="17"/>
      <c r="AK46" s="13"/>
      <c r="AL46" s="13"/>
      <c r="AM46" s="17"/>
      <c r="AN46" s="13"/>
      <c r="AO46" s="17"/>
      <c r="AP46" s="13"/>
      <c r="AQ46" s="13"/>
      <c r="AR46" s="13"/>
      <c r="AS46" s="13"/>
      <c r="AT46" s="13"/>
      <c r="AU46" s="13"/>
      <c r="AV46" s="13"/>
    </row>
    <row r="47" spans="1:48" s="18" customFormat="1" ht="139" customHeight="1">
      <c r="A47" s="27" t="s">
        <v>31</v>
      </c>
      <c r="B47" s="27" t="s">
        <v>30</v>
      </c>
      <c r="C47" s="28" t="s">
        <v>19</v>
      </c>
      <c r="D47" s="28" t="s">
        <v>47</v>
      </c>
      <c r="E47" s="28" t="s">
        <v>161</v>
      </c>
      <c r="F47" s="28" t="s">
        <v>162</v>
      </c>
      <c r="G47" s="80"/>
      <c r="H47" s="47"/>
      <c r="I47" s="47"/>
      <c r="J47" s="80"/>
      <c r="K47" s="47"/>
      <c r="L47" s="47"/>
      <c r="M47" s="71"/>
      <c r="N47" s="47"/>
      <c r="O47" s="33" t="s">
        <v>131</v>
      </c>
      <c r="P47" s="33">
        <v>3</v>
      </c>
      <c r="Q47" s="33">
        <v>8</v>
      </c>
      <c r="R47" s="47"/>
      <c r="S47" s="35" t="s">
        <v>265</v>
      </c>
      <c r="T47" s="36">
        <v>50000000</v>
      </c>
      <c r="U47" s="50"/>
      <c r="V47" s="38" t="s">
        <v>266</v>
      </c>
      <c r="W47" s="39"/>
      <c r="X47" s="39"/>
      <c r="Y47" s="40"/>
      <c r="Z47" s="41"/>
      <c r="AA47" s="42"/>
      <c r="AB47" s="42"/>
      <c r="AC47" s="42"/>
      <c r="AD47" s="13"/>
      <c r="AE47" s="13"/>
      <c r="AF47" s="17"/>
      <c r="AG47" s="17"/>
      <c r="AH47" s="13"/>
      <c r="AI47" s="13"/>
      <c r="AJ47" s="17"/>
      <c r="AK47" s="13"/>
      <c r="AL47" s="13"/>
      <c r="AM47" s="17"/>
      <c r="AN47" s="13"/>
      <c r="AO47" s="17"/>
      <c r="AP47" s="13"/>
      <c r="AQ47" s="13"/>
      <c r="AR47" s="13"/>
      <c r="AS47" s="13"/>
      <c r="AT47" s="13"/>
      <c r="AU47" s="13"/>
      <c r="AV47" s="13"/>
    </row>
    <row r="48" spans="1:48" s="18" customFormat="1" ht="128.15" customHeight="1">
      <c r="A48" s="27" t="s">
        <v>31</v>
      </c>
      <c r="B48" s="27" t="s">
        <v>30</v>
      </c>
      <c r="C48" s="28" t="s">
        <v>19</v>
      </c>
      <c r="D48" s="28" t="s">
        <v>47</v>
      </c>
      <c r="E48" s="28" t="s">
        <v>161</v>
      </c>
      <c r="F48" s="28" t="s">
        <v>162</v>
      </c>
      <c r="G48" s="80"/>
      <c r="H48" s="47"/>
      <c r="I48" s="47"/>
      <c r="J48" s="80"/>
      <c r="K48" s="47"/>
      <c r="L48" s="47"/>
      <c r="M48" s="71"/>
      <c r="N48" s="47"/>
      <c r="O48" s="34" t="s">
        <v>132</v>
      </c>
      <c r="P48" s="33">
        <v>2</v>
      </c>
      <c r="Q48" s="33">
        <v>7</v>
      </c>
      <c r="R48" s="47"/>
      <c r="S48" s="35" t="s">
        <v>196</v>
      </c>
      <c r="T48" s="36">
        <v>50000000</v>
      </c>
      <c r="U48" s="50"/>
      <c r="V48" s="38" t="s">
        <v>233</v>
      </c>
      <c r="W48" s="39"/>
      <c r="X48" s="39"/>
      <c r="Y48" s="40"/>
      <c r="Z48" s="33"/>
      <c r="AA48" s="42"/>
      <c r="AB48" s="42"/>
      <c r="AC48" s="42"/>
      <c r="AD48" s="13"/>
      <c r="AE48" s="13"/>
      <c r="AF48" s="17"/>
      <c r="AG48" s="17"/>
      <c r="AH48" s="13"/>
      <c r="AI48" s="13"/>
      <c r="AJ48" s="17"/>
      <c r="AK48" s="13"/>
      <c r="AL48" s="13"/>
      <c r="AM48" s="17"/>
      <c r="AN48" s="13"/>
      <c r="AO48" s="17"/>
      <c r="AP48" s="13"/>
      <c r="AQ48" s="13"/>
      <c r="AR48" s="13"/>
      <c r="AS48" s="13"/>
      <c r="AT48" s="13"/>
      <c r="AU48" s="13"/>
      <c r="AV48" s="13"/>
    </row>
    <row r="49" spans="1:48" s="18" customFormat="1" ht="94" customHeight="1">
      <c r="A49" s="27" t="s">
        <v>31</v>
      </c>
      <c r="B49" s="27" t="s">
        <v>30</v>
      </c>
      <c r="C49" s="28" t="s">
        <v>19</v>
      </c>
      <c r="D49" s="28" t="s">
        <v>47</v>
      </c>
      <c r="E49" s="28" t="s">
        <v>161</v>
      </c>
      <c r="F49" s="28" t="s">
        <v>162</v>
      </c>
      <c r="G49" s="80"/>
      <c r="H49" s="47"/>
      <c r="I49" s="47"/>
      <c r="J49" s="80"/>
      <c r="K49" s="47"/>
      <c r="L49" s="47"/>
      <c r="M49" s="71"/>
      <c r="N49" s="47"/>
      <c r="O49" s="33" t="s">
        <v>236</v>
      </c>
      <c r="P49" s="33">
        <v>2</v>
      </c>
      <c r="Q49" s="33">
        <v>7</v>
      </c>
      <c r="R49" s="47"/>
      <c r="S49" s="35" t="s">
        <v>196</v>
      </c>
      <c r="T49" s="36">
        <v>20000000</v>
      </c>
      <c r="U49" s="50"/>
      <c r="V49" s="38" t="s">
        <v>233</v>
      </c>
      <c r="W49" s="39"/>
      <c r="X49" s="39"/>
      <c r="Y49" s="39"/>
      <c r="Z49" s="33"/>
      <c r="AA49" s="42"/>
      <c r="AB49" s="42"/>
      <c r="AC49" s="42"/>
      <c r="AD49" s="13"/>
      <c r="AE49" s="13"/>
      <c r="AF49" s="17"/>
      <c r="AG49" s="17"/>
      <c r="AH49" s="13"/>
      <c r="AI49" s="13"/>
      <c r="AJ49" s="17"/>
      <c r="AK49" s="13"/>
      <c r="AL49" s="13"/>
      <c r="AM49" s="17"/>
      <c r="AN49" s="13"/>
      <c r="AO49" s="17"/>
      <c r="AP49" s="13"/>
      <c r="AQ49" s="13"/>
      <c r="AR49" s="13"/>
      <c r="AS49" s="13"/>
      <c r="AT49" s="13"/>
      <c r="AU49" s="13"/>
      <c r="AV49" s="13"/>
    </row>
    <row r="50" spans="1:48" s="18" customFormat="1" ht="74.150000000000006" customHeight="1">
      <c r="A50" s="27" t="s">
        <v>31</v>
      </c>
      <c r="B50" s="27" t="s">
        <v>30</v>
      </c>
      <c r="C50" s="28" t="s">
        <v>19</v>
      </c>
      <c r="D50" s="28" t="s">
        <v>47</v>
      </c>
      <c r="E50" s="28" t="s">
        <v>161</v>
      </c>
      <c r="F50" s="28" t="s">
        <v>162</v>
      </c>
      <c r="G50" s="80"/>
      <c r="H50" s="47"/>
      <c r="I50" s="47"/>
      <c r="J50" s="80"/>
      <c r="K50" s="47"/>
      <c r="L50" s="47"/>
      <c r="M50" s="71"/>
      <c r="N50" s="47"/>
      <c r="O50" s="33" t="s">
        <v>133</v>
      </c>
      <c r="P50" s="33">
        <v>3</v>
      </c>
      <c r="Q50" s="33">
        <v>10</v>
      </c>
      <c r="R50" s="47"/>
      <c r="S50" s="35" t="s">
        <v>273</v>
      </c>
      <c r="T50" s="36">
        <f>185552000+285613000+Hoja1!K8</f>
        <v>654303000</v>
      </c>
      <c r="U50" s="50"/>
      <c r="V50" s="38" t="s">
        <v>267</v>
      </c>
      <c r="W50" s="39"/>
      <c r="X50" s="39"/>
      <c r="Y50" s="40"/>
      <c r="Z50" s="102"/>
      <c r="AA50" s="42"/>
      <c r="AB50" s="42"/>
      <c r="AC50" s="42"/>
      <c r="AD50" s="13"/>
      <c r="AE50" s="13"/>
      <c r="AF50" s="17"/>
      <c r="AG50" s="17"/>
      <c r="AH50" s="13"/>
      <c r="AI50" s="13"/>
      <c r="AJ50" s="17"/>
      <c r="AK50" s="13"/>
      <c r="AL50" s="13"/>
      <c r="AM50" s="17"/>
      <c r="AN50" s="13"/>
      <c r="AO50" s="17"/>
      <c r="AP50" s="13"/>
      <c r="AQ50" s="13"/>
      <c r="AR50" s="13"/>
      <c r="AS50" s="13"/>
      <c r="AT50" s="13"/>
      <c r="AU50" s="13"/>
      <c r="AV50" s="13"/>
    </row>
    <row r="51" spans="1:48" s="18" customFormat="1" ht="79" customHeight="1">
      <c r="A51" s="27" t="s">
        <v>31</v>
      </c>
      <c r="B51" s="27" t="s">
        <v>30</v>
      </c>
      <c r="C51" s="28" t="s">
        <v>19</v>
      </c>
      <c r="D51" s="28" t="s">
        <v>47</v>
      </c>
      <c r="E51" s="28" t="s">
        <v>161</v>
      </c>
      <c r="F51" s="28" t="s">
        <v>162</v>
      </c>
      <c r="G51" s="85"/>
      <c r="H51" s="54"/>
      <c r="I51" s="54"/>
      <c r="J51" s="85"/>
      <c r="K51" s="54"/>
      <c r="L51" s="47"/>
      <c r="M51" s="71"/>
      <c r="N51" s="47"/>
      <c r="O51" s="34" t="s">
        <v>134</v>
      </c>
      <c r="P51" s="33">
        <v>3</v>
      </c>
      <c r="Q51" s="33">
        <v>7</v>
      </c>
      <c r="R51" s="47"/>
      <c r="S51" s="35" t="s">
        <v>196</v>
      </c>
      <c r="T51" s="36">
        <v>60000000</v>
      </c>
      <c r="U51" s="50"/>
      <c r="V51" s="38" t="s">
        <v>233</v>
      </c>
      <c r="W51" s="39"/>
      <c r="X51" s="39"/>
      <c r="Y51" s="39"/>
      <c r="Z51" s="41"/>
      <c r="AA51" s="42"/>
      <c r="AB51" s="42"/>
      <c r="AC51" s="42"/>
      <c r="AD51" s="13"/>
      <c r="AE51" s="13"/>
      <c r="AF51" s="17"/>
      <c r="AG51" s="17"/>
      <c r="AH51" s="13"/>
      <c r="AI51" s="13"/>
      <c r="AJ51" s="17"/>
      <c r="AK51" s="13"/>
      <c r="AL51" s="13"/>
      <c r="AM51" s="17"/>
      <c r="AN51" s="13"/>
      <c r="AO51" s="17"/>
      <c r="AP51" s="13"/>
      <c r="AQ51" s="13"/>
      <c r="AR51" s="13"/>
      <c r="AS51" s="13"/>
      <c r="AT51" s="13"/>
      <c r="AU51" s="13"/>
      <c r="AV51" s="13"/>
    </row>
    <row r="52" spans="1:48" s="18" customFormat="1" ht="58" customHeight="1">
      <c r="A52" s="27" t="s">
        <v>31</v>
      </c>
      <c r="B52" s="27" t="s">
        <v>30</v>
      </c>
      <c r="C52" s="28" t="s">
        <v>19</v>
      </c>
      <c r="D52" s="28" t="s">
        <v>47</v>
      </c>
      <c r="E52" s="28" t="s">
        <v>161</v>
      </c>
      <c r="F52" s="28" t="s">
        <v>162</v>
      </c>
      <c r="G52" s="77" t="s">
        <v>174</v>
      </c>
      <c r="H52" s="30" t="s">
        <v>98</v>
      </c>
      <c r="I52" s="30" t="s">
        <v>178</v>
      </c>
      <c r="J52" s="77" t="s">
        <v>106</v>
      </c>
      <c r="K52" s="30">
        <v>4</v>
      </c>
      <c r="L52" s="47"/>
      <c r="M52" s="71"/>
      <c r="N52" s="47"/>
      <c r="O52" s="33" t="s">
        <v>135</v>
      </c>
      <c r="P52" s="33">
        <v>12</v>
      </c>
      <c r="Q52" s="33">
        <v>12</v>
      </c>
      <c r="R52" s="47"/>
      <c r="S52" s="35" t="s">
        <v>196</v>
      </c>
      <c r="T52" s="36">
        <v>80000000</v>
      </c>
      <c r="U52" s="50"/>
      <c r="V52" s="38" t="s">
        <v>233</v>
      </c>
      <c r="W52" s="39"/>
      <c r="X52" s="39"/>
      <c r="Y52" s="39"/>
      <c r="Z52" s="33"/>
      <c r="AA52" s="42"/>
      <c r="AB52" s="42"/>
      <c r="AC52" s="42"/>
      <c r="AD52" s="13"/>
      <c r="AE52" s="13"/>
      <c r="AF52" s="17"/>
      <c r="AG52" s="17"/>
      <c r="AH52" s="13"/>
      <c r="AI52" s="13"/>
      <c r="AJ52" s="17"/>
      <c r="AK52" s="13"/>
      <c r="AL52" s="13"/>
      <c r="AM52" s="17"/>
      <c r="AN52" s="13"/>
      <c r="AO52" s="17"/>
      <c r="AP52" s="13"/>
      <c r="AQ52" s="13"/>
      <c r="AR52" s="13"/>
      <c r="AS52" s="13"/>
      <c r="AT52" s="13"/>
      <c r="AU52" s="13"/>
      <c r="AV52" s="13"/>
    </row>
    <row r="53" spans="1:48" s="18" customFormat="1" ht="86.15" customHeight="1">
      <c r="A53" s="27" t="s">
        <v>31</v>
      </c>
      <c r="B53" s="27" t="s">
        <v>30</v>
      </c>
      <c r="C53" s="28" t="s">
        <v>19</v>
      </c>
      <c r="D53" s="28" t="s">
        <v>47</v>
      </c>
      <c r="E53" s="28" t="s">
        <v>161</v>
      </c>
      <c r="F53" s="28" t="s">
        <v>162</v>
      </c>
      <c r="G53" s="80"/>
      <c r="H53" s="47"/>
      <c r="I53" s="47"/>
      <c r="J53" s="80"/>
      <c r="K53" s="47"/>
      <c r="L53" s="47"/>
      <c r="M53" s="71"/>
      <c r="N53" s="47"/>
      <c r="O53" s="33" t="s">
        <v>153</v>
      </c>
      <c r="P53" s="33">
        <v>3</v>
      </c>
      <c r="Q53" s="33">
        <v>9</v>
      </c>
      <c r="R53" s="47"/>
      <c r="S53" s="35" t="s">
        <v>197</v>
      </c>
      <c r="T53" s="36">
        <v>320000000</v>
      </c>
      <c r="U53" s="50"/>
      <c r="V53" s="38" t="s">
        <v>217</v>
      </c>
      <c r="W53" s="39"/>
      <c r="X53" s="39"/>
      <c r="Y53" s="40"/>
      <c r="Z53" s="33"/>
      <c r="AA53" s="42"/>
      <c r="AB53" s="42"/>
      <c r="AC53" s="42"/>
      <c r="AD53" s="13"/>
      <c r="AE53" s="13"/>
      <c r="AF53" s="17"/>
      <c r="AG53" s="17"/>
      <c r="AH53" s="13"/>
      <c r="AI53" s="13"/>
      <c r="AJ53" s="17"/>
      <c r="AK53" s="13"/>
      <c r="AL53" s="13"/>
      <c r="AM53" s="17"/>
      <c r="AN53" s="13"/>
      <c r="AO53" s="17"/>
      <c r="AP53" s="13"/>
      <c r="AQ53" s="13"/>
      <c r="AR53" s="13"/>
      <c r="AS53" s="13"/>
      <c r="AT53" s="13"/>
      <c r="AU53" s="13"/>
      <c r="AV53" s="13"/>
    </row>
    <row r="54" spans="1:48" s="18" customFormat="1" ht="102" customHeight="1">
      <c r="A54" s="27" t="s">
        <v>31</v>
      </c>
      <c r="B54" s="27" t="s">
        <v>30</v>
      </c>
      <c r="C54" s="28" t="s">
        <v>19</v>
      </c>
      <c r="D54" s="28" t="s">
        <v>47</v>
      </c>
      <c r="E54" s="28" t="s">
        <v>161</v>
      </c>
      <c r="F54" s="28" t="s">
        <v>162</v>
      </c>
      <c r="G54" s="80"/>
      <c r="H54" s="47"/>
      <c r="I54" s="47"/>
      <c r="J54" s="80"/>
      <c r="K54" s="47"/>
      <c r="L54" s="47"/>
      <c r="M54" s="71"/>
      <c r="N54" s="47"/>
      <c r="O54" s="33" t="s">
        <v>152</v>
      </c>
      <c r="P54" s="33">
        <v>1</v>
      </c>
      <c r="Q54" s="33">
        <v>3</v>
      </c>
      <c r="R54" s="47"/>
      <c r="S54" s="35" t="s">
        <v>268</v>
      </c>
      <c r="T54" s="36">
        <v>60000000</v>
      </c>
      <c r="U54" s="50"/>
      <c r="V54" s="38" t="s">
        <v>269</v>
      </c>
      <c r="W54" s="39"/>
      <c r="X54" s="39"/>
      <c r="Y54" s="39"/>
      <c r="Z54" s="100"/>
      <c r="AA54" s="42"/>
      <c r="AB54" s="42"/>
      <c r="AC54" s="42"/>
      <c r="AD54" s="13"/>
      <c r="AE54" s="13"/>
      <c r="AF54" s="17"/>
      <c r="AG54" s="17"/>
      <c r="AH54" s="13"/>
      <c r="AI54" s="13"/>
      <c r="AJ54" s="17"/>
      <c r="AK54" s="13"/>
      <c r="AL54" s="13"/>
      <c r="AM54" s="17"/>
      <c r="AN54" s="13"/>
      <c r="AO54" s="17"/>
      <c r="AP54" s="13"/>
      <c r="AQ54" s="13"/>
      <c r="AR54" s="13"/>
      <c r="AS54" s="13"/>
      <c r="AT54" s="13"/>
      <c r="AU54" s="13"/>
      <c r="AV54" s="13"/>
    </row>
    <row r="55" spans="1:48" s="18" customFormat="1" ht="74.150000000000006" customHeight="1">
      <c r="A55" s="27" t="s">
        <v>31</v>
      </c>
      <c r="B55" s="27" t="s">
        <v>30</v>
      </c>
      <c r="C55" s="28" t="s">
        <v>19</v>
      </c>
      <c r="D55" s="28" t="s">
        <v>47</v>
      </c>
      <c r="E55" s="28" t="s">
        <v>161</v>
      </c>
      <c r="F55" s="28" t="s">
        <v>162</v>
      </c>
      <c r="G55" s="80"/>
      <c r="H55" s="47"/>
      <c r="I55" s="47"/>
      <c r="J55" s="80"/>
      <c r="K55" s="47"/>
      <c r="L55" s="47"/>
      <c r="M55" s="71"/>
      <c r="N55" s="47"/>
      <c r="O55" s="33" t="s">
        <v>151</v>
      </c>
      <c r="P55" s="33">
        <v>1</v>
      </c>
      <c r="Q55" s="33">
        <v>1</v>
      </c>
      <c r="R55" s="47"/>
      <c r="S55" s="35" t="s">
        <v>196</v>
      </c>
      <c r="T55" s="36">
        <v>10000000</v>
      </c>
      <c r="U55" s="50"/>
      <c r="V55" s="38" t="s">
        <v>233</v>
      </c>
      <c r="W55" s="39"/>
      <c r="X55" s="39"/>
      <c r="Y55" s="39"/>
      <c r="Z55" s="100"/>
      <c r="AA55" s="42"/>
      <c r="AB55" s="42"/>
      <c r="AC55" s="42"/>
      <c r="AD55" s="13"/>
      <c r="AE55" s="13"/>
      <c r="AF55" s="17"/>
      <c r="AG55" s="17"/>
      <c r="AH55" s="13"/>
      <c r="AI55" s="13"/>
      <c r="AJ55" s="17"/>
      <c r="AK55" s="13"/>
      <c r="AL55" s="13"/>
      <c r="AM55" s="17"/>
      <c r="AN55" s="13"/>
      <c r="AO55" s="17"/>
      <c r="AP55" s="13"/>
      <c r="AQ55" s="13"/>
      <c r="AR55" s="13"/>
      <c r="AS55" s="13"/>
      <c r="AT55" s="13"/>
      <c r="AU55" s="13"/>
      <c r="AV55" s="13"/>
    </row>
    <row r="56" spans="1:48" s="18" customFormat="1" ht="93" customHeight="1">
      <c r="A56" s="27" t="s">
        <v>31</v>
      </c>
      <c r="B56" s="27" t="s">
        <v>30</v>
      </c>
      <c r="C56" s="28" t="s">
        <v>19</v>
      </c>
      <c r="D56" s="28" t="s">
        <v>47</v>
      </c>
      <c r="E56" s="28" t="s">
        <v>161</v>
      </c>
      <c r="F56" s="28" t="s">
        <v>162</v>
      </c>
      <c r="G56" s="80"/>
      <c r="H56" s="47"/>
      <c r="I56" s="47"/>
      <c r="J56" s="80"/>
      <c r="K56" s="47"/>
      <c r="L56" s="47"/>
      <c r="M56" s="71"/>
      <c r="N56" s="47"/>
      <c r="O56" s="33" t="s">
        <v>136</v>
      </c>
      <c r="P56" s="33">
        <v>2</v>
      </c>
      <c r="Q56" s="33">
        <v>4</v>
      </c>
      <c r="R56" s="47"/>
      <c r="S56" s="35" t="s">
        <v>270</v>
      </c>
      <c r="T56" s="36">
        <v>20000000</v>
      </c>
      <c r="U56" s="50"/>
      <c r="V56" s="38" t="s">
        <v>219</v>
      </c>
      <c r="W56" s="39"/>
      <c r="X56" s="39"/>
      <c r="Y56" s="39"/>
      <c r="Z56" s="33"/>
      <c r="AA56" s="42"/>
      <c r="AB56" s="42"/>
      <c r="AC56" s="42"/>
      <c r="AD56" s="13"/>
      <c r="AE56" s="13"/>
      <c r="AF56" s="17"/>
      <c r="AG56" s="17"/>
      <c r="AH56" s="13"/>
      <c r="AI56" s="13"/>
      <c r="AJ56" s="17"/>
      <c r="AK56" s="13"/>
      <c r="AL56" s="13"/>
      <c r="AM56" s="17"/>
      <c r="AN56" s="13"/>
      <c r="AO56" s="17"/>
      <c r="AP56" s="13"/>
      <c r="AQ56" s="13"/>
      <c r="AR56" s="13"/>
      <c r="AS56" s="13"/>
      <c r="AT56" s="13"/>
      <c r="AU56" s="13"/>
      <c r="AV56" s="13"/>
    </row>
    <row r="57" spans="1:48" s="18" customFormat="1" ht="78" customHeight="1">
      <c r="A57" s="27" t="s">
        <v>31</v>
      </c>
      <c r="B57" s="27" t="s">
        <v>30</v>
      </c>
      <c r="C57" s="28" t="s">
        <v>19</v>
      </c>
      <c r="D57" s="28" t="s">
        <v>47</v>
      </c>
      <c r="E57" s="28" t="s">
        <v>161</v>
      </c>
      <c r="F57" s="28" t="s">
        <v>162</v>
      </c>
      <c r="G57" s="80"/>
      <c r="H57" s="47"/>
      <c r="I57" s="47"/>
      <c r="J57" s="80"/>
      <c r="K57" s="47"/>
      <c r="L57" s="47"/>
      <c r="M57" s="71"/>
      <c r="N57" s="47"/>
      <c r="O57" s="33" t="s">
        <v>137</v>
      </c>
      <c r="P57" s="33">
        <v>2</v>
      </c>
      <c r="Q57" s="33">
        <v>8</v>
      </c>
      <c r="R57" s="47"/>
      <c r="S57" s="35" t="s">
        <v>196</v>
      </c>
      <c r="T57" s="36">
        <v>30000000</v>
      </c>
      <c r="U57" s="50"/>
      <c r="V57" s="38" t="s">
        <v>233</v>
      </c>
      <c r="W57" s="39"/>
      <c r="X57" s="39"/>
      <c r="Y57" s="39"/>
      <c r="Z57" s="33"/>
      <c r="AA57" s="42"/>
      <c r="AB57" s="42"/>
      <c r="AC57" s="42"/>
      <c r="AD57" s="13"/>
      <c r="AE57" s="13"/>
      <c r="AF57" s="17"/>
      <c r="AG57" s="17"/>
      <c r="AH57" s="13"/>
      <c r="AI57" s="13"/>
      <c r="AJ57" s="17"/>
      <c r="AK57" s="13"/>
      <c r="AL57" s="13"/>
      <c r="AM57" s="17"/>
      <c r="AN57" s="13"/>
      <c r="AO57" s="17"/>
      <c r="AP57" s="13"/>
      <c r="AQ57" s="13"/>
      <c r="AR57" s="13"/>
      <c r="AS57" s="13"/>
      <c r="AT57" s="13"/>
      <c r="AU57" s="13"/>
      <c r="AV57" s="13"/>
    </row>
    <row r="58" spans="1:48" s="18" customFormat="1" ht="114" customHeight="1">
      <c r="A58" s="27" t="s">
        <v>31</v>
      </c>
      <c r="B58" s="27" t="s">
        <v>30</v>
      </c>
      <c r="C58" s="28" t="s">
        <v>19</v>
      </c>
      <c r="D58" s="28" t="s">
        <v>47</v>
      </c>
      <c r="E58" s="28" t="s">
        <v>161</v>
      </c>
      <c r="F58" s="28" t="s">
        <v>162</v>
      </c>
      <c r="G58" s="85"/>
      <c r="H58" s="54"/>
      <c r="I58" s="54"/>
      <c r="J58" s="85"/>
      <c r="K58" s="54"/>
      <c r="L58" s="54"/>
      <c r="M58" s="84"/>
      <c r="N58" s="54"/>
      <c r="O58" s="33" t="s">
        <v>138</v>
      </c>
      <c r="P58" s="33">
        <v>2</v>
      </c>
      <c r="Q58" s="33">
        <v>4</v>
      </c>
      <c r="R58" s="47"/>
      <c r="S58" s="35" t="s">
        <v>270</v>
      </c>
      <c r="T58" s="36">
        <v>70000000</v>
      </c>
      <c r="U58" s="63"/>
      <c r="V58" s="38" t="s">
        <v>219</v>
      </c>
      <c r="W58" s="39"/>
      <c r="X58" s="39"/>
      <c r="Y58" s="39"/>
      <c r="Z58" s="34"/>
      <c r="AA58" s="42"/>
      <c r="AB58" s="42"/>
      <c r="AC58" s="42"/>
      <c r="AD58" s="13"/>
      <c r="AE58" s="13"/>
      <c r="AF58" s="17"/>
      <c r="AG58" s="17"/>
      <c r="AH58" s="13"/>
      <c r="AI58" s="13"/>
      <c r="AJ58" s="17"/>
      <c r="AK58" s="13"/>
      <c r="AL58" s="13"/>
      <c r="AM58" s="17"/>
      <c r="AN58" s="13"/>
      <c r="AO58" s="17"/>
      <c r="AP58" s="13"/>
      <c r="AQ58" s="13"/>
      <c r="AR58" s="13"/>
      <c r="AS58" s="13"/>
      <c r="AT58" s="13"/>
      <c r="AU58" s="13"/>
      <c r="AV58" s="13"/>
    </row>
    <row r="59" spans="1:48" s="18" customFormat="1" ht="84" customHeight="1">
      <c r="A59" s="27" t="s">
        <v>31</v>
      </c>
      <c r="B59" s="27" t="s">
        <v>30</v>
      </c>
      <c r="C59" s="28" t="s">
        <v>19</v>
      </c>
      <c r="D59" s="28" t="s">
        <v>47</v>
      </c>
      <c r="E59" s="28" t="s">
        <v>161</v>
      </c>
      <c r="F59" s="28" t="s">
        <v>162</v>
      </c>
      <c r="G59" s="30" t="s">
        <v>57</v>
      </c>
      <c r="H59" s="30" t="s">
        <v>44</v>
      </c>
      <c r="I59" s="30" t="s">
        <v>179</v>
      </c>
      <c r="J59" s="30" t="s">
        <v>105</v>
      </c>
      <c r="K59" s="30">
        <v>1</v>
      </c>
      <c r="L59" s="30" t="s">
        <v>112</v>
      </c>
      <c r="M59" s="30"/>
      <c r="N59" s="30" t="s">
        <v>64</v>
      </c>
      <c r="O59" s="34" t="s">
        <v>139</v>
      </c>
      <c r="P59" s="33">
        <v>1</v>
      </c>
      <c r="Q59" s="33">
        <v>1</v>
      </c>
      <c r="R59" s="47"/>
      <c r="S59" s="35" t="s">
        <v>197</v>
      </c>
      <c r="T59" s="36">
        <v>60457249</v>
      </c>
      <c r="U59" s="37" t="s">
        <v>218</v>
      </c>
      <c r="V59" s="38" t="s">
        <v>234</v>
      </c>
      <c r="W59" s="39"/>
      <c r="X59" s="39"/>
      <c r="Y59" s="40"/>
      <c r="Z59" s="41"/>
      <c r="AA59" s="42"/>
      <c r="AB59" s="42"/>
      <c r="AC59" s="42"/>
      <c r="AD59" s="13"/>
      <c r="AE59" s="13"/>
      <c r="AF59" s="17"/>
      <c r="AG59" s="17"/>
      <c r="AH59" s="13"/>
      <c r="AI59" s="13"/>
      <c r="AJ59" s="17"/>
      <c r="AK59" s="13"/>
      <c r="AL59" s="13"/>
      <c r="AM59" s="17"/>
      <c r="AN59" s="13"/>
      <c r="AO59" s="17"/>
      <c r="AP59" s="13"/>
      <c r="AQ59" s="13"/>
      <c r="AR59" s="13"/>
      <c r="AS59" s="13"/>
      <c r="AT59" s="13"/>
      <c r="AU59" s="13"/>
      <c r="AV59" s="13"/>
    </row>
    <row r="60" spans="1:48" s="18" customFormat="1" ht="65.150000000000006" customHeight="1">
      <c r="A60" s="27" t="s">
        <v>31</v>
      </c>
      <c r="B60" s="27" t="s">
        <v>30</v>
      </c>
      <c r="C60" s="28" t="s">
        <v>19</v>
      </c>
      <c r="D60" s="28" t="s">
        <v>47</v>
      </c>
      <c r="E60" s="28" t="s">
        <v>161</v>
      </c>
      <c r="F60" s="28" t="s">
        <v>162</v>
      </c>
      <c r="G60" s="47"/>
      <c r="H60" s="47"/>
      <c r="I60" s="47"/>
      <c r="J60" s="47"/>
      <c r="K60" s="47"/>
      <c r="L60" s="47"/>
      <c r="M60" s="47"/>
      <c r="N60" s="47"/>
      <c r="O60" s="34" t="s">
        <v>140</v>
      </c>
      <c r="P60" s="33">
        <v>1</v>
      </c>
      <c r="Q60" s="33">
        <v>1</v>
      </c>
      <c r="R60" s="47"/>
      <c r="S60" s="35" t="s">
        <v>261</v>
      </c>
      <c r="T60" s="36">
        <v>45000000</v>
      </c>
      <c r="U60" s="50"/>
      <c r="V60" s="38" t="s">
        <v>219</v>
      </c>
      <c r="W60" s="39"/>
      <c r="X60" s="39"/>
      <c r="Y60" s="40"/>
      <c r="Z60" s="33"/>
      <c r="AA60" s="42"/>
      <c r="AB60" s="42"/>
      <c r="AC60" s="42"/>
      <c r="AD60" s="13"/>
      <c r="AE60" s="13"/>
      <c r="AF60" s="17"/>
      <c r="AG60" s="17"/>
      <c r="AH60" s="13"/>
      <c r="AI60" s="13"/>
      <c r="AJ60" s="17"/>
      <c r="AK60" s="13"/>
      <c r="AL60" s="13"/>
      <c r="AM60" s="17"/>
      <c r="AN60" s="13"/>
      <c r="AO60" s="17"/>
      <c r="AP60" s="13"/>
      <c r="AQ60" s="13"/>
      <c r="AR60" s="13"/>
      <c r="AS60" s="13"/>
      <c r="AT60" s="13"/>
      <c r="AU60" s="13"/>
      <c r="AV60" s="13"/>
    </row>
    <row r="61" spans="1:48" s="18" customFormat="1" ht="135" customHeight="1">
      <c r="A61" s="27" t="s">
        <v>31</v>
      </c>
      <c r="B61" s="27" t="s">
        <v>30</v>
      </c>
      <c r="C61" s="28" t="s">
        <v>19</v>
      </c>
      <c r="D61" s="28" t="s">
        <v>47</v>
      </c>
      <c r="E61" s="28" t="s">
        <v>161</v>
      </c>
      <c r="F61" s="28" t="s">
        <v>162</v>
      </c>
      <c r="G61" s="54"/>
      <c r="H61" s="54"/>
      <c r="I61" s="54"/>
      <c r="J61" s="54"/>
      <c r="K61" s="54"/>
      <c r="L61" s="54"/>
      <c r="M61" s="54"/>
      <c r="N61" s="54"/>
      <c r="O61" s="34" t="s">
        <v>141</v>
      </c>
      <c r="P61" s="33">
        <v>2</v>
      </c>
      <c r="Q61" s="33">
        <v>2</v>
      </c>
      <c r="R61" s="54"/>
      <c r="S61" s="35" t="s">
        <v>196</v>
      </c>
      <c r="T61" s="36">
        <v>100000000</v>
      </c>
      <c r="U61" s="63"/>
      <c r="V61" s="38" t="s">
        <v>219</v>
      </c>
      <c r="W61" s="39"/>
      <c r="X61" s="39"/>
      <c r="Y61" s="39"/>
      <c r="Z61" s="103"/>
      <c r="AA61" s="42"/>
      <c r="AB61" s="42"/>
      <c r="AC61" s="42"/>
      <c r="AD61" s="13"/>
      <c r="AE61" s="13"/>
      <c r="AF61" s="17"/>
      <c r="AG61" s="17"/>
      <c r="AH61" s="13"/>
      <c r="AI61" s="13"/>
      <c r="AJ61" s="17"/>
      <c r="AK61" s="13"/>
      <c r="AL61" s="13"/>
      <c r="AM61" s="17"/>
      <c r="AN61" s="13"/>
      <c r="AO61" s="17"/>
      <c r="AP61" s="13"/>
      <c r="AQ61" s="13"/>
      <c r="AR61" s="13"/>
      <c r="AS61" s="13"/>
      <c r="AT61" s="13"/>
      <c r="AU61" s="13"/>
      <c r="AV61" s="13"/>
    </row>
    <row r="62" spans="1:48" s="18" customFormat="1" ht="118" customHeight="1">
      <c r="A62" s="27" t="s">
        <v>31</v>
      </c>
      <c r="B62" s="27" t="s">
        <v>30</v>
      </c>
      <c r="C62" s="28" t="s">
        <v>154</v>
      </c>
      <c r="D62" s="28" t="s">
        <v>20</v>
      </c>
      <c r="E62" s="28" t="s">
        <v>160</v>
      </c>
      <c r="F62" s="28" t="s">
        <v>56</v>
      </c>
      <c r="G62" s="30" t="s">
        <v>175</v>
      </c>
      <c r="H62" s="30" t="s">
        <v>99</v>
      </c>
      <c r="I62" s="30" t="s">
        <v>180</v>
      </c>
      <c r="J62" s="30" t="s">
        <v>104</v>
      </c>
      <c r="K62" s="30">
        <v>9</v>
      </c>
      <c r="L62" s="30" t="s">
        <v>113</v>
      </c>
      <c r="M62" s="66">
        <v>2020130010213</v>
      </c>
      <c r="N62" s="30" t="s">
        <v>65</v>
      </c>
      <c r="O62" s="34" t="s">
        <v>150</v>
      </c>
      <c r="P62" s="33">
        <v>6</v>
      </c>
      <c r="Q62" s="33">
        <v>23</v>
      </c>
      <c r="R62" s="30" t="s">
        <v>41</v>
      </c>
      <c r="S62" s="35" t="s">
        <v>197</v>
      </c>
      <c r="T62" s="104">
        <v>55000000</v>
      </c>
      <c r="U62" s="37" t="s">
        <v>220</v>
      </c>
      <c r="V62" s="38" t="s">
        <v>232</v>
      </c>
      <c r="W62" s="105"/>
      <c r="X62" s="105"/>
      <c r="Y62" s="105"/>
      <c r="Z62" s="92"/>
      <c r="AA62" s="42"/>
      <c r="AB62" s="42"/>
      <c r="AC62" s="42"/>
      <c r="AD62" s="13"/>
      <c r="AE62" s="13"/>
      <c r="AF62" s="17"/>
      <c r="AG62" s="17"/>
      <c r="AH62" s="13"/>
      <c r="AI62" s="13"/>
      <c r="AJ62" s="17"/>
      <c r="AK62" s="13"/>
      <c r="AL62" s="13"/>
      <c r="AM62" s="17"/>
      <c r="AN62" s="13"/>
      <c r="AO62" s="17"/>
      <c r="AP62" s="13"/>
      <c r="AQ62" s="13"/>
      <c r="AR62" s="13"/>
      <c r="AS62" s="13"/>
      <c r="AT62" s="13"/>
      <c r="AU62" s="13"/>
      <c r="AV62" s="13"/>
    </row>
    <row r="63" spans="1:48" s="18" customFormat="1" ht="77.150000000000006" customHeight="1">
      <c r="A63" s="27" t="s">
        <v>31</v>
      </c>
      <c r="B63" s="27" t="s">
        <v>30</v>
      </c>
      <c r="C63" s="28" t="s">
        <v>154</v>
      </c>
      <c r="D63" s="28" t="s">
        <v>20</v>
      </c>
      <c r="E63" s="28" t="s">
        <v>160</v>
      </c>
      <c r="F63" s="28" t="s">
        <v>56</v>
      </c>
      <c r="G63" s="54"/>
      <c r="H63" s="54"/>
      <c r="I63" s="54"/>
      <c r="J63" s="54"/>
      <c r="K63" s="54"/>
      <c r="L63" s="47"/>
      <c r="M63" s="71"/>
      <c r="N63" s="47"/>
      <c r="O63" s="33" t="s">
        <v>192</v>
      </c>
      <c r="P63" s="33">
        <v>2</v>
      </c>
      <c r="Q63" s="33">
        <v>7</v>
      </c>
      <c r="R63" s="47"/>
      <c r="S63" s="35" t="s">
        <v>197</v>
      </c>
      <c r="T63" s="104">
        <v>32000000</v>
      </c>
      <c r="U63" s="50"/>
      <c r="V63" s="38" t="s">
        <v>232</v>
      </c>
      <c r="W63" s="105"/>
      <c r="X63" s="105"/>
      <c r="Y63" s="106"/>
      <c r="Z63" s="92"/>
      <c r="AA63" s="42"/>
      <c r="AB63" s="42"/>
      <c r="AC63" s="42"/>
      <c r="AD63" s="13"/>
      <c r="AE63" s="13"/>
      <c r="AF63" s="17"/>
      <c r="AG63" s="17"/>
      <c r="AH63" s="13"/>
      <c r="AI63" s="13"/>
      <c r="AJ63" s="17"/>
      <c r="AK63" s="13"/>
      <c r="AL63" s="13"/>
      <c r="AM63" s="17"/>
      <c r="AN63" s="13"/>
      <c r="AO63" s="17"/>
      <c r="AP63" s="13"/>
      <c r="AQ63" s="13"/>
      <c r="AR63" s="13"/>
      <c r="AS63" s="13"/>
      <c r="AT63" s="13"/>
      <c r="AU63" s="13"/>
      <c r="AV63" s="13"/>
    </row>
    <row r="64" spans="1:48" s="18" customFormat="1" ht="44.15" customHeight="1">
      <c r="A64" s="27" t="s">
        <v>31</v>
      </c>
      <c r="B64" s="27" t="s">
        <v>30</v>
      </c>
      <c r="C64" s="28" t="s">
        <v>154</v>
      </c>
      <c r="D64" s="28" t="s">
        <v>20</v>
      </c>
      <c r="E64" s="28" t="s">
        <v>160</v>
      </c>
      <c r="F64" s="28" t="s">
        <v>56</v>
      </c>
      <c r="G64" s="77" t="s">
        <v>58</v>
      </c>
      <c r="H64" s="30" t="s">
        <v>100</v>
      </c>
      <c r="I64" s="30" t="s">
        <v>181</v>
      </c>
      <c r="J64" s="77" t="s">
        <v>103</v>
      </c>
      <c r="K64" s="30">
        <v>10</v>
      </c>
      <c r="L64" s="47"/>
      <c r="M64" s="71"/>
      <c r="N64" s="47"/>
      <c r="O64" s="34" t="s">
        <v>193</v>
      </c>
      <c r="P64" s="33">
        <v>5</v>
      </c>
      <c r="Q64" s="33">
        <v>15</v>
      </c>
      <c r="R64" s="47"/>
      <c r="S64" s="35" t="s">
        <v>261</v>
      </c>
      <c r="T64" s="104">
        <v>120000000</v>
      </c>
      <c r="U64" s="50"/>
      <c r="V64" s="38" t="s">
        <v>262</v>
      </c>
      <c r="W64" s="105"/>
      <c r="X64" s="105"/>
      <c r="Y64" s="106"/>
      <c r="Z64" s="107"/>
      <c r="AA64" s="42"/>
      <c r="AB64" s="42"/>
      <c r="AC64" s="42"/>
      <c r="AD64" s="13"/>
      <c r="AE64" s="13"/>
      <c r="AF64" s="17"/>
      <c r="AG64" s="17"/>
      <c r="AH64" s="13"/>
      <c r="AI64" s="13"/>
      <c r="AJ64" s="17"/>
      <c r="AK64" s="13"/>
      <c r="AL64" s="13"/>
      <c r="AM64" s="17"/>
      <c r="AN64" s="13"/>
      <c r="AO64" s="17"/>
      <c r="AP64" s="13"/>
      <c r="AQ64" s="13"/>
      <c r="AR64" s="13"/>
      <c r="AS64" s="13"/>
      <c r="AT64" s="13"/>
      <c r="AU64" s="13"/>
      <c r="AV64" s="13"/>
    </row>
    <row r="65" spans="1:48" s="18" customFormat="1" ht="128.15" customHeight="1">
      <c r="A65" s="27" t="s">
        <v>31</v>
      </c>
      <c r="B65" s="27" t="s">
        <v>30</v>
      </c>
      <c r="C65" s="28" t="s">
        <v>154</v>
      </c>
      <c r="D65" s="28" t="s">
        <v>20</v>
      </c>
      <c r="E65" s="28" t="s">
        <v>160</v>
      </c>
      <c r="F65" s="28" t="s">
        <v>56</v>
      </c>
      <c r="G65" s="80"/>
      <c r="H65" s="47"/>
      <c r="I65" s="47"/>
      <c r="J65" s="80"/>
      <c r="K65" s="47"/>
      <c r="L65" s="47"/>
      <c r="M65" s="71"/>
      <c r="N65" s="47"/>
      <c r="O65" s="34" t="s">
        <v>142</v>
      </c>
      <c r="P65" s="33">
        <v>2</v>
      </c>
      <c r="Q65" s="33">
        <v>4</v>
      </c>
      <c r="R65" s="47"/>
      <c r="S65" s="35" t="s">
        <v>198</v>
      </c>
      <c r="T65" s="104">
        <f>60000000+Hoja1!K10</f>
        <v>218700000</v>
      </c>
      <c r="U65" s="50"/>
      <c r="V65" s="108" t="s">
        <v>223</v>
      </c>
      <c r="W65" s="105"/>
      <c r="X65" s="105"/>
      <c r="Y65" s="105"/>
      <c r="Z65" s="33"/>
      <c r="AA65" s="42"/>
      <c r="AB65" s="42"/>
      <c r="AC65" s="42"/>
      <c r="AD65" s="13"/>
      <c r="AE65" s="13"/>
      <c r="AF65" s="17"/>
      <c r="AG65" s="17"/>
      <c r="AH65" s="13"/>
      <c r="AI65" s="13"/>
      <c r="AJ65" s="17"/>
      <c r="AK65" s="13"/>
      <c r="AL65" s="13"/>
      <c r="AM65" s="17"/>
      <c r="AN65" s="13"/>
      <c r="AO65" s="17"/>
      <c r="AP65" s="13"/>
      <c r="AQ65" s="13"/>
      <c r="AR65" s="13"/>
      <c r="AS65" s="13"/>
      <c r="AT65" s="13"/>
      <c r="AU65" s="13"/>
      <c r="AV65" s="13"/>
    </row>
    <row r="66" spans="1:48" s="18" customFormat="1" ht="63" customHeight="1">
      <c r="A66" s="27" t="s">
        <v>31</v>
      </c>
      <c r="B66" s="27" t="s">
        <v>30</v>
      </c>
      <c r="C66" s="28" t="s">
        <v>154</v>
      </c>
      <c r="D66" s="28" t="s">
        <v>20</v>
      </c>
      <c r="E66" s="28" t="s">
        <v>160</v>
      </c>
      <c r="F66" s="28" t="s">
        <v>56</v>
      </c>
      <c r="G66" s="80"/>
      <c r="H66" s="47"/>
      <c r="I66" s="47"/>
      <c r="J66" s="80"/>
      <c r="K66" s="47"/>
      <c r="L66" s="47"/>
      <c r="M66" s="71"/>
      <c r="N66" s="47"/>
      <c r="O66" s="34" t="s">
        <v>143</v>
      </c>
      <c r="P66" s="33">
        <v>4</v>
      </c>
      <c r="Q66" s="33">
        <v>10</v>
      </c>
      <c r="R66" s="47"/>
      <c r="S66" s="35" t="s">
        <v>198</v>
      </c>
      <c r="T66" s="104">
        <v>60000000</v>
      </c>
      <c r="U66" s="50"/>
      <c r="V66" s="108" t="s">
        <v>223</v>
      </c>
      <c r="W66" s="105"/>
      <c r="X66" s="105"/>
      <c r="Y66" s="105"/>
      <c r="Z66" s="33"/>
      <c r="AA66" s="42"/>
      <c r="AB66" s="42"/>
      <c r="AC66" s="42"/>
      <c r="AD66" s="13"/>
      <c r="AE66" s="13"/>
      <c r="AF66" s="17"/>
      <c r="AG66" s="17"/>
      <c r="AH66" s="13"/>
      <c r="AI66" s="13"/>
      <c r="AJ66" s="17"/>
      <c r="AK66" s="13"/>
      <c r="AL66" s="13"/>
      <c r="AM66" s="17"/>
      <c r="AN66" s="13"/>
      <c r="AO66" s="17"/>
      <c r="AP66" s="13"/>
      <c r="AQ66" s="13"/>
      <c r="AR66" s="13"/>
      <c r="AS66" s="13"/>
      <c r="AT66" s="13"/>
      <c r="AU66" s="13"/>
      <c r="AV66" s="13"/>
    </row>
    <row r="67" spans="1:48" s="18" customFormat="1" ht="60" customHeight="1">
      <c r="A67" s="27" t="s">
        <v>31</v>
      </c>
      <c r="B67" s="27" t="s">
        <v>30</v>
      </c>
      <c r="C67" s="28" t="s">
        <v>154</v>
      </c>
      <c r="D67" s="28" t="s">
        <v>20</v>
      </c>
      <c r="E67" s="28" t="s">
        <v>160</v>
      </c>
      <c r="F67" s="28" t="s">
        <v>56</v>
      </c>
      <c r="G67" s="85"/>
      <c r="H67" s="54"/>
      <c r="I67" s="54"/>
      <c r="J67" s="85"/>
      <c r="K67" s="54"/>
      <c r="L67" s="54"/>
      <c r="M67" s="84"/>
      <c r="N67" s="54"/>
      <c r="O67" s="34" t="s">
        <v>144</v>
      </c>
      <c r="P67" s="33">
        <v>1</v>
      </c>
      <c r="Q67" s="33">
        <v>1</v>
      </c>
      <c r="R67" s="47"/>
      <c r="S67" s="35" t="s">
        <v>196</v>
      </c>
      <c r="T67" s="104">
        <v>22800000</v>
      </c>
      <c r="U67" s="63"/>
      <c r="V67" s="108" t="s">
        <v>222</v>
      </c>
      <c r="W67" s="105"/>
      <c r="X67" s="105"/>
      <c r="Y67" s="105"/>
      <c r="Z67" s="33"/>
      <c r="AA67" s="42"/>
      <c r="AB67" s="42"/>
      <c r="AC67" s="42"/>
      <c r="AD67" s="13"/>
      <c r="AE67" s="13"/>
      <c r="AF67" s="17"/>
      <c r="AG67" s="17"/>
      <c r="AH67" s="13"/>
      <c r="AI67" s="13"/>
      <c r="AJ67" s="17"/>
      <c r="AK67" s="13"/>
      <c r="AL67" s="13"/>
      <c r="AM67" s="17"/>
      <c r="AN67" s="13"/>
      <c r="AO67" s="17"/>
      <c r="AP67" s="13"/>
      <c r="AQ67" s="13"/>
      <c r="AR67" s="13"/>
      <c r="AS67" s="13"/>
      <c r="AT67" s="13"/>
      <c r="AU67" s="13"/>
      <c r="AV67" s="13"/>
    </row>
    <row r="68" spans="1:48" s="18" customFormat="1" ht="84" customHeight="1">
      <c r="A68" s="27" t="s">
        <v>31</v>
      </c>
      <c r="B68" s="27" t="s">
        <v>30</v>
      </c>
      <c r="C68" s="28" t="s">
        <v>154</v>
      </c>
      <c r="D68" s="28" t="s">
        <v>20</v>
      </c>
      <c r="E68" s="28" t="s">
        <v>160</v>
      </c>
      <c r="F68" s="28" t="s">
        <v>56</v>
      </c>
      <c r="G68" s="77" t="s">
        <v>176</v>
      </c>
      <c r="H68" s="77" t="s">
        <v>50</v>
      </c>
      <c r="I68" s="30" t="s">
        <v>102</v>
      </c>
      <c r="J68" s="77" t="s">
        <v>183</v>
      </c>
      <c r="K68" s="30">
        <v>36</v>
      </c>
      <c r="L68" s="30" t="s">
        <v>224</v>
      </c>
      <c r="M68" s="66">
        <v>2020130010181</v>
      </c>
      <c r="N68" s="30" t="s">
        <v>51</v>
      </c>
      <c r="O68" s="34" t="s">
        <v>146</v>
      </c>
      <c r="P68" s="33">
        <v>1</v>
      </c>
      <c r="Q68" s="33">
        <v>1</v>
      </c>
      <c r="R68" s="47"/>
      <c r="S68" s="35" t="s">
        <v>261</v>
      </c>
      <c r="T68" s="104">
        <v>20000000</v>
      </c>
      <c r="U68" s="37" t="s">
        <v>221</v>
      </c>
      <c r="V68" s="38" t="s">
        <v>263</v>
      </c>
      <c r="W68" s="105"/>
      <c r="X68" s="105"/>
      <c r="Y68" s="106"/>
      <c r="Z68" s="109"/>
      <c r="AA68" s="42"/>
      <c r="AB68" s="42"/>
      <c r="AC68" s="42"/>
      <c r="AD68" s="13"/>
      <c r="AE68" s="13"/>
      <c r="AF68" s="17"/>
      <c r="AG68" s="17"/>
      <c r="AH68" s="13"/>
      <c r="AI68" s="13"/>
      <c r="AJ68" s="17"/>
      <c r="AK68" s="13"/>
      <c r="AL68" s="13"/>
      <c r="AM68" s="17"/>
      <c r="AN68" s="13"/>
      <c r="AO68" s="17"/>
      <c r="AP68" s="13"/>
      <c r="AQ68" s="13"/>
      <c r="AR68" s="13"/>
      <c r="AS68" s="13"/>
      <c r="AT68" s="13"/>
      <c r="AU68" s="13"/>
      <c r="AV68" s="13"/>
    </row>
    <row r="69" spans="1:48" s="18" customFormat="1" ht="61" customHeight="1">
      <c r="A69" s="27" t="s">
        <v>31</v>
      </c>
      <c r="B69" s="27" t="s">
        <v>30</v>
      </c>
      <c r="C69" s="28" t="s">
        <v>154</v>
      </c>
      <c r="D69" s="28" t="s">
        <v>20</v>
      </c>
      <c r="E69" s="28" t="s">
        <v>160</v>
      </c>
      <c r="F69" s="28" t="s">
        <v>56</v>
      </c>
      <c r="G69" s="85"/>
      <c r="H69" s="85"/>
      <c r="I69" s="54"/>
      <c r="J69" s="85"/>
      <c r="K69" s="54"/>
      <c r="L69" s="47"/>
      <c r="M69" s="71"/>
      <c r="N69" s="47"/>
      <c r="O69" s="34" t="s">
        <v>145</v>
      </c>
      <c r="P69" s="33">
        <v>40</v>
      </c>
      <c r="Q69" s="33">
        <v>127</v>
      </c>
      <c r="R69" s="47"/>
      <c r="S69" s="35" t="s">
        <v>279</v>
      </c>
      <c r="T69" s="104">
        <f>140000000+1628611013+271388987</f>
        <v>2040000000</v>
      </c>
      <c r="U69" s="50"/>
      <c r="V69" s="38" t="s">
        <v>280</v>
      </c>
      <c r="W69" s="105"/>
      <c r="X69" s="105"/>
      <c r="Y69" s="105"/>
      <c r="Z69" s="33"/>
      <c r="AA69" s="42"/>
      <c r="AB69" s="42"/>
      <c r="AC69" s="42"/>
      <c r="AD69" s="13"/>
      <c r="AE69" s="13"/>
      <c r="AF69" s="17"/>
      <c r="AG69" s="17"/>
      <c r="AH69" s="13"/>
      <c r="AI69" s="13"/>
      <c r="AJ69" s="17"/>
      <c r="AK69" s="13"/>
      <c r="AL69" s="13"/>
      <c r="AM69" s="17"/>
      <c r="AN69" s="13"/>
      <c r="AO69" s="17"/>
      <c r="AP69" s="13"/>
      <c r="AQ69" s="13"/>
      <c r="AR69" s="13"/>
      <c r="AS69" s="13"/>
      <c r="AT69" s="13"/>
      <c r="AU69" s="13"/>
      <c r="AV69" s="13"/>
    </row>
    <row r="70" spans="1:48" s="18" customFormat="1" ht="63" customHeight="1">
      <c r="A70" s="27" t="s">
        <v>31</v>
      </c>
      <c r="B70" s="27" t="s">
        <v>30</v>
      </c>
      <c r="C70" s="28" t="s">
        <v>154</v>
      </c>
      <c r="D70" s="28" t="s">
        <v>20</v>
      </c>
      <c r="E70" s="28" t="s">
        <v>160</v>
      </c>
      <c r="F70" s="28" t="s">
        <v>56</v>
      </c>
      <c r="G70" s="77" t="s">
        <v>59</v>
      </c>
      <c r="H70" s="77" t="s">
        <v>66</v>
      </c>
      <c r="I70" s="30" t="s">
        <v>101</v>
      </c>
      <c r="J70" s="77" t="s">
        <v>182</v>
      </c>
      <c r="K70" s="30">
        <v>555</v>
      </c>
      <c r="L70" s="47"/>
      <c r="M70" s="71"/>
      <c r="N70" s="47"/>
      <c r="O70" s="34" t="s">
        <v>147</v>
      </c>
      <c r="P70" s="33">
        <v>742</v>
      </c>
      <c r="Q70" s="33">
        <v>1742</v>
      </c>
      <c r="R70" s="47"/>
      <c r="S70" s="35" t="s">
        <v>278</v>
      </c>
      <c r="T70" s="104">
        <f>240000000+Hoja1!K11</f>
        <v>398700000</v>
      </c>
      <c r="U70" s="50"/>
      <c r="V70" s="38" t="s">
        <v>277</v>
      </c>
      <c r="W70" s="105"/>
      <c r="X70" s="105"/>
      <c r="Y70" s="106"/>
      <c r="Z70" s="92"/>
      <c r="AA70" s="42"/>
      <c r="AB70" s="42"/>
      <c r="AC70" s="42"/>
      <c r="AD70" s="13"/>
      <c r="AE70" s="13"/>
      <c r="AF70" s="17"/>
      <c r="AG70" s="17"/>
      <c r="AH70" s="13"/>
      <c r="AI70" s="13"/>
      <c r="AJ70" s="17"/>
      <c r="AK70" s="13"/>
      <c r="AL70" s="13"/>
      <c r="AM70" s="17"/>
      <c r="AN70" s="13"/>
      <c r="AO70" s="17"/>
      <c r="AP70" s="13"/>
      <c r="AQ70" s="13"/>
      <c r="AR70" s="13"/>
      <c r="AS70" s="13"/>
      <c r="AT70" s="13"/>
      <c r="AU70" s="13"/>
      <c r="AV70" s="13"/>
    </row>
    <row r="71" spans="1:48" s="18" customFormat="1" ht="76" customHeight="1">
      <c r="A71" s="27" t="s">
        <v>31</v>
      </c>
      <c r="B71" s="27" t="s">
        <v>30</v>
      </c>
      <c r="C71" s="28" t="s">
        <v>154</v>
      </c>
      <c r="D71" s="28" t="s">
        <v>20</v>
      </c>
      <c r="E71" s="28" t="s">
        <v>160</v>
      </c>
      <c r="F71" s="28" t="s">
        <v>56</v>
      </c>
      <c r="G71" s="80"/>
      <c r="H71" s="80"/>
      <c r="I71" s="47"/>
      <c r="J71" s="80"/>
      <c r="K71" s="47"/>
      <c r="L71" s="47"/>
      <c r="M71" s="71"/>
      <c r="N71" s="47"/>
      <c r="O71" s="34" t="s">
        <v>148</v>
      </c>
      <c r="P71" s="33">
        <v>2</v>
      </c>
      <c r="Q71" s="33">
        <v>8</v>
      </c>
      <c r="R71" s="47"/>
      <c r="S71" s="35" t="s">
        <v>198</v>
      </c>
      <c r="T71" s="104">
        <v>20000000</v>
      </c>
      <c r="U71" s="50"/>
      <c r="V71" s="38" t="s">
        <v>264</v>
      </c>
      <c r="W71" s="105"/>
      <c r="X71" s="105"/>
      <c r="Y71" s="105"/>
      <c r="Z71" s="92"/>
      <c r="AA71" s="42"/>
      <c r="AB71" s="42"/>
      <c r="AC71" s="42"/>
      <c r="AD71" s="13"/>
      <c r="AE71" s="13"/>
      <c r="AF71" s="17"/>
      <c r="AG71" s="17"/>
      <c r="AH71" s="13"/>
      <c r="AI71" s="13"/>
      <c r="AJ71" s="17"/>
      <c r="AK71" s="13"/>
      <c r="AL71" s="13"/>
      <c r="AM71" s="17"/>
      <c r="AN71" s="13"/>
      <c r="AO71" s="17"/>
      <c r="AP71" s="13"/>
      <c r="AQ71" s="13"/>
      <c r="AR71" s="13"/>
      <c r="AS71" s="13"/>
      <c r="AT71" s="13"/>
      <c r="AU71" s="13"/>
      <c r="AV71" s="13"/>
    </row>
    <row r="72" spans="1:48" s="18" customFormat="1" ht="121" customHeight="1">
      <c r="A72" s="27" t="s">
        <v>31</v>
      </c>
      <c r="B72" s="27" t="s">
        <v>30</v>
      </c>
      <c r="C72" s="27" t="s">
        <v>154</v>
      </c>
      <c r="D72" s="27" t="s">
        <v>20</v>
      </c>
      <c r="E72" s="27" t="s">
        <v>160</v>
      </c>
      <c r="F72" s="27" t="s">
        <v>56</v>
      </c>
      <c r="G72" s="80"/>
      <c r="H72" s="80"/>
      <c r="I72" s="47"/>
      <c r="J72" s="80"/>
      <c r="K72" s="47"/>
      <c r="L72" s="47"/>
      <c r="M72" s="71"/>
      <c r="N72" s="47"/>
      <c r="O72" s="110" t="s">
        <v>149</v>
      </c>
      <c r="P72" s="111">
        <v>3</v>
      </c>
      <c r="Q72" s="111">
        <v>17</v>
      </c>
      <c r="R72" s="47"/>
      <c r="S72" s="112" t="s">
        <v>198</v>
      </c>
      <c r="T72" s="113">
        <v>29800000</v>
      </c>
      <c r="U72" s="50"/>
      <c r="V72" s="114" t="s">
        <v>264</v>
      </c>
      <c r="W72" s="115"/>
      <c r="X72" s="115"/>
      <c r="Y72" s="115"/>
      <c r="Z72" s="111"/>
      <c r="AA72" s="42"/>
      <c r="AB72" s="42"/>
      <c r="AC72" s="42"/>
      <c r="AD72" s="13"/>
      <c r="AE72" s="13"/>
      <c r="AF72" s="17"/>
      <c r="AG72" s="17"/>
      <c r="AH72" s="13"/>
      <c r="AI72" s="13"/>
      <c r="AJ72" s="17"/>
      <c r="AK72" s="13"/>
      <c r="AL72" s="13"/>
      <c r="AM72" s="17"/>
      <c r="AN72" s="13"/>
      <c r="AO72" s="17"/>
      <c r="AP72" s="13"/>
      <c r="AQ72" s="13"/>
      <c r="AR72" s="13"/>
      <c r="AS72" s="13"/>
      <c r="AT72" s="13"/>
      <c r="AU72" s="13"/>
      <c r="AV72" s="13"/>
    </row>
    <row r="73" spans="1:48" s="18" customFormat="1" ht="121" customHeight="1">
      <c r="A73" s="28" t="s">
        <v>281</v>
      </c>
      <c r="B73" s="28" t="s">
        <v>282</v>
      </c>
      <c r="C73" s="28"/>
      <c r="D73" s="28"/>
      <c r="E73" s="28"/>
      <c r="F73" s="28" t="s">
        <v>283</v>
      </c>
      <c r="G73" s="34" t="s">
        <v>304</v>
      </c>
      <c r="H73" s="34" t="s">
        <v>44</v>
      </c>
      <c r="I73" s="33" t="s">
        <v>303</v>
      </c>
      <c r="J73" s="34" t="s">
        <v>302</v>
      </c>
      <c r="K73" s="33">
        <v>4</v>
      </c>
      <c r="L73" s="33" t="s">
        <v>283</v>
      </c>
      <c r="M73" s="116"/>
      <c r="N73" s="33"/>
      <c r="O73" s="34" t="s">
        <v>301</v>
      </c>
      <c r="P73" s="33">
        <v>4</v>
      </c>
      <c r="Q73" s="33">
        <v>12</v>
      </c>
      <c r="R73" s="33" t="s">
        <v>33</v>
      </c>
      <c r="S73" s="35" t="s">
        <v>284</v>
      </c>
      <c r="T73" s="104">
        <v>1</v>
      </c>
      <c r="U73" s="38" t="s">
        <v>283</v>
      </c>
      <c r="V73" s="38" t="s">
        <v>230</v>
      </c>
      <c r="W73" s="105"/>
      <c r="X73" s="105"/>
      <c r="Y73" s="105"/>
      <c r="Z73" s="33"/>
      <c r="AA73" s="42"/>
      <c r="AB73" s="42"/>
      <c r="AC73" s="42"/>
      <c r="AD73" s="13"/>
      <c r="AE73" s="13"/>
      <c r="AF73" s="17"/>
      <c r="AG73" s="17"/>
      <c r="AH73" s="13"/>
      <c r="AI73" s="13"/>
      <c r="AJ73" s="17"/>
      <c r="AK73" s="13"/>
      <c r="AL73" s="13"/>
      <c r="AM73" s="17"/>
      <c r="AN73" s="13"/>
      <c r="AO73" s="17"/>
      <c r="AP73" s="13"/>
      <c r="AQ73" s="13"/>
      <c r="AR73" s="13"/>
      <c r="AS73" s="13"/>
      <c r="AT73" s="13"/>
      <c r="AU73" s="13"/>
      <c r="AV73" s="13"/>
    </row>
    <row r="74" spans="1:48" s="18" customFormat="1" ht="121" customHeight="1">
      <c r="A74" s="30" t="s">
        <v>281</v>
      </c>
      <c r="B74" s="30" t="s">
        <v>285</v>
      </c>
      <c r="C74" s="30"/>
      <c r="D74" s="30"/>
      <c r="E74" s="30"/>
      <c r="F74" s="30" t="s">
        <v>286</v>
      </c>
      <c r="G74" s="34" t="s">
        <v>289</v>
      </c>
      <c r="H74" s="34">
        <v>1</v>
      </c>
      <c r="I74" s="33" t="s">
        <v>290</v>
      </c>
      <c r="J74" s="34" t="s">
        <v>291</v>
      </c>
      <c r="K74" s="33">
        <v>1</v>
      </c>
      <c r="L74" s="30" t="s">
        <v>286</v>
      </c>
      <c r="M74" s="66"/>
      <c r="N74" s="30"/>
      <c r="O74" s="34" t="s">
        <v>289</v>
      </c>
      <c r="P74" s="33">
        <v>1</v>
      </c>
      <c r="Q74" s="33">
        <v>3</v>
      </c>
      <c r="R74" s="30" t="s">
        <v>33</v>
      </c>
      <c r="S74" s="35" t="s">
        <v>284</v>
      </c>
      <c r="T74" s="104">
        <v>30365799</v>
      </c>
      <c r="U74" s="37" t="s">
        <v>286</v>
      </c>
      <c r="V74" s="37" t="s">
        <v>300</v>
      </c>
      <c r="W74" s="105"/>
      <c r="X74" s="105"/>
      <c r="Y74" s="105"/>
      <c r="Z74" s="33"/>
      <c r="AA74" s="42"/>
      <c r="AB74" s="42"/>
      <c r="AC74" s="42"/>
      <c r="AD74" s="13"/>
      <c r="AE74" s="13"/>
      <c r="AF74" s="17"/>
      <c r="AG74" s="17"/>
      <c r="AH74" s="13"/>
      <c r="AI74" s="13"/>
      <c r="AJ74" s="17"/>
      <c r="AK74" s="13"/>
      <c r="AL74" s="13"/>
      <c r="AM74" s="17"/>
      <c r="AN74" s="13"/>
      <c r="AO74" s="17"/>
      <c r="AP74" s="13"/>
      <c r="AQ74" s="13"/>
      <c r="AR74" s="13"/>
      <c r="AS74" s="13"/>
      <c r="AT74" s="13"/>
      <c r="AU74" s="13"/>
      <c r="AV74" s="13"/>
    </row>
    <row r="75" spans="1:48" s="18" customFormat="1" ht="121" customHeight="1">
      <c r="A75" s="54"/>
      <c r="B75" s="54"/>
      <c r="C75" s="54"/>
      <c r="D75" s="54"/>
      <c r="E75" s="54"/>
      <c r="F75" s="54"/>
      <c r="G75" s="34" t="s">
        <v>292</v>
      </c>
      <c r="H75" s="34">
        <v>0</v>
      </c>
      <c r="I75" s="33" t="s">
        <v>293</v>
      </c>
      <c r="J75" s="34" t="s">
        <v>294</v>
      </c>
      <c r="K75" s="33">
        <v>4</v>
      </c>
      <c r="L75" s="54"/>
      <c r="M75" s="84"/>
      <c r="N75" s="54"/>
      <c r="O75" s="34" t="s">
        <v>295</v>
      </c>
      <c r="P75" s="33">
        <v>4</v>
      </c>
      <c r="Q75" s="33">
        <v>12</v>
      </c>
      <c r="R75" s="54"/>
      <c r="S75" s="35" t="s">
        <v>284</v>
      </c>
      <c r="T75" s="104">
        <v>34000000</v>
      </c>
      <c r="U75" s="63"/>
      <c r="V75" s="63"/>
      <c r="W75" s="105"/>
      <c r="X75" s="105"/>
      <c r="Y75" s="105"/>
      <c r="Z75" s="33"/>
      <c r="AA75" s="42"/>
      <c r="AB75" s="42"/>
      <c r="AC75" s="42"/>
      <c r="AD75" s="13"/>
      <c r="AE75" s="13"/>
      <c r="AF75" s="17"/>
      <c r="AG75" s="17"/>
      <c r="AH75" s="13"/>
      <c r="AI75" s="13"/>
      <c r="AJ75" s="17"/>
      <c r="AK75" s="13"/>
      <c r="AL75" s="13"/>
      <c r="AM75" s="17"/>
      <c r="AN75" s="13"/>
      <c r="AO75" s="17"/>
      <c r="AP75" s="13"/>
      <c r="AQ75" s="13"/>
      <c r="AR75" s="13"/>
      <c r="AS75" s="13"/>
      <c r="AT75" s="13"/>
      <c r="AU75" s="13"/>
      <c r="AV75" s="13"/>
    </row>
    <row r="76" spans="1:48" s="18" customFormat="1" ht="121" customHeight="1">
      <c r="A76" s="28" t="s">
        <v>281</v>
      </c>
      <c r="B76" s="28" t="s">
        <v>287</v>
      </c>
      <c r="C76" s="28"/>
      <c r="D76" s="28"/>
      <c r="E76" s="28"/>
      <c r="F76" s="28" t="s">
        <v>288</v>
      </c>
      <c r="G76" s="34" t="s">
        <v>297</v>
      </c>
      <c r="H76" s="117">
        <v>14729</v>
      </c>
      <c r="I76" s="33" t="s">
        <v>298</v>
      </c>
      <c r="J76" s="117">
        <v>20000</v>
      </c>
      <c r="K76" s="33">
        <v>200</v>
      </c>
      <c r="L76" s="28" t="s">
        <v>288</v>
      </c>
      <c r="M76" s="116"/>
      <c r="N76" s="33"/>
      <c r="O76" s="34" t="s">
        <v>299</v>
      </c>
      <c r="P76" s="33">
        <v>200</v>
      </c>
      <c r="Q76" s="116">
        <v>20000</v>
      </c>
      <c r="R76" s="33" t="s">
        <v>33</v>
      </c>
      <c r="S76" s="35" t="s">
        <v>284</v>
      </c>
      <c r="T76" s="104">
        <v>88116779</v>
      </c>
      <c r="U76" s="38" t="s">
        <v>288</v>
      </c>
      <c r="V76" s="38" t="s">
        <v>296</v>
      </c>
      <c r="W76" s="105"/>
      <c r="X76" s="105"/>
      <c r="Y76" s="105"/>
      <c r="Z76" s="33"/>
      <c r="AA76" s="42"/>
      <c r="AB76" s="42"/>
      <c r="AC76" s="42"/>
      <c r="AD76" s="13"/>
      <c r="AE76" s="13"/>
      <c r="AF76" s="17"/>
      <c r="AG76" s="17"/>
      <c r="AH76" s="13"/>
      <c r="AI76" s="13"/>
      <c r="AJ76" s="17"/>
      <c r="AK76" s="13"/>
      <c r="AL76" s="13"/>
      <c r="AM76" s="17"/>
      <c r="AN76" s="13"/>
      <c r="AO76" s="17"/>
      <c r="AP76" s="13"/>
      <c r="AQ76" s="13"/>
      <c r="AR76" s="13"/>
      <c r="AS76" s="13"/>
      <c r="AT76" s="13"/>
      <c r="AU76" s="13"/>
      <c r="AV76" s="13"/>
    </row>
    <row r="77" spans="1:48" s="18" customFormat="1" ht="14.15" customHeight="1">
      <c r="A77" s="118"/>
      <c r="B77" s="118"/>
      <c r="C77" s="118"/>
      <c r="D77" s="118"/>
      <c r="E77" s="21"/>
      <c r="F77" s="21"/>
      <c r="G77" s="21"/>
      <c r="H77" s="21"/>
      <c r="I77" s="21"/>
      <c r="J77" s="21"/>
      <c r="K77" s="21"/>
      <c r="L77" s="21"/>
      <c r="M77" s="21"/>
      <c r="N77" s="21"/>
      <c r="O77" s="21"/>
      <c r="P77" s="21"/>
      <c r="Q77" s="21"/>
      <c r="R77" s="21"/>
      <c r="S77" s="21"/>
      <c r="T77" s="21"/>
      <c r="U77" s="21"/>
      <c r="V77" s="21"/>
      <c r="W77" s="119"/>
      <c r="X77" s="119"/>
      <c r="Y77" s="119"/>
      <c r="Z77" s="119"/>
      <c r="AA77" s="13"/>
      <c r="AB77" s="13"/>
      <c r="AC77" s="13"/>
      <c r="AD77" s="13"/>
      <c r="AE77" s="13"/>
      <c r="AF77" s="17"/>
      <c r="AG77" s="17"/>
      <c r="AH77" s="13"/>
      <c r="AI77" s="13"/>
      <c r="AJ77" s="17"/>
      <c r="AK77" s="13"/>
      <c r="AL77" s="13"/>
      <c r="AM77" s="13"/>
      <c r="AN77" s="13"/>
      <c r="AO77" s="13"/>
      <c r="AP77" s="13"/>
      <c r="AQ77" s="13"/>
      <c r="AR77" s="13"/>
      <c r="AS77" s="13"/>
      <c r="AT77" s="13"/>
      <c r="AU77" s="13"/>
      <c r="AV77" s="13"/>
    </row>
    <row r="78" spans="1:48" s="18" customFormat="1" ht="14.15" customHeight="1">
      <c r="A78" s="118"/>
      <c r="B78" s="118"/>
      <c r="C78" s="118"/>
      <c r="D78" s="118"/>
      <c r="E78" s="21"/>
      <c r="F78" s="21"/>
      <c r="G78" s="21"/>
      <c r="H78" s="21"/>
      <c r="I78" s="21"/>
      <c r="J78" s="21"/>
      <c r="K78" s="21"/>
      <c r="L78" s="21"/>
      <c r="M78" s="21"/>
      <c r="N78" s="21"/>
      <c r="O78" s="21"/>
      <c r="P78" s="21"/>
      <c r="Q78" s="21"/>
      <c r="R78" s="21"/>
      <c r="S78" s="21"/>
      <c r="T78" s="21"/>
      <c r="U78" s="21"/>
      <c r="V78" s="21"/>
      <c r="W78" s="119"/>
      <c r="X78" s="119"/>
      <c r="Y78" s="119"/>
      <c r="Z78" s="119"/>
      <c r="AA78" s="13"/>
      <c r="AB78" s="13"/>
      <c r="AC78" s="13"/>
      <c r="AD78" s="13"/>
      <c r="AE78" s="13"/>
      <c r="AF78" s="17"/>
      <c r="AG78" s="17"/>
      <c r="AH78" s="13"/>
      <c r="AI78" s="13"/>
      <c r="AJ78" s="17"/>
      <c r="AK78" s="13"/>
      <c r="AL78" s="13"/>
      <c r="AM78" s="13"/>
      <c r="AN78" s="13"/>
      <c r="AO78" s="13"/>
      <c r="AP78" s="13"/>
      <c r="AQ78" s="13"/>
      <c r="AR78" s="13"/>
      <c r="AS78" s="13"/>
      <c r="AT78" s="13"/>
      <c r="AU78" s="13"/>
      <c r="AV78" s="13"/>
    </row>
    <row r="79" spans="1:48" s="18" customFormat="1" ht="14.15" customHeight="1">
      <c r="A79" s="118"/>
      <c r="B79" s="118"/>
      <c r="C79" s="118"/>
      <c r="D79" s="118"/>
      <c r="E79" s="21"/>
      <c r="F79" s="21"/>
      <c r="G79" s="21"/>
      <c r="H79" s="21"/>
      <c r="I79" s="21"/>
      <c r="J79" s="21"/>
      <c r="K79" s="21"/>
      <c r="L79" s="21"/>
      <c r="M79" s="21"/>
      <c r="N79" s="21"/>
      <c r="O79" s="21"/>
      <c r="P79" s="21"/>
      <c r="Q79" s="21"/>
      <c r="R79" s="21"/>
      <c r="S79" s="21"/>
      <c r="T79" s="21"/>
      <c r="U79" s="21"/>
      <c r="V79" s="21"/>
      <c r="W79" s="119"/>
      <c r="X79" s="119"/>
      <c r="Y79" s="119"/>
      <c r="Z79" s="119"/>
      <c r="AA79" s="13"/>
      <c r="AB79" s="13"/>
      <c r="AC79" s="13"/>
      <c r="AD79" s="13"/>
      <c r="AE79" s="13"/>
      <c r="AF79" s="17"/>
      <c r="AG79" s="17"/>
      <c r="AH79" s="13"/>
      <c r="AI79" s="13"/>
      <c r="AJ79" s="17"/>
      <c r="AK79" s="13"/>
      <c r="AL79" s="13"/>
      <c r="AM79" s="13"/>
      <c r="AN79" s="13"/>
      <c r="AO79" s="13"/>
      <c r="AP79" s="13"/>
      <c r="AQ79" s="13"/>
      <c r="AR79" s="13"/>
      <c r="AS79" s="13"/>
      <c r="AT79" s="13"/>
      <c r="AU79" s="13"/>
      <c r="AV79" s="13"/>
    </row>
    <row r="80" spans="1:48" s="18" customFormat="1" ht="14.15" customHeight="1">
      <c r="A80" s="118"/>
      <c r="B80" s="118"/>
      <c r="C80" s="118"/>
      <c r="D80" s="118"/>
      <c r="E80" s="21"/>
      <c r="F80" s="21"/>
      <c r="G80" s="21"/>
      <c r="H80" s="21"/>
      <c r="I80" s="21"/>
      <c r="J80" s="21"/>
      <c r="K80" s="21"/>
      <c r="L80" s="21"/>
      <c r="M80" s="21"/>
      <c r="N80" s="21"/>
      <c r="O80" s="21"/>
      <c r="P80" s="21"/>
      <c r="Q80" s="21"/>
      <c r="R80" s="21"/>
      <c r="S80" s="21"/>
      <c r="T80" s="21"/>
      <c r="U80" s="21"/>
      <c r="V80" s="21"/>
      <c r="W80" s="119"/>
      <c r="X80" s="119"/>
      <c r="Y80" s="119"/>
      <c r="Z80" s="119"/>
      <c r="AA80" s="13"/>
      <c r="AB80" s="13"/>
      <c r="AC80" s="13"/>
      <c r="AD80" s="13"/>
      <c r="AE80" s="13"/>
      <c r="AF80" s="17"/>
      <c r="AG80" s="17"/>
      <c r="AH80" s="13"/>
      <c r="AI80" s="13"/>
      <c r="AJ80" s="17"/>
      <c r="AK80" s="13"/>
      <c r="AL80" s="13"/>
      <c r="AM80" s="13"/>
      <c r="AN80" s="13"/>
      <c r="AO80" s="13"/>
      <c r="AP80" s="13"/>
      <c r="AQ80" s="13"/>
      <c r="AR80" s="13"/>
      <c r="AS80" s="13"/>
      <c r="AT80" s="13"/>
      <c r="AU80" s="13"/>
      <c r="AV80" s="13"/>
    </row>
    <row r="81" spans="1:48" s="18" customFormat="1" ht="14.15" customHeight="1">
      <c r="A81" s="118"/>
      <c r="B81" s="118"/>
      <c r="C81" s="118"/>
      <c r="D81" s="118"/>
      <c r="E81" s="21"/>
      <c r="F81" s="21"/>
      <c r="G81" s="21"/>
      <c r="H81" s="21"/>
      <c r="I81" s="21"/>
      <c r="J81" s="21"/>
      <c r="K81" s="21"/>
      <c r="L81" s="21"/>
      <c r="M81" s="21"/>
      <c r="N81" s="21"/>
      <c r="O81" s="21"/>
      <c r="P81" s="21"/>
      <c r="Q81" s="21"/>
      <c r="R81" s="21"/>
      <c r="S81" s="21"/>
      <c r="T81" s="21"/>
      <c r="U81" s="21"/>
      <c r="V81" s="21"/>
      <c r="W81" s="119"/>
      <c r="X81" s="119"/>
      <c r="Y81" s="119"/>
      <c r="Z81" s="119"/>
      <c r="AA81" s="13"/>
      <c r="AB81" s="13"/>
      <c r="AC81" s="13"/>
      <c r="AD81" s="13"/>
      <c r="AE81" s="13"/>
      <c r="AF81" s="17"/>
      <c r="AG81" s="17"/>
      <c r="AH81" s="13"/>
      <c r="AI81" s="13"/>
      <c r="AJ81" s="17"/>
      <c r="AK81" s="13"/>
      <c r="AL81" s="13"/>
      <c r="AM81" s="13"/>
      <c r="AN81" s="13"/>
      <c r="AO81" s="13"/>
      <c r="AP81" s="13"/>
      <c r="AQ81" s="13"/>
      <c r="AR81" s="13"/>
      <c r="AS81" s="13"/>
      <c r="AT81" s="13"/>
      <c r="AU81" s="13"/>
      <c r="AV81" s="13"/>
    </row>
    <row r="82" spans="1:48" s="18" customFormat="1" ht="14.15" customHeight="1">
      <c r="A82" s="118"/>
      <c r="B82" s="118"/>
      <c r="C82" s="118"/>
      <c r="D82" s="118"/>
      <c r="E82" s="21"/>
      <c r="F82" s="21"/>
      <c r="G82" s="21"/>
      <c r="H82" s="21"/>
      <c r="I82" s="21"/>
      <c r="J82" s="21"/>
      <c r="K82" s="21"/>
      <c r="L82" s="21"/>
      <c r="M82" s="21"/>
      <c r="N82" s="21"/>
      <c r="O82" s="21"/>
      <c r="P82" s="21"/>
      <c r="Q82" s="21"/>
      <c r="R82" s="21"/>
      <c r="S82" s="21"/>
      <c r="T82" s="21"/>
      <c r="U82" s="21"/>
      <c r="V82" s="21"/>
      <c r="W82" s="119"/>
      <c r="X82" s="119"/>
      <c r="Y82" s="119"/>
      <c r="Z82" s="119"/>
      <c r="AA82" s="13"/>
      <c r="AB82" s="13"/>
      <c r="AC82" s="13"/>
      <c r="AD82" s="13"/>
      <c r="AE82" s="13"/>
      <c r="AF82" s="17"/>
      <c r="AG82" s="17"/>
      <c r="AH82" s="13"/>
      <c r="AI82" s="13"/>
      <c r="AJ82" s="17"/>
      <c r="AK82" s="13"/>
      <c r="AL82" s="13"/>
      <c r="AM82" s="13"/>
      <c r="AN82" s="13"/>
      <c r="AO82" s="13"/>
      <c r="AP82" s="13"/>
      <c r="AQ82" s="13"/>
      <c r="AR82" s="13"/>
      <c r="AS82" s="13"/>
      <c r="AT82" s="13"/>
      <c r="AU82" s="13"/>
      <c r="AV82" s="13"/>
    </row>
    <row r="83" spans="1:48" s="18" customFormat="1" ht="14.15" customHeight="1">
      <c r="A83" s="118"/>
      <c r="B83" s="118"/>
      <c r="C83" s="118"/>
      <c r="D83" s="118"/>
      <c r="E83" s="21"/>
      <c r="F83" s="21"/>
      <c r="G83" s="21"/>
      <c r="H83" s="21"/>
      <c r="I83" s="21"/>
      <c r="J83" s="21"/>
      <c r="K83" s="21"/>
      <c r="L83" s="21"/>
      <c r="M83" s="21"/>
      <c r="N83" s="21"/>
      <c r="O83" s="21"/>
      <c r="P83" s="21"/>
      <c r="Q83" s="21"/>
      <c r="R83" s="21"/>
      <c r="S83" s="21"/>
      <c r="T83" s="21"/>
      <c r="U83" s="21"/>
      <c r="V83" s="21"/>
      <c r="W83" s="119"/>
      <c r="X83" s="119"/>
      <c r="Y83" s="119"/>
      <c r="Z83" s="119"/>
      <c r="AA83" s="13"/>
      <c r="AB83" s="13"/>
      <c r="AC83" s="13"/>
      <c r="AD83" s="13"/>
      <c r="AE83" s="13"/>
      <c r="AF83" s="17"/>
      <c r="AG83" s="17"/>
      <c r="AH83" s="13"/>
      <c r="AI83" s="13"/>
      <c r="AJ83" s="17"/>
      <c r="AK83" s="13"/>
      <c r="AL83" s="13"/>
      <c r="AM83" s="13"/>
      <c r="AN83" s="13"/>
      <c r="AO83" s="13"/>
      <c r="AP83" s="13"/>
      <c r="AQ83" s="13"/>
      <c r="AR83" s="13"/>
      <c r="AS83" s="13"/>
      <c r="AT83" s="13"/>
      <c r="AU83" s="13"/>
      <c r="AV83" s="13"/>
    </row>
    <row r="84" spans="1:48" s="18" customFormat="1" ht="14.15" customHeight="1">
      <c r="A84" s="118"/>
      <c r="B84" s="118"/>
      <c r="C84" s="118"/>
      <c r="D84" s="118"/>
      <c r="E84" s="21"/>
      <c r="F84" s="21"/>
      <c r="G84" s="21"/>
      <c r="H84" s="21"/>
      <c r="I84" s="21"/>
      <c r="J84" s="21"/>
      <c r="K84" s="21"/>
      <c r="L84" s="21"/>
      <c r="M84" s="21"/>
      <c r="N84" s="21"/>
      <c r="O84" s="21"/>
      <c r="P84" s="21"/>
      <c r="Q84" s="21"/>
      <c r="R84" s="21"/>
      <c r="S84" s="21"/>
      <c r="T84" s="21"/>
      <c r="U84" s="21"/>
      <c r="V84" s="21"/>
      <c r="W84" s="119"/>
      <c r="X84" s="119"/>
      <c r="Y84" s="119"/>
      <c r="Z84" s="119"/>
      <c r="AA84" s="13"/>
      <c r="AB84" s="13"/>
      <c r="AC84" s="13"/>
      <c r="AD84" s="13"/>
      <c r="AE84" s="13"/>
      <c r="AF84" s="17"/>
      <c r="AG84" s="17"/>
      <c r="AH84" s="13"/>
      <c r="AI84" s="13"/>
      <c r="AJ84" s="17"/>
      <c r="AK84" s="13"/>
      <c r="AL84" s="13"/>
      <c r="AM84" s="13"/>
      <c r="AN84" s="13"/>
      <c r="AO84" s="13"/>
      <c r="AP84" s="13"/>
      <c r="AQ84" s="13"/>
      <c r="AR84" s="13"/>
      <c r="AS84" s="13"/>
      <c r="AT84" s="13"/>
      <c r="AU84" s="13"/>
      <c r="AV84" s="13"/>
    </row>
    <row r="85" spans="1:48" s="18" customFormat="1" ht="14.15" customHeight="1">
      <c r="A85" s="118"/>
      <c r="B85" s="118"/>
      <c r="C85" s="118"/>
      <c r="D85" s="118"/>
      <c r="E85" s="21"/>
      <c r="F85" s="21"/>
      <c r="G85" s="21"/>
      <c r="H85" s="21"/>
      <c r="I85" s="21"/>
      <c r="J85" s="21"/>
      <c r="K85" s="21"/>
      <c r="L85" s="21"/>
      <c r="M85" s="21"/>
      <c r="N85" s="21"/>
      <c r="O85" s="21"/>
      <c r="P85" s="21"/>
      <c r="Q85" s="21"/>
      <c r="R85" s="21"/>
      <c r="S85" s="21"/>
      <c r="T85" s="21"/>
      <c r="U85" s="21"/>
      <c r="V85" s="21"/>
      <c r="W85" s="119"/>
      <c r="X85" s="119"/>
      <c r="Y85" s="119"/>
      <c r="Z85" s="119"/>
      <c r="AA85" s="13"/>
      <c r="AB85" s="13"/>
      <c r="AC85" s="13"/>
      <c r="AD85" s="13"/>
      <c r="AE85" s="13"/>
      <c r="AF85" s="17"/>
      <c r="AG85" s="17"/>
      <c r="AH85" s="13"/>
      <c r="AI85" s="13"/>
      <c r="AJ85" s="17"/>
      <c r="AK85" s="13"/>
      <c r="AL85" s="13"/>
      <c r="AM85" s="13"/>
      <c r="AN85" s="13"/>
      <c r="AO85" s="13"/>
      <c r="AP85" s="13"/>
      <c r="AQ85" s="13"/>
      <c r="AR85" s="13"/>
      <c r="AS85" s="13"/>
      <c r="AT85" s="13"/>
      <c r="AU85" s="13"/>
      <c r="AV85" s="13"/>
    </row>
    <row r="86" spans="1:48" s="18" customFormat="1" ht="14.15" customHeight="1">
      <c r="A86" s="118"/>
      <c r="B86" s="118"/>
      <c r="C86" s="118"/>
      <c r="D86" s="118"/>
      <c r="E86" s="21"/>
      <c r="F86" s="21"/>
      <c r="G86" s="21"/>
      <c r="H86" s="21"/>
      <c r="I86" s="21"/>
      <c r="J86" s="21"/>
      <c r="K86" s="21"/>
      <c r="L86" s="21"/>
      <c r="M86" s="21"/>
      <c r="N86" s="21"/>
      <c r="O86" s="21"/>
      <c r="P86" s="21"/>
      <c r="Q86" s="21"/>
      <c r="R86" s="21"/>
      <c r="S86" s="21"/>
      <c r="T86" s="21"/>
      <c r="U86" s="21"/>
      <c r="V86" s="21"/>
      <c r="W86" s="119"/>
      <c r="X86" s="119"/>
      <c r="Y86" s="119"/>
      <c r="Z86" s="119"/>
      <c r="AA86" s="13"/>
      <c r="AB86" s="13"/>
      <c r="AC86" s="13"/>
      <c r="AD86" s="13"/>
      <c r="AE86" s="13"/>
      <c r="AF86" s="17"/>
      <c r="AG86" s="17"/>
      <c r="AH86" s="13"/>
      <c r="AI86" s="13"/>
      <c r="AJ86" s="17"/>
      <c r="AK86" s="13"/>
      <c r="AL86" s="13"/>
      <c r="AM86" s="13"/>
      <c r="AN86" s="13"/>
      <c r="AO86" s="13"/>
      <c r="AP86" s="13"/>
      <c r="AQ86" s="13"/>
      <c r="AR86" s="13"/>
      <c r="AS86" s="13"/>
      <c r="AT86" s="13"/>
      <c r="AU86" s="13"/>
      <c r="AV86" s="13"/>
    </row>
    <row r="87" spans="1:48" s="18" customFormat="1" ht="14.15" customHeight="1">
      <c r="A87" s="118"/>
      <c r="B87" s="118"/>
      <c r="C87" s="118"/>
      <c r="D87" s="118"/>
      <c r="E87" s="21"/>
      <c r="F87" s="21"/>
      <c r="G87" s="21"/>
      <c r="H87" s="21"/>
      <c r="I87" s="21"/>
      <c r="J87" s="21"/>
      <c r="K87" s="21"/>
      <c r="L87" s="21"/>
      <c r="M87" s="21"/>
      <c r="N87" s="21"/>
      <c r="O87" s="21"/>
      <c r="P87" s="21"/>
      <c r="Q87" s="21"/>
      <c r="R87" s="21"/>
      <c r="S87" s="21"/>
      <c r="T87" s="21"/>
      <c r="U87" s="21"/>
      <c r="V87" s="21"/>
      <c r="W87" s="119"/>
      <c r="X87" s="119"/>
      <c r="Y87" s="119"/>
      <c r="Z87" s="119"/>
      <c r="AA87" s="13"/>
      <c r="AB87" s="13"/>
      <c r="AC87" s="13"/>
      <c r="AD87" s="13"/>
      <c r="AE87" s="13"/>
      <c r="AF87" s="17"/>
      <c r="AG87" s="17"/>
      <c r="AH87" s="13"/>
      <c r="AI87" s="13"/>
      <c r="AJ87" s="17"/>
      <c r="AK87" s="13"/>
      <c r="AL87" s="13"/>
      <c r="AM87" s="13"/>
      <c r="AN87" s="13"/>
      <c r="AO87" s="13"/>
      <c r="AP87" s="13"/>
      <c r="AQ87" s="13"/>
      <c r="AR87" s="13"/>
      <c r="AS87" s="13"/>
      <c r="AT87" s="13"/>
      <c r="AU87" s="13"/>
      <c r="AV87" s="13"/>
    </row>
    <row r="88" spans="1:48" s="18" customFormat="1" ht="14.15" customHeight="1">
      <c r="A88" s="118"/>
      <c r="B88" s="118"/>
      <c r="C88" s="118"/>
      <c r="D88" s="118"/>
      <c r="E88" s="21"/>
      <c r="F88" s="21"/>
      <c r="G88" s="21"/>
      <c r="H88" s="21"/>
      <c r="I88" s="21"/>
      <c r="J88" s="21"/>
      <c r="K88" s="21"/>
      <c r="L88" s="21"/>
      <c r="M88" s="21"/>
      <c r="N88" s="21"/>
      <c r="O88" s="21"/>
      <c r="P88" s="21"/>
      <c r="Q88" s="21"/>
      <c r="R88" s="21"/>
      <c r="S88" s="21"/>
      <c r="T88" s="21"/>
      <c r="U88" s="21"/>
      <c r="V88" s="21"/>
      <c r="W88" s="119"/>
      <c r="X88" s="119"/>
      <c r="Y88" s="119"/>
      <c r="Z88" s="119"/>
      <c r="AA88" s="13"/>
      <c r="AB88" s="13"/>
      <c r="AC88" s="13"/>
      <c r="AD88" s="13"/>
      <c r="AE88" s="13"/>
      <c r="AF88" s="17"/>
      <c r="AG88" s="17"/>
      <c r="AH88" s="13"/>
      <c r="AI88" s="13"/>
      <c r="AJ88" s="17"/>
      <c r="AK88" s="13"/>
      <c r="AL88" s="13"/>
      <c r="AM88" s="13"/>
      <c r="AN88" s="13"/>
      <c r="AO88" s="13"/>
      <c r="AP88" s="13"/>
      <c r="AQ88" s="13"/>
      <c r="AR88" s="13"/>
      <c r="AS88" s="13"/>
      <c r="AT88" s="13"/>
      <c r="AU88" s="13"/>
      <c r="AV88" s="13"/>
    </row>
    <row r="89" spans="1:48" s="18" customFormat="1" ht="14.15" customHeight="1">
      <c r="A89" s="118"/>
      <c r="B89" s="118"/>
      <c r="C89" s="118"/>
      <c r="D89" s="118"/>
      <c r="E89" s="21"/>
      <c r="F89" s="21"/>
      <c r="G89" s="21"/>
      <c r="H89" s="21"/>
      <c r="I89" s="21"/>
      <c r="J89" s="21"/>
      <c r="K89" s="21"/>
      <c r="L89" s="21"/>
      <c r="M89" s="21"/>
      <c r="N89" s="21"/>
      <c r="O89" s="21"/>
      <c r="P89" s="21"/>
      <c r="Q89" s="21"/>
      <c r="R89" s="21"/>
      <c r="S89" s="21"/>
      <c r="T89" s="21"/>
      <c r="U89" s="21"/>
      <c r="V89" s="21"/>
      <c r="W89" s="119"/>
      <c r="X89" s="119"/>
      <c r="Y89" s="119"/>
      <c r="Z89" s="119"/>
      <c r="AA89" s="13"/>
      <c r="AB89" s="13"/>
      <c r="AC89" s="13"/>
      <c r="AD89" s="13"/>
      <c r="AE89" s="13"/>
      <c r="AF89" s="17"/>
      <c r="AG89" s="17"/>
      <c r="AH89" s="13"/>
      <c r="AI89" s="13"/>
      <c r="AJ89" s="17"/>
      <c r="AK89" s="13"/>
      <c r="AL89" s="13"/>
      <c r="AM89" s="13"/>
      <c r="AN89" s="13"/>
      <c r="AO89" s="13"/>
      <c r="AP89" s="13"/>
      <c r="AQ89" s="13"/>
      <c r="AR89" s="13"/>
      <c r="AS89" s="13"/>
      <c r="AT89" s="13"/>
      <c r="AU89" s="13"/>
      <c r="AV89" s="13"/>
    </row>
    <row r="90" spans="1:48" s="18" customFormat="1" ht="14.15" customHeight="1">
      <c r="A90" s="118"/>
      <c r="B90" s="118"/>
      <c r="C90" s="118"/>
      <c r="D90" s="118"/>
      <c r="E90" s="21"/>
      <c r="F90" s="21"/>
      <c r="G90" s="21"/>
      <c r="H90" s="21"/>
      <c r="I90" s="21"/>
      <c r="J90" s="21"/>
      <c r="K90" s="21"/>
      <c r="L90" s="21"/>
      <c r="M90" s="21"/>
      <c r="N90" s="21"/>
      <c r="O90" s="21"/>
      <c r="P90" s="21"/>
      <c r="Q90" s="21"/>
      <c r="R90" s="21"/>
      <c r="S90" s="21"/>
      <c r="T90" s="21"/>
      <c r="U90" s="21"/>
      <c r="V90" s="21"/>
      <c r="W90" s="119"/>
      <c r="X90" s="119"/>
      <c r="Y90" s="119"/>
      <c r="Z90" s="119"/>
      <c r="AA90" s="13"/>
      <c r="AB90" s="13"/>
      <c r="AC90" s="13"/>
      <c r="AD90" s="13"/>
      <c r="AE90" s="13"/>
      <c r="AF90" s="17"/>
      <c r="AG90" s="17"/>
      <c r="AH90" s="13"/>
      <c r="AI90" s="13"/>
      <c r="AJ90" s="17"/>
      <c r="AK90" s="13"/>
      <c r="AL90" s="13"/>
      <c r="AM90" s="13"/>
      <c r="AN90" s="13"/>
      <c r="AO90" s="13"/>
      <c r="AP90" s="13"/>
      <c r="AQ90" s="13"/>
      <c r="AR90" s="13"/>
      <c r="AS90" s="13"/>
      <c r="AT90" s="13"/>
      <c r="AU90" s="13"/>
      <c r="AV90" s="13"/>
    </row>
    <row r="91" spans="1:48" s="18" customFormat="1" ht="14.15" customHeight="1">
      <c r="A91" s="118"/>
      <c r="B91" s="118"/>
      <c r="C91" s="118"/>
      <c r="D91" s="118"/>
      <c r="E91" s="21"/>
      <c r="F91" s="21"/>
      <c r="G91" s="21"/>
      <c r="H91" s="21"/>
      <c r="I91" s="21"/>
      <c r="J91" s="21"/>
      <c r="K91" s="21"/>
      <c r="L91" s="21"/>
      <c r="M91" s="21"/>
      <c r="N91" s="21"/>
      <c r="O91" s="21"/>
      <c r="P91" s="21"/>
      <c r="Q91" s="21"/>
      <c r="R91" s="21"/>
      <c r="S91" s="21"/>
      <c r="T91" s="21"/>
      <c r="U91" s="21"/>
      <c r="V91" s="21"/>
      <c r="W91" s="119"/>
      <c r="X91" s="119"/>
      <c r="Y91" s="119"/>
      <c r="Z91" s="119"/>
      <c r="AA91" s="13"/>
      <c r="AB91" s="13"/>
      <c r="AC91" s="13"/>
      <c r="AD91" s="13"/>
      <c r="AE91" s="13"/>
      <c r="AF91" s="17"/>
      <c r="AG91" s="17"/>
      <c r="AH91" s="13"/>
      <c r="AI91" s="13"/>
      <c r="AJ91" s="17"/>
      <c r="AK91" s="13"/>
      <c r="AL91" s="13"/>
      <c r="AM91" s="13"/>
      <c r="AN91" s="13"/>
      <c r="AO91" s="13"/>
      <c r="AP91" s="13"/>
      <c r="AQ91" s="13"/>
      <c r="AR91" s="13"/>
      <c r="AS91" s="13"/>
      <c r="AT91" s="13"/>
      <c r="AU91" s="13"/>
      <c r="AV91" s="13"/>
    </row>
    <row r="92" spans="1:48" s="18" customFormat="1" ht="14.15" customHeight="1">
      <c r="A92" s="118"/>
      <c r="B92" s="118"/>
      <c r="C92" s="118"/>
      <c r="D92" s="118"/>
      <c r="E92" s="21"/>
      <c r="F92" s="21"/>
      <c r="G92" s="21"/>
      <c r="H92" s="21"/>
      <c r="I92" s="21"/>
      <c r="J92" s="21"/>
      <c r="K92" s="21"/>
      <c r="L92" s="21"/>
      <c r="M92" s="21"/>
      <c r="N92" s="21"/>
      <c r="O92" s="21"/>
      <c r="P92" s="21"/>
      <c r="Q92" s="21"/>
      <c r="R92" s="21"/>
      <c r="S92" s="21"/>
      <c r="T92" s="21"/>
      <c r="U92" s="21"/>
      <c r="V92" s="21"/>
      <c r="W92" s="119"/>
      <c r="X92" s="119"/>
      <c r="Y92" s="119"/>
      <c r="Z92" s="119"/>
      <c r="AA92" s="13"/>
      <c r="AB92" s="13"/>
      <c r="AC92" s="13"/>
      <c r="AD92" s="13"/>
      <c r="AE92" s="13"/>
      <c r="AF92" s="17"/>
      <c r="AG92" s="17"/>
      <c r="AH92" s="13"/>
      <c r="AI92" s="13"/>
      <c r="AJ92" s="17"/>
      <c r="AK92" s="13"/>
      <c r="AL92" s="13"/>
      <c r="AM92" s="13"/>
      <c r="AN92" s="13"/>
      <c r="AO92" s="13"/>
      <c r="AP92" s="13"/>
      <c r="AQ92" s="13"/>
      <c r="AR92" s="13"/>
      <c r="AS92" s="13"/>
      <c r="AT92" s="13"/>
      <c r="AU92" s="13"/>
      <c r="AV92" s="13"/>
    </row>
    <row r="93" spans="1:48" s="18" customFormat="1" ht="14.15" customHeight="1">
      <c r="A93" s="118"/>
      <c r="B93" s="118"/>
      <c r="C93" s="118"/>
      <c r="D93" s="118"/>
      <c r="E93" s="21"/>
      <c r="F93" s="21"/>
      <c r="G93" s="21"/>
      <c r="H93" s="21"/>
      <c r="I93" s="21"/>
      <c r="J93" s="21"/>
      <c r="K93" s="21"/>
      <c r="L93" s="21"/>
      <c r="M93" s="21"/>
      <c r="N93" s="21"/>
      <c r="O93" s="21"/>
      <c r="P93" s="21"/>
      <c r="Q93" s="21"/>
      <c r="R93" s="21"/>
      <c r="S93" s="21"/>
      <c r="T93" s="21"/>
      <c r="U93" s="21"/>
      <c r="V93" s="21"/>
      <c r="W93" s="119"/>
      <c r="X93" s="119"/>
      <c r="Y93" s="119"/>
      <c r="Z93" s="119"/>
      <c r="AA93" s="13"/>
      <c r="AB93" s="13"/>
      <c r="AC93" s="13"/>
      <c r="AD93" s="13"/>
      <c r="AE93" s="13"/>
      <c r="AF93" s="17"/>
      <c r="AG93" s="17"/>
      <c r="AH93" s="13"/>
      <c r="AI93" s="13"/>
      <c r="AJ93" s="17"/>
      <c r="AK93" s="13"/>
      <c r="AL93" s="13"/>
      <c r="AM93" s="13"/>
      <c r="AN93" s="13"/>
      <c r="AO93" s="13"/>
      <c r="AP93" s="13"/>
      <c r="AQ93" s="13"/>
      <c r="AR93" s="13"/>
      <c r="AS93" s="13"/>
      <c r="AT93" s="13"/>
      <c r="AU93" s="13"/>
      <c r="AV93" s="13"/>
    </row>
    <row r="94" spans="1:48" s="18" customFormat="1" ht="14.15" customHeight="1">
      <c r="A94" s="118"/>
      <c r="B94" s="118"/>
      <c r="C94" s="118"/>
      <c r="D94" s="118"/>
      <c r="E94" s="21"/>
      <c r="F94" s="21"/>
      <c r="G94" s="21"/>
      <c r="H94" s="21"/>
      <c r="I94" s="21"/>
      <c r="J94" s="21"/>
      <c r="K94" s="21"/>
      <c r="L94" s="21"/>
      <c r="M94" s="21"/>
      <c r="N94" s="21"/>
      <c r="O94" s="21"/>
      <c r="P94" s="21"/>
      <c r="Q94" s="21"/>
      <c r="R94" s="21"/>
      <c r="S94" s="21"/>
      <c r="T94" s="21"/>
      <c r="U94" s="21"/>
      <c r="V94" s="21"/>
      <c r="W94" s="119"/>
      <c r="X94" s="119"/>
      <c r="Y94" s="119"/>
      <c r="Z94" s="119"/>
      <c r="AA94" s="13"/>
      <c r="AB94" s="13"/>
      <c r="AC94" s="13"/>
      <c r="AD94" s="13"/>
      <c r="AE94" s="13"/>
      <c r="AF94" s="17"/>
      <c r="AG94" s="17"/>
      <c r="AH94" s="13"/>
      <c r="AI94" s="13"/>
      <c r="AJ94" s="17"/>
      <c r="AK94" s="13"/>
      <c r="AL94" s="13"/>
      <c r="AM94" s="13"/>
      <c r="AN94" s="13"/>
      <c r="AO94" s="13"/>
      <c r="AP94" s="13"/>
      <c r="AQ94" s="13"/>
      <c r="AR94" s="13"/>
      <c r="AS94" s="13"/>
      <c r="AT94" s="13"/>
      <c r="AU94" s="13"/>
      <c r="AV94" s="13"/>
    </row>
    <row r="95" spans="1:48" s="18" customFormat="1" ht="14.15" customHeight="1">
      <c r="A95" s="118"/>
      <c r="B95" s="118"/>
      <c r="C95" s="118"/>
      <c r="D95" s="118"/>
      <c r="E95" s="21"/>
      <c r="F95" s="21"/>
      <c r="G95" s="21"/>
      <c r="H95" s="21"/>
      <c r="I95" s="21"/>
      <c r="J95" s="21"/>
      <c r="K95" s="21"/>
      <c r="L95" s="21"/>
      <c r="M95" s="21"/>
      <c r="N95" s="21"/>
      <c r="O95" s="21"/>
      <c r="P95" s="21"/>
      <c r="Q95" s="21"/>
      <c r="R95" s="21"/>
      <c r="S95" s="21"/>
      <c r="T95" s="21"/>
      <c r="U95" s="21"/>
      <c r="V95" s="21"/>
      <c r="W95" s="119"/>
      <c r="X95" s="119"/>
      <c r="Y95" s="119"/>
      <c r="Z95" s="119"/>
      <c r="AA95" s="13"/>
      <c r="AB95" s="13"/>
      <c r="AC95" s="13"/>
      <c r="AD95" s="13"/>
      <c r="AE95" s="13"/>
      <c r="AF95" s="17"/>
      <c r="AG95" s="17"/>
      <c r="AH95" s="13"/>
      <c r="AI95" s="13"/>
      <c r="AJ95" s="17"/>
      <c r="AK95" s="13"/>
      <c r="AL95" s="13"/>
      <c r="AM95" s="13"/>
      <c r="AN95" s="13"/>
      <c r="AO95" s="13"/>
      <c r="AP95" s="13"/>
      <c r="AQ95" s="13"/>
      <c r="AR95" s="13"/>
      <c r="AS95" s="13"/>
      <c r="AT95" s="13"/>
      <c r="AU95" s="13"/>
      <c r="AV95" s="13"/>
    </row>
    <row r="96" spans="1:48" s="18" customFormat="1" ht="14.15" customHeight="1">
      <c r="A96" s="118"/>
      <c r="B96" s="118"/>
      <c r="C96" s="118"/>
      <c r="D96" s="118"/>
      <c r="E96" s="21"/>
      <c r="F96" s="21"/>
      <c r="G96" s="21"/>
      <c r="H96" s="21"/>
      <c r="I96" s="21"/>
      <c r="J96" s="21"/>
      <c r="K96" s="21"/>
      <c r="L96" s="21"/>
      <c r="M96" s="21"/>
      <c r="N96" s="21"/>
      <c r="O96" s="21"/>
      <c r="P96" s="21"/>
      <c r="Q96" s="21"/>
      <c r="R96" s="21"/>
      <c r="S96" s="21"/>
      <c r="T96" s="21"/>
      <c r="U96" s="21"/>
      <c r="V96" s="21"/>
      <c r="W96" s="119"/>
      <c r="X96" s="119"/>
      <c r="Y96" s="119"/>
      <c r="Z96" s="119"/>
      <c r="AA96" s="13"/>
      <c r="AB96" s="13"/>
      <c r="AC96" s="13"/>
      <c r="AD96" s="13"/>
      <c r="AE96" s="13"/>
      <c r="AF96" s="17"/>
      <c r="AG96" s="17"/>
      <c r="AH96" s="13"/>
      <c r="AI96" s="13"/>
      <c r="AJ96" s="17"/>
      <c r="AK96" s="13"/>
      <c r="AL96" s="13"/>
      <c r="AM96" s="13"/>
      <c r="AN96" s="13"/>
      <c r="AO96" s="13"/>
      <c r="AP96" s="13"/>
      <c r="AQ96" s="13"/>
      <c r="AR96" s="13"/>
      <c r="AS96" s="13"/>
      <c r="AT96" s="13"/>
      <c r="AU96" s="13"/>
      <c r="AV96" s="13"/>
    </row>
    <row r="97" spans="1:48" s="18" customFormat="1" ht="14.15" customHeight="1">
      <c r="A97" s="118"/>
      <c r="B97" s="118"/>
      <c r="C97" s="118"/>
      <c r="D97" s="118"/>
      <c r="E97" s="21"/>
      <c r="F97" s="21"/>
      <c r="G97" s="21"/>
      <c r="H97" s="21"/>
      <c r="I97" s="21"/>
      <c r="J97" s="21"/>
      <c r="K97" s="21"/>
      <c r="L97" s="21"/>
      <c r="M97" s="21"/>
      <c r="N97" s="21"/>
      <c r="O97" s="21"/>
      <c r="P97" s="21"/>
      <c r="Q97" s="21"/>
      <c r="R97" s="21"/>
      <c r="S97" s="21"/>
      <c r="T97" s="21"/>
      <c r="U97" s="21"/>
      <c r="V97" s="21"/>
      <c r="W97" s="119"/>
      <c r="X97" s="119"/>
      <c r="Y97" s="119"/>
      <c r="Z97" s="119"/>
      <c r="AA97" s="13"/>
      <c r="AB97" s="13"/>
      <c r="AC97" s="13"/>
      <c r="AD97" s="13"/>
      <c r="AE97" s="13"/>
      <c r="AF97" s="17"/>
      <c r="AG97" s="17"/>
      <c r="AH97" s="13"/>
      <c r="AI97" s="13"/>
      <c r="AJ97" s="17"/>
      <c r="AK97" s="13"/>
      <c r="AL97" s="13"/>
      <c r="AM97" s="13"/>
      <c r="AN97" s="13"/>
      <c r="AO97" s="13"/>
      <c r="AP97" s="13"/>
      <c r="AQ97" s="13"/>
      <c r="AR97" s="13"/>
      <c r="AS97" s="13"/>
      <c r="AT97" s="13"/>
      <c r="AU97" s="13"/>
      <c r="AV97" s="13"/>
    </row>
    <row r="98" spans="1:48" s="18" customFormat="1" ht="14.15" customHeight="1">
      <c r="A98" s="118"/>
      <c r="B98" s="118"/>
      <c r="C98" s="118"/>
      <c r="D98" s="118"/>
      <c r="E98" s="21"/>
      <c r="F98" s="21"/>
      <c r="G98" s="21"/>
      <c r="H98" s="21"/>
      <c r="I98" s="21"/>
      <c r="J98" s="21"/>
      <c r="K98" s="21"/>
      <c r="L98" s="21"/>
      <c r="M98" s="21"/>
      <c r="N98" s="21"/>
      <c r="O98" s="21"/>
      <c r="P98" s="21"/>
      <c r="Q98" s="21"/>
      <c r="R98" s="21"/>
      <c r="S98" s="21"/>
      <c r="T98" s="21"/>
      <c r="U98" s="21"/>
      <c r="V98" s="21"/>
      <c r="W98" s="119"/>
      <c r="X98" s="119"/>
      <c r="Y98" s="119"/>
      <c r="Z98" s="119"/>
      <c r="AA98" s="13"/>
      <c r="AB98" s="13"/>
      <c r="AC98" s="13"/>
      <c r="AD98" s="13"/>
      <c r="AE98" s="13"/>
      <c r="AF98" s="17"/>
      <c r="AG98" s="17"/>
      <c r="AH98" s="13"/>
      <c r="AI98" s="13"/>
      <c r="AJ98" s="17"/>
      <c r="AK98" s="13"/>
      <c r="AL98" s="13"/>
      <c r="AM98" s="13"/>
      <c r="AN98" s="13"/>
      <c r="AO98" s="13"/>
      <c r="AP98" s="13"/>
      <c r="AQ98" s="13"/>
      <c r="AR98" s="13"/>
      <c r="AS98" s="13"/>
      <c r="AT98" s="13"/>
      <c r="AU98" s="13"/>
      <c r="AV98" s="13"/>
    </row>
    <row r="99" spans="1:48" s="18" customFormat="1" ht="14.15" customHeight="1">
      <c r="A99" s="118"/>
      <c r="B99" s="118"/>
      <c r="C99" s="118"/>
      <c r="D99" s="118"/>
      <c r="E99" s="21"/>
      <c r="F99" s="21"/>
      <c r="G99" s="21"/>
      <c r="H99" s="21"/>
      <c r="I99" s="21"/>
      <c r="J99" s="21"/>
      <c r="K99" s="21"/>
      <c r="L99" s="21"/>
      <c r="M99" s="21"/>
      <c r="N99" s="21"/>
      <c r="O99" s="21"/>
      <c r="P99" s="21"/>
      <c r="Q99" s="21"/>
      <c r="R99" s="21"/>
      <c r="S99" s="21"/>
      <c r="T99" s="21"/>
      <c r="U99" s="21"/>
      <c r="V99" s="21"/>
      <c r="W99" s="119"/>
      <c r="X99" s="119"/>
      <c r="Y99" s="119"/>
      <c r="Z99" s="119"/>
      <c r="AA99" s="13"/>
      <c r="AB99" s="13"/>
      <c r="AC99" s="13"/>
      <c r="AD99" s="13"/>
      <c r="AE99" s="13"/>
      <c r="AF99" s="17"/>
      <c r="AG99" s="17"/>
      <c r="AH99" s="13"/>
      <c r="AI99" s="13"/>
      <c r="AJ99" s="17"/>
      <c r="AK99" s="13"/>
      <c r="AL99" s="13"/>
      <c r="AM99" s="13"/>
      <c r="AN99" s="13"/>
      <c r="AO99" s="13"/>
      <c r="AP99" s="13"/>
      <c r="AQ99" s="13"/>
      <c r="AR99" s="13"/>
      <c r="AS99" s="13"/>
      <c r="AT99" s="13"/>
      <c r="AU99" s="13"/>
      <c r="AV99" s="13"/>
    </row>
    <row r="100" spans="1:48" s="18" customFormat="1" ht="14.15" customHeight="1">
      <c r="A100" s="118"/>
      <c r="B100" s="118"/>
      <c r="C100" s="118"/>
      <c r="D100" s="118"/>
      <c r="E100" s="21"/>
      <c r="F100" s="21"/>
      <c r="G100" s="21"/>
      <c r="H100" s="21"/>
      <c r="I100" s="21"/>
      <c r="J100" s="21"/>
      <c r="K100" s="21"/>
      <c r="L100" s="21"/>
      <c r="M100" s="21"/>
      <c r="N100" s="21"/>
      <c r="O100" s="21"/>
      <c r="P100" s="21"/>
      <c r="Q100" s="21"/>
      <c r="R100" s="21"/>
      <c r="S100" s="21"/>
      <c r="T100" s="21"/>
      <c r="U100" s="21"/>
      <c r="V100" s="21"/>
      <c r="W100" s="119"/>
      <c r="X100" s="119"/>
      <c r="Y100" s="119"/>
      <c r="Z100" s="119"/>
      <c r="AA100" s="13"/>
      <c r="AB100" s="13"/>
      <c r="AC100" s="13"/>
      <c r="AD100" s="13"/>
      <c r="AE100" s="13"/>
      <c r="AF100" s="17"/>
      <c r="AG100" s="17"/>
      <c r="AH100" s="13"/>
      <c r="AI100" s="13"/>
      <c r="AJ100" s="17"/>
      <c r="AK100" s="13"/>
      <c r="AL100" s="13"/>
      <c r="AM100" s="13"/>
      <c r="AN100" s="13"/>
      <c r="AO100" s="13"/>
      <c r="AP100" s="13"/>
      <c r="AQ100" s="13"/>
      <c r="AR100" s="13"/>
      <c r="AS100" s="13"/>
      <c r="AT100" s="13"/>
      <c r="AU100" s="13"/>
      <c r="AV100" s="13"/>
    </row>
    <row r="101" spans="1:48" s="18" customFormat="1" ht="14.15" customHeight="1">
      <c r="A101" s="118"/>
      <c r="B101" s="118"/>
      <c r="C101" s="118"/>
      <c r="D101" s="118"/>
      <c r="E101" s="21"/>
      <c r="F101" s="21"/>
      <c r="G101" s="21"/>
      <c r="H101" s="21"/>
      <c r="I101" s="21"/>
      <c r="J101" s="21"/>
      <c r="K101" s="21"/>
      <c r="L101" s="21"/>
      <c r="M101" s="21"/>
      <c r="N101" s="21"/>
      <c r="O101" s="21"/>
      <c r="P101" s="21"/>
      <c r="Q101" s="21"/>
      <c r="R101" s="21"/>
      <c r="S101" s="21"/>
      <c r="T101" s="21"/>
      <c r="U101" s="21"/>
      <c r="V101" s="21"/>
      <c r="W101" s="119"/>
      <c r="X101" s="119"/>
      <c r="Y101" s="119"/>
      <c r="Z101" s="119"/>
      <c r="AA101" s="13"/>
      <c r="AB101" s="13"/>
      <c r="AC101" s="13"/>
      <c r="AD101" s="13"/>
      <c r="AE101" s="13"/>
      <c r="AF101" s="17"/>
      <c r="AG101" s="17"/>
      <c r="AH101" s="13"/>
      <c r="AI101" s="13"/>
      <c r="AJ101" s="17"/>
      <c r="AK101" s="13"/>
      <c r="AL101" s="13"/>
      <c r="AM101" s="13"/>
      <c r="AN101" s="13"/>
      <c r="AO101" s="13"/>
      <c r="AP101" s="13"/>
      <c r="AQ101" s="13"/>
      <c r="AR101" s="13"/>
      <c r="AS101" s="13"/>
      <c r="AT101" s="13"/>
      <c r="AU101" s="13"/>
      <c r="AV101" s="13"/>
    </row>
    <row r="102" spans="1:48" s="18" customFormat="1" ht="14.15" customHeight="1">
      <c r="A102" s="118"/>
      <c r="B102" s="118"/>
      <c r="C102" s="118"/>
      <c r="D102" s="118"/>
      <c r="E102" s="21"/>
      <c r="F102" s="21"/>
      <c r="G102" s="21"/>
      <c r="H102" s="21"/>
      <c r="I102" s="21"/>
      <c r="J102" s="21"/>
      <c r="K102" s="21"/>
      <c r="L102" s="21"/>
      <c r="M102" s="21"/>
      <c r="N102" s="21"/>
      <c r="O102" s="21"/>
      <c r="P102" s="21"/>
      <c r="Q102" s="21"/>
      <c r="R102" s="21"/>
      <c r="S102" s="21"/>
      <c r="T102" s="21"/>
      <c r="U102" s="21"/>
      <c r="V102" s="21"/>
      <c r="W102" s="119"/>
      <c r="X102" s="119"/>
      <c r="Y102" s="119"/>
      <c r="Z102" s="119"/>
      <c r="AA102" s="13"/>
      <c r="AB102" s="13"/>
      <c r="AC102" s="13"/>
      <c r="AD102" s="13"/>
      <c r="AE102" s="13"/>
      <c r="AF102" s="17"/>
      <c r="AG102" s="17"/>
      <c r="AH102" s="13"/>
      <c r="AI102" s="13"/>
      <c r="AJ102" s="17"/>
      <c r="AK102" s="13"/>
      <c r="AL102" s="13"/>
      <c r="AM102" s="13"/>
      <c r="AN102" s="13"/>
      <c r="AO102" s="13"/>
      <c r="AP102" s="13"/>
      <c r="AQ102" s="13"/>
      <c r="AR102" s="13"/>
      <c r="AS102" s="13"/>
      <c r="AT102" s="13"/>
      <c r="AU102" s="13"/>
      <c r="AV102" s="13"/>
    </row>
    <row r="103" spans="1:48" s="18" customFormat="1" ht="14.15" customHeight="1">
      <c r="A103" s="118"/>
      <c r="B103" s="118"/>
      <c r="C103" s="118"/>
      <c r="D103" s="118"/>
      <c r="E103" s="21"/>
      <c r="F103" s="21"/>
      <c r="G103" s="21"/>
      <c r="H103" s="21"/>
      <c r="I103" s="21"/>
      <c r="J103" s="21"/>
      <c r="K103" s="21"/>
      <c r="L103" s="21"/>
      <c r="M103" s="21"/>
      <c r="N103" s="21"/>
      <c r="O103" s="21"/>
      <c r="P103" s="21"/>
      <c r="Q103" s="21"/>
      <c r="R103" s="21"/>
      <c r="S103" s="21"/>
      <c r="T103" s="21"/>
      <c r="U103" s="21"/>
      <c r="V103" s="21"/>
      <c r="W103" s="119"/>
      <c r="X103" s="119"/>
      <c r="Y103" s="119"/>
      <c r="Z103" s="119"/>
      <c r="AA103" s="13"/>
      <c r="AB103" s="13"/>
      <c r="AC103" s="13"/>
      <c r="AD103" s="13"/>
      <c r="AE103" s="13"/>
      <c r="AF103" s="17"/>
      <c r="AG103" s="17"/>
      <c r="AH103" s="13"/>
      <c r="AI103" s="13"/>
      <c r="AJ103" s="17"/>
      <c r="AK103" s="13"/>
      <c r="AL103" s="13"/>
      <c r="AM103" s="13"/>
      <c r="AN103" s="13"/>
      <c r="AO103" s="13"/>
      <c r="AP103" s="13"/>
      <c r="AQ103" s="13"/>
      <c r="AR103" s="13"/>
      <c r="AS103" s="13"/>
      <c r="AT103" s="13"/>
      <c r="AU103" s="13"/>
      <c r="AV103" s="13"/>
    </row>
    <row r="104" spans="1:48" s="18" customFormat="1" ht="14.15" customHeight="1">
      <c r="A104" s="118"/>
      <c r="B104" s="118"/>
      <c r="C104" s="118"/>
      <c r="D104" s="118"/>
      <c r="E104" s="21"/>
      <c r="F104" s="21"/>
      <c r="G104" s="21"/>
      <c r="H104" s="21"/>
      <c r="I104" s="21"/>
      <c r="J104" s="21"/>
      <c r="K104" s="21"/>
      <c r="L104" s="21"/>
      <c r="M104" s="21"/>
      <c r="N104" s="21"/>
      <c r="O104" s="21"/>
      <c r="P104" s="21"/>
      <c r="Q104" s="21"/>
      <c r="R104" s="21"/>
      <c r="S104" s="21"/>
      <c r="T104" s="21"/>
      <c r="U104" s="21"/>
      <c r="V104" s="21"/>
      <c r="W104" s="119"/>
      <c r="X104" s="119"/>
      <c r="Y104" s="119"/>
      <c r="Z104" s="119"/>
      <c r="AA104" s="13"/>
      <c r="AB104" s="13"/>
      <c r="AC104" s="13"/>
      <c r="AD104" s="13"/>
      <c r="AE104" s="13"/>
      <c r="AF104" s="17"/>
      <c r="AG104" s="17"/>
      <c r="AH104" s="13"/>
      <c r="AI104" s="13"/>
      <c r="AJ104" s="17"/>
      <c r="AK104" s="13"/>
      <c r="AL104" s="13"/>
      <c r="AM104" s="13"/>
      <c r="AN104" s="13"/>
      <c r="AO104" s="13"/>
      <c r="AP104" s="13"/>
      <c r="AQ104" s="13"/>
      <c r="AR104" s="13"/>
      <c r="AS104" s="13"/>
      <c r="AT104" s="13"/>
      <c r="AU104" s="13"/>
      <c r="AV104" s="13"/>
    </row>
    <row r="105" spans="1:48" s="18" customFormat="1" ht="14.15" customHeight="1">
      <c r="A105" s="118"/>
      <c r="B105" s="118"/>
      <c r="C105" s="118"/>
      <c r="D105" s="118"/>
      <c r="E105" s="21"/>
      <c r="F105" s="21"/>
      <c r="G105" s="21"/>
      <c r="H105" s="21"/>
      <c r="I105" s="21"/>
      <c r="J105" s="21"/>
      <c r="K105" s="21"/>
      <c r="L105" s="21"/>
      <c r="M105" s="21"/>
      <c r="N105" s="21"/>
      <c r="O105" s="21"/>
      <c r="P105" s="21"/>
      <c r="Q105" s="21"/>
      <c r="R105" s="21"/>
      <c r="S105" s="21"/>
      <c r="T105" s="21"/>
      <c r="U105" s="21"/>
      <c r="V105" s="21"/>
      <c r="W105" s="119"/>
      <c r="X105" s="119"/>
      <c r="Y105" s="119"/>
      <c r="Z105" s="119"/>
      <c r="AA105" s="13"/>
      <c r="AB105" s="13"/>
      <c r="AC105" s="13"/>
      <c r="AD105" s="13"/>
      <c r="AE105" s="13"/>
      <c r="AF105" s="17"/>
      <c r="AG105" s="17"/>
      <c r="AH105" s="13"/>
      <c r="AI105" s="13"/>
      <c r="AJ105" s="17"/>
      <c r="AK105" s="13"/>
      <c r="AL105" s="13"/>
      <c r="AM105" s="13"/>
      <c r="AN105" s="13"/>
      <c r="AO105" s="13"/>
      <c r="AP105" s="13"/>
      <c r="AQ105" s="13"/>
      <c r="AR105" s="13"/>
      <c r="AS105" s="13"/>
      <c r="AT105" s="13"/>
      <c r="AU105" s="13"/>
      <c r="AV105" s="13"/>
    </row>
    <row r="106" spans="1:48" s="18" customFormat="1" ht="14.15" customHeight="1">
      <c r="A106" s="118"/>
      <c r="B106" s="118"/>
      <c r="C106" s="118"/>
      <c r="D106" s="118"/>
      <c r="E106" s="21"/>
      <c r="F106" s="21"/>
      <c r="G106" s="21"/>
      <c r="H106" s="21"/>
      <c r="I106" s="21"/>
      <c r="J106" s="21"/>
      <c r="K106" s="21"/>
      <c r="L106" s="21"/>
      <c r="M106" s="21"/>
      <c r="N106" s="21"/>
      <c r="O106" s="21"/>
      <c r="P106" s="21"/>
      <c r="Q106" s="21"/>
      <c r="R106" s="21"/>
      <c r="S106" s="21"/>
      <c r="T106" s="21"/>
      <c r="U106" s="21"/>
      <c r="V106" s="21"/>
      <c r="W106" s="119"/>
      <c r="X106" s="119"/>
      <c r="Y106" s="119"/>
      <c r="Z106" s="119"/>
      <c r="AA106" s="13"/>
      <c r="AB106" s="13"/>
      <c r="AC106" s="13"/>
      <c r="AD106" s="13"/>
      <c r="AE106" s="13"/>
      <c r="AF106" s="17"/>
      <c r="AG106" s="17"/>
      <c r="AH106" s="13"/>
      <c r="AI106" s="13"/>
      <c r="AJ106" s="17"/>
      <c r="AK106" s="13"/>
      <c r="AL106" s="13"/>
      <c r="AM106" s="13"/>
      <c r="AN106" s="13"/>
      <c r="AO106" s="13"/>
      <c r="AP106" s="13"/>
      <c r="AQ106" s="13"/>
      <c r="AR106" s="13"/>
      <c r="AS106" s="13"/>
      <c r="AT106" s="13"/>
      <c r="AU106" s="13"/>
      <c r="AV106" s="13"/>
    </row>
    <row r="107" spans="1:48" ht="14.15" customHeight="1">
      <c r="W107" s="22"/>
      <c r="X107" s="22"/>
      <c r="Y107" s="22"/>
      <c r="Z107" s="22"/>
    </row>
    <row r="108" spans="1:48" ht="14.15" customHeight="1">
      <c r="W108" s="22"/>
      <c r="X108" s="22"/>
      <c r="Y108" s="22"/>
      <c r="Z108" s="22"/>
    </row>
    <row r="109" spans="1:48" ht="14.15" customHeight="1">
      <c r="W109" s="22"/>
      <c r="X109" s="22"/>
      <c r="Y109" s="22"/>
      <c r="Z109" s="22"/>
    </row>
    <row r="110" spans="1:48" ht="14.15" customHeight="1">
      <c r="W110" s="22"/>
      <c r="X110" s="22"/>
      <c r="Y110" s="22"/>
      <c r="Z110" s="22"/>
    </row>
    <row r="111" spans="1:48" ht="14.15" customHeight="1">
      <c r="W111" s="22"/>
      <c r="X111" s="22"/>
      <c r="Y111" s="22"/>
      <c r="Z111" s="22"/>
    </row>
    <row r="112" spans="1:48" ht="14.15" customHeight="1">
      <c r="W112" s="22"/>
      <c r="X112" s="22"/>
      <c r="Y112" s="22"/>
      <c r="Z112" s="22"/>
    </row>
    <row r="113" spans="23:26" ht="14.15" customHeight="1">
      <c r="W113" s="22"/>
      <c r="X113" s="22"/>
      <c r="Y113" s="22"/>
      <c r="Z113" s="22"/>
    </row>
    <row r="114" spans="23:26" ht="14.15" customHeight="1">
      <c r="W114" s="22"/>
      <c r="X114" s="22"/>
      <c r="Y114" s="22"/>
      <c r="Z114" s="22"/>
    </row>
    <row r="115" spans="23:26" ht="14.15" customHeight="1">
      <c r="W115" s="22"/>
      <c r="X115" s="22"/>
      <c r="Y115" s="22"/>
      <c r="Z115" s="22"/>
    </row>
    <row r="116" spans="23:26" ht="14.15" customHeight="1">
      <c r="W116" s="22"/>
      <c r="X116" s="22"/>
      <c r="Y116" s="22"/>
      <c r="Z116" s="22"/>
    </row>
    <row r="117" spans="23:26" ht="14.15" customHeight="1">
      <c r="W117" s="22"/>
      <c r="X117" s="22"/>
      <c r="Y117" s="22"/>
      <c r="Z117" s="22"/>
    </row>
    <row r="118" spans="23:26" ht="14.15" customHeight="1">
      <c r="W118" s="22"/>
      <c r="X118" s="22"/>
      <c r="Y118" s="22"/>
      <c r="Z118" s="22"/>
    </row>
    <row r="119" spans="23:26" ht="14.15" customHeight="1">
      <c r="W119" s="22"/>
      <c r="X119" s="22"/>
      <c r="Y119" s="22"/>
      <c r="Z119" s="22"/>
    </row>
    <row r="120" spans="23:26" ht="14.15" customHeight="1">
      <c r="W120" s="22"/>
      <c r="X120" s="22"/>
      <c r="Y120" s="22"/>
      <c r="Z120" s="22"/>
    </row>
    <row r="121" spans="23:26" ht="14.15" customHeight="1">
      <c r="W121" s="22"/>
      <c r="X121" s="22"/>
      <c r="Y121" s="22"/>
      <c r="Z121" s="22"/>
    </row>
    <row r="122" spans="23:26" ht="14.15" customHeight="1">
      <c r="W122" s="22"/>
      <c r="X122" s="22"/>
      <c r="Y122" s="22"/>
      <c r="Z122" s="22"/>
    </row>
    <row r="123" spans="23:26" ht="14.15" customHeight="1">
      <c r="W123" s="22"/>
      <c r="X123" s="22"/>
      <c r="Y123" s="22"/>
      <c r="Z123" s="22"/>
    </row>
    <row r="124" spans="23:26" ht="14.15" customHeight="1">
      <c r="W124" s="22"/>
      <c r="X124" s="22"/>
      <c r="Y124" s="22"/>
      <c r="Z124" s="22"/>
    </row>
    <row r="125" spans="23:26" ht="14.15" customHeight="1">
      <c r="W125" s="22"/>
      <c r="X125" s="22"/>
      <c r="Y125" s="22"/>
      <c r="Z125" s="22"/>
    </row>
    <row r="126" spans="23:26" ht="14.15" customHeight="1">
      <c r="W126" s="22"/>
      <c r="X126" s="22"/>
      <c r="Y126" s="22"/>
      <c r="Z126" s="22"/>
    </row>
    <row r="127" spans="23:26" ht="14.15" customHeight="1">
      <c r="W127" s="22"/>
      <c r="X127" s="22"/>
      <c r="Y127" s="22"/>
      <c r="Z127" s="22"/>
    </row>
    <row r="128" spans="23:26" ht="14.15" customHeight="1">
      <c r="W128" s="22"/>
      <c r="X128" s="22"/>
      <c r="Y128" s="22"/>
      <c r="Z128" s="22"/>
    </row>
    <row r="129" spans="23:26" ht="14.15" customHeight="1">
      <c r="W129" s="22"/>
      <c r="X129" s="22"/>
      <c r="Y129" s="22"/>
      <c r="Z129" s="22"/>
    </row>
    <row r="130" spans="23:26" ht="14.15" customHeight="1">
      <c r="W130" s="22"/>
      <c r="X130" s="22"/>
      <c r="Y130" s="22"/>
      <c r="Z130" s="22"/>
    </row>
    <row r="131" spans="23:26" ht="14.15" customHeight="1">
      <c r="W131" s="22"/>
      <c r="X131" s="22"/>
      <c r="Y131" s="22"/>
      <c r="Z131" s="22"/>
    </row>
    <row r="132" spans="23:26" ht="14.15" customHeight="1">
      <c r="W132" s="22"/>
      <c r="X132" s="22"/>
      <c r="Y132" s="22"/>
      <c r="Z132" s="22"/>
    </row>
    <row r="133" spans="23:26" ht="14.15" customHeight="1">
      <c r="W133" s="22"/>
      <c r="X133" s="22"/>
      <c r="Y133" s="22"/>
      <c r="Z133" s="22"/>
    </row>
    <row r="134" spans="23:26" ht="14.15" customHeight="1">
      <c r="W134" s="22"/>
      <c r="X134" s="22"/>
      <c r="Y134" s="22"/>
      <c r="Z134" s="22"/>
    </row>
    <row r="135" spans="23:26" ht="14.15" customHeight="1">
      <c r="W135" s="22"/>
      <c r="X135" s="22"/>
      <c r="Y135" s="22"/>
      <c r="Z135" s="22"/>
    </row>
    <row r="136" spans="23:26" ht="14.15" customHeight="1">
      <c r="W136" s="22"/>
      <c r="X136" s="22"/>
      <c r="Y136" s="22"/>
      <c r="Z136" s="22"/>
    </row>
    <row r="137" spans="23:26" ht="14.15" customHeight="1">
      <c r="W137" s="22"/>
      <c r="X137" s="22"/>
      <c r="Y137" s="22"/>
      <c r="Z137" s="22"/>
    </row>
    <row r="138" spans="23:26" ht="14.15" customHeight="1">
      <c r="W138" s="22"/>
      <c r="X138" s="22"/>
      <c r="Y138" s="22"/>
      <c r="Z138" s="22"/>
    </row>
    <row r="139" spans="23:26" ht="14.15" customHeight="1">
      <c r="W139" s="22"/>
      <c r="X139" s="22"/>
      <c r="Y139" s="22"/>
      <c r="Z139" s="22"/>
    </row>
    <row r="140" spans="23:26" ht="14.15" customHeight="1">
      <c r="W140" s="22"/>
      <c r="X140" s="22"/>
      <c r="Y140" s="22"/>
      <c r="Z140" s="22"/>
    </row>
    <row r="141" spans="23:26" ht="14.15" customHeight="1">
      <c r="W141" s="22"/>
      <c r="X141" s="22"/>
      <c r="Y141" s="22"/>
      <c r="Z141" s="22"/>
    </row>
    <row r="142" spans="23:26" ht="14.15" customHeight="1">
      <c r="W142" s="22"/>
      <c r="X142" s="22"/>
      <c r="Y142" s="22"/>
      <c r="Z142" s="22"/>
    </row>
    <row r="143" spans="23:26" ht="14.15" customHeight="1">
      <c r="W143" s="22"/>
      <c r="X143" s="22"/>
      <c r="Y143" s="22"/>
      <c r="Z143" s="22"/>
    </row>
    <row r="144" spans="23:26" ht="14.15" customHeight="1">
      <c r="W144" s="22"/>
      <c r="X144" s="22"/>
      <c r="Y144" s="22"/>
      <c r="Z144" s="22"/>
    </row>
    <row r="145" spans="23:26" ht="14.15" customHeight="1">
      <c r="W145" s="22"/>
      <c r="X145" s="22"/>
      <c r="Y145" s="22"/>
      <c r="Z145" s="22"/>
    </row>
    <row r="146" spans="23:26" ht="14.15" customHeight="1">
      <c r="W146" s="22"/>
      <c r="X146" s="22"/>
      <c r="Y146" s="22"/>
      <c r="Z146" s="22"/>
    </row>
    <row r="147" spans="23:26" ht="14.15" customHeight="1">
      <c r="W147" s="22"/>
      <c r="X147" s="22"/>
      <c r="Y147" s="22"/>
      <c r="Z147" s="22"/>
    </row>
    <row r="148" spans="23:26" ht="14.15" customHeight="1">
      <c r="W148" s="22"/>
      <c r="X148" s="22"/>
      <c r="Y148" s="22"/>
      <c r="Z148" s="22"/>
    </row>
    <row r="149" spans="23:26" ht="14.15" customHeight="1">
      <c r="W149" s="22"/>
      <c r="X149" s="22"/>
      <c r="Y149" s="22"/>
      <c r="Z149" s="22"/>
    </row>
    <row r="150" spans="23:26" ht="14.15" customHeight="1">
      <c r="W150" s="22"/>
      <c r="X150" s="22"/>
      <c r="Y150" s="22"/>
      <c r="Z150" s="22"/>
    </row>
    <row r="151" spans="23:26" ht="14.15" customHeight="1">
      <c r="W151" s="22"/>
      <c r="X151" s="22"/>
      <c r="Y151" s="22"/>
      <c r="Z151" s="22"/>
    </row>
    <row r="152" spans="23:26" ht="14.15" customHeight="1">
      <c r="W152" s="22"/>
      <c r="X152" s="22"/>
      <c r="Y152" s="22"/>
      <c r="Z152" s="22"/>
    </row>
    <row r="153" spans="23:26" ht="14.15" customHeight="1">
      <c r="W153" s="22"/>
      <c r="X153" s="22"/>
      <c r="Y153" s="22"/>
      <c r="Z153" s="22"/>
    </row>
    <row r="154" spans="23:26" ht="14.15" customHeight="1">
      <c r="W154" s="22"/>
      <c r="X154" s="22"/>
      <c r="Y154" s="22"/>
      <c r="Z154" s="22"/>
    </row>
    <row r="155" spans="23:26" ht="14.15" customHeight="1">
      <c r="W155" s="22"/>
      <c r="X155" s="22"/>
      <c r="Y155" s="22"/>
      <c r="Z155" s="22"/>
    </row>
    <row r="156" spans="23:26" ht="14.15" customHeight="1">
      <c r="W156" s="22"/>
      <c r="X156" s="22"/>
      <c r="Y156" s="22"/>
      <c r="Z156" s="22"/>
    </row>
    <row r="157" spans="23:26" ht="14.15" customHeight="1">
      <c r="W157" s="22"/>
      <c r="X157" s="22"/>
      <c r="Y157" s="22"/>
      <c r="Z157" s="22"/>
    </row>
    <row r="158" spans="23:26" ht="14.15" customHeight="1">
      <c r="W158" s="22"/>
      <c r="X158" s="22"/>
      <c r="Y158" s="22"/>
      <c r="Z158" s="22"/>
    </row>
    <row r="159" spans="23:26" ht="14.15" customHeight="1">
      <c r="W159" s="22"/>
      <c r="X159" s="22"/>
      <c r="Y159" s="22"/>
      <c r="Z159" s="22"/>
    </row>
    <row r="160" spans="23:26" ht="14.15" customHeight="1">
      <c r="W160" s="22"/>
      <c r="X160" s="22"/>
      <c r="Y160" s="22"/>
      <c r="Z160" s="22"/>
    </row>
    <row r="161" spans="23:26" ht="14.15" customHeight="1">
      <c r="W161" s="22"/>
      <c r="X161" s="22"/>
      <c r="Y161" s="22"/>
      <c r="Z161" s="22"/>
    </row>
    <row r="162" spans="23:26" ht="14.15" customHeight="1">
      <c r="W162" s="22"/>
      <c r="X162" s="22"/>
      <c r="Y162" s="22"/>
      <c r="Z162" s="22"/>
    </row>
    <row r="163" spans="23:26" ht="14.15" customHeight="1">
      <c r="W163" s="22"/>
      <c r="X163" s="22"/>
      <c r="Y163" s="22"/>
      <c r="Z163" s="22"/>
    </row>
    <row r="164" spans="23:26" ht="14.15" customHeight="1">
      <c r="W164" s="22"/>
      <c r="X164" s="22"/>
      <c r="Y164" s="22"/>
      <c r="Z164" s="22"/>
    </row>
    <row r="165" spans="23:26" ht="14.15" customHeight="1">
      <c r="W165" s="22"/>
      <c r="X165" s="22"/>
      <c r="Y165" s="22"/>
      <c r="Z165" s="22"/>
    </row>
    <row r="166" spans="23:26" ht="14.15" customHeight="1">
      <c r="W166" s="22"/>
      <c r="X166" s="22"/>
      <c r="Y166" s="22"/>
      <c r="Z166" s="22"/>
    </row>
    <row r="167" spans="23:26" ht="14.15" customHeight="1">
      <c r="W167" s="22"/>
      <c r="X167" s="22"/>
      <c r="Y167" s="22"/>
      <c r="Z167" s="22"/>
    </row>
    <row r="168" spans="23:26" ht="14.15" customHeight="1">
      <c r="W168" s="22"/>
      <c r="X168" s="22"/>
      <c r="Y168" s="22"/>
      <c r="Z168" s="22"/>
    </row>
    <row r="169" spans="23:26" ht="14.15" customHeight="1">
      <c r="W169" s="22"/>
      <c r="X169" s="22"/>
      <c r="Y169" s="22"/>
      <c r="Z169" s="22"/>
    </row>
    <row r="170" spans="23:26" ht="14.15" customHeight="1">
      <c r="W170" s="22"/>
      <c r="X170" s="22"/>
      <c r="Y170" s="22"/>
      <c r="Z170" s="22"/>
    </row>
    <row r="171" spans="23:26" ht="14.15" customHeight="1">
      <c r="W171" s="22"/>
      <c r="X171" s="22"/>
      <c r="Y171" s="22"/>
      <c r="Z171" s="22"/>
    </row>
    <row r="172" spans="23:26" ht="14.15" customHeight="1">
      <c r="W172" s="22"/>
      <c r="X172" s="22"/>
      <c r="Y172" s="22"/>
      <c r="Z172" s="22"/>
    </row>
    <row r="173" spans="23:26" ht="14.15" customHeight="1">
      <c r="W173" s="22"/>
      <c r="X173" s="22"/>
      <c r="Y173" s="22"/>
      <c r="Z173" s="22"/>
    </row>
    <row r="174" spans="23:26" ht="14.15" customHeight="1">
      <c r="W174" s="22"/>
      <c r="X174" s="22"/>
      <c r="Y174" s="22"/>
      <c r="Z174" s="22"/>
    </row>
    <row r="175" spans="23:26" ht="14.15" customHeight="1">
      <c r="W175" s="22"/>
      <c r="X175" s="22"/>
      <c r="Y175" s="22"/>
      <c r="Z175" s="22"/>
    </row>
    <row r="176" spans="23:26" ht="14.15" customHeight="1">
      <c r="W176" s="22"/>
      <c r="X176" s="22"/>
      <c r="Y176" s="22"/>
      <c r="Z176" s="22"/>
    </row>
    <row r="177" spans="23:26" ht="14.15" customHeight="1">
      <c r="W177" s="22"/>
      <c r="X177" s="22"/>
      <c r="Y177" s="22"/>
      <c r="Z177" s="22"/>
    </row>
    <row r="178" spans="23:26" ht="14.15" customHeight="1">
      <c r="W178" s="22"/>
      <c r="X178" s="22"/>
      <c r="Y178" s="22"/>
      <c r="Z178" s="22"/>
    </row>
    <row r="179" spans="23:26" ht="14.15" customHeight="1">
      <c r="W179" s="22"/>
      <c r="X179" s="22"/>
      <c r="Y179" s="22"/>
      <c r="Z179" s="22"/>
    </row>
    <row r="180" spans="23:26" ht="14.15" customHeight="1">
      <c r="W180" s="22"/>
      <c r="X180" s="22"/>
      <c r="Y180" s="22"/>
      <c r="Z180" s="22"/>
    </row>
    <row r="181" spans="23:26" ht="14.15" customHeight="1">
      <c r="W181" s="22"/>
      <c r="X181" s="22"/>
      <c r="Y181" s="22"/>
      <c r="Z181" s="22"/>
    </row>
    <row r="182" spans="23:26" ht="14.15" customHeight="1">
      <c r="W182" s="22"/>
      <c r="X182" s="22"/>
      <c r="Y182" s="22"/>
      <c r="Z182" s="22"/>
    </row>
    <row r="183" spans="23:26" ht="14.15" customHeight="1">
      <c r="W183" s="22"/>
      <c r="X183" s="22"/>
      <c r="Y183" s="22"/>
      <c r="Z183" s="22"/>
    </row>
    <row r="184" spans="23:26" ht="14.15" customHeight="1">
      <c r="W184" s="22"/>
      <c r="X184" s="22"/>
      <c r="Y184" s="22"/>
      <c r="Z184" s="22"/>
    </row>
    <row r="185" spans="23:26" ht="14.15" customHeight="1">
      <c r="W185" s="22"/>
      <c r="X185" s="22"/>
      <c r="Y185" s="22"/>
      <c r="Z185" s="22"/>
    </row>
    <row r="186" spans="23:26" ht="14.15" customHeight="1">
      <c r="W186" s="22"/>
      <c r="X186" s="22"/>
      <c r="Y186" s="22"/>
      <c r="Z186" s="22"/>
    </row>
    <row r="187" spans="23:26" ht="14.15" customHeight="1">
      <c r="W187" s="22"/>
      <c r="X187" s="22"/>
      <c r="Y187" s="22"/>
      <c r="Z187" s="22"/>
    </row>
    <row r="188" spans="23:26" ht="14.15" customHeight="1">
      <c r="W188" s="22"/>
      <c r="X188" s="22"/>
      <c r="Y188" s="22"/>
      <c r="Z188" s="22"/>
    </row>
    <row r="189" spans="23:26" ht="14.15" customHeight="1">
      <c r="W189" s="22"/>
      <c r="X189" s="22"/>
      <c r="Y189" s="22"/>
      <c r="Z189" s="22"/>
    </row>
    <row r="190" spans="23:26" ht="14.15" customHeight="1">
      <c r="W190" s="22"/>
      <c r="X190" s="22"/>
      <c r="Y190" s="22"/>
      <c r="Z190" s="22"/>
    </row>
    <row r="191" spans="23:26" ht="14.15" customHeight="1">
      <c r="W191" s="22"/>
      <c r="X191" s="22"/>
      <c r="Y191" s="22"/>
      <c r="Z191" s="22"/>
    </row>
    <row r="192" spans="23:26" ht="14.15" customHeight="1">
      <c r="W192" s="22"/>
      <c r="X192" s="22"/>
      <c r="Y192" s="22"/>
      <c r="Z192" s="22"/>
    </row>
    <row r="193" spans="23:26" ht="14.15" customHeight="1">
      <c r="W193" s="22"/>
      <c r="X193" s="22"/>
      <c r="Y193" s="22"/>
      <c r="Z193" s="22"/>
    </row>
    <row r="194" spans="23:26" ht="14.15" customHeight="1">
      <c r="W194" s="22"/>
      <c r="X194" s="22"/>
      <c r="Y194" s="22"/>
      <c r="Z194" s="22"/>
    </row>
    <row r="195" spans="23:26" ht="14.15" customHeight="1">
      <c r="W195" s="22"/>
      <c r="X195" s="22"/>
      <c r="Y195" s="22"/>
      <c r="Z195" s="22"/>
    </row>
    <row r="196" spans="23:26" ht="14.15" customHeight="1">
      <c r="W196" s="22"/>
      <c r="X196" s="22"/>
      <c r="Y196" s="22"/>
      <c r="Z196" s="22"/>
    </row>
    <row r="197" spans="23:26" ht="14.15" customHeight="1">
      <c r="W197" s="22"/>
      <c r="X197" s="22"/>
      <c r="Y197" s="22"/>
      <c r="Z197" s="22"/>
    </row>
    <row r="198" spans="23:26" ht="14.15" customHeight="1">
      <c r="W198" s="22"/>
      <c r="X198" s="22"/>
      <c r="Y198" s="22"/>
      <c r="Z198" s="22"/>
    </row>
    <row r="199" spans="23:26" ht="14.15" customHeight="1">
      <c r="W199" s="22"/>
      <c r="X199" s="22"/>
      <c r="Y199" s="22"/>
      <c r="Z199" s="22"/>
    </row>
    <row r="200" spans="23:26" ht="14.15" customHeight="1">
      <c r="W200" s="22"/>
      <c r="X200" s="22"/>
      <c r="Y200" s="22"/>
      <c r="Z200" s="22"/>
    </row>
    <row r="201" spans="23:26" ht="14.15" customHeight="1">
      <c r="W201" s="22"/>
      <c r="X201" s="22"/>
      <c r="Y201" s="22"/>
      <c r="Z201" s="22"/>
    </row>
    <row r="202" spans="23:26" ht="14.15" customHeight="1">
      <c r="W202" s="22"/>
      <c r="X202" s="22"/>
      <c r="Y202" s="22"/>
      <c r="Z202" s="22"/>
    </row>
    <row r="203" spans="23:26" ht="14.15" customHeight="1">
      <c r="W203" s="22"/>
      <c r="X203" s="22"/>
      <c r="Y203" s="22"/>
      <c r="Z203" s="22"/>
    </row>
    <row r="204" spans="23:26" ht="14.15" customHeight="1">
      <c r="W204" s="22"/>
      <c r="X204" s="22"/>
      <c r="Y204" s="22"/>
      <c r="Z204" s="22"/>
    </row>
    <row r="205" spans="23:26" ht="14.15" customHeight="1">
      <c r="W205" s="22"/>
      <c r="X205" s="22"/>
      <c r="Y205" s="22"/>
      <c r="Z205" s="22"/>
    </row>
    <row r="206" spans="23:26" ht="14.15" customHeight="1">
      <c r="W206" s="22"/>
      <c r="X206" s="22"/>
      <c r="Y206" s="22"/>
      <c r="Z206" s="22"/>
    </row>
    <row r="207" spans="23:26" ht="14.15" customHeight="1">
      <c r="W207" s="22"/>
      <c r="X207" s="22"/>
      <c r="Y207" s="22"/>
      <c r="Z207" s="22"/>
    </row>
    <row r="208" spans="23:26" ht="14.15" customHeight="1">
      <c r="W208" s="22"/>
      <c r="X208" s="22"/>
      <c r="Y208" s="22"/>
      <c r="Z208" s="22"/>
    </row>
    <row r="209" spans="23:26" ht="14.15" customHeight="1">
      <c r="W209" s="22"/>
      <c r="X209" s="22"/>
      <c r="Y209" s="22"/>
      <c r="Z209" s="22"/>
    </row>
    <row r="210" spans="23:26" ht="14.15" customHeight="1">
      <c r="W210" s="22"/>
      <c r="X210" s="22"/>
      <c r="Y210" s="22"/>
      <c r="Z210" s="22"/>
    </row>
    <row r="211" spans="23:26" ht="14.15" customHeight="1">
      <c r="W211" s="22"/>
      <c r="X211" s="22"/>
      <c r="Y211" s="22"/>
      <c r="Z211" s="22"/>
    </row>
    <row r="212" spans="23:26" ht="14.15" customHeight="1">
      <c r="W212" s="22"/>
      <c r="X212" s="22"/>
      <c r="Y212" s="22"/>
      <c r="Z212" s="22"/>
    </row>
    <row r="213" spans="23:26" ht="14.15" customHeight="1">
      <c r="W213" s="22"/>
      <c r="X213" s="22"/>
      <c r="Y213" s="22"/>
      <c r="Z213" s="22"/>
    </row>
    <row r="214" spans="23:26" ht="14.15" customHeight="1">
      <c r="W214" s="22"/>
      <c r="X214" s="22"/>
      <c r="Y214" s="22"/>
      <c r="Z214" s="22"/>
    </row>
    <row r="215" spans="23:26" ht="14.15" customHeight="1">
      <c r="W215" s="22"/>
      <c r="X215" s="22"/>
      <c r="Y215" s="22"/>
      <c r="Z215" s="22"/>
    </row>
    <row r="216" spans="23:26" ht="14.15" customHeight="1">
      <c r="W216" s="22"/>
      <c r="X216" s="22"/>
      <c r="Y216" s="22"/>
      <c r="Z216" s="22"/>
    </row>
    <row r="217" spans="23:26" ht="14.15" customHeight="1">
      <c r="W217" s="22"/>
      <c r="X217" s="22"/>
      <c r="Y217" s="22"/>
      <c r="Z217" s="22"/>
    </row>
    <row r="218" spans="23:26" ht="14.15" customHeight="1">
      <c r="W218" s="22"/>
      <c r="X218" s="22"/>
      <c r="Y218" s="22"/>
      <c r="Z218" s="22"/>
    </row>
    <row r="219" spans="23:26" ht="14.15" customHeight="1">
      <c r="W219" s="22"/>
      <c r="X219" s="22"/>
      <c r="Y219" s="22"/>
      <c r="Z219" s="22"/>
    </row>
    <row r="220" spans="23:26" ht="14.15" customHeight="1">
      <c r="W220" s="22"/>
      <c r="X220" s="22"/>
      <c r="Y220" s="22"/>
      <c r="Z220" s="22"/>
    </row>
    <row r="221" spans="23:26" ht="14.15" customHeight="1">
      <c r="W221" s="22"/>
      <c r="X221" s="22"/>
      <c r="Y221" s="22"/>
      <c r="Z221" s="22"/>
    </row>
    <row r="222" spans="23:26" ht="14.15" customHeight="1">
      <c r="W222" s="22"/>
      <c r="X222" s="22"/>
      <c r="Y222" s="22"/>
      <c r="Z222" s="22"/>
    </row>
    <row r="223" spans="23:26" ht="14.15" customHeight="1">
      <c r="W223" s="22"/>
      <c r="X223" s="22"/>
      <c r="Y223" s="22"/>
      <c r="Z223" s="22"/>
    </row>
    <row r="224" spans="23:26" ht="14.15" customHeight="1">
      <c r="W224" s="22"/>
      <c r="X224" s="22"/>
      <c r="Y224" s="22"/>
      <c r="Z224" s="22"/>
    </row>
    <row r="225" spans="23:26" ht="14.15" customHeight="1">
      <c r="W225" s="22"/>
      <c r="X225" s="22"/>
      <c r="Y225" s="22"/>
      <c r="Z225" s="22"/>
    </row>
    <row r="226" spans="23:26" ht="14.15" customHeight="1">
      <c r="W226" s="22"/>
      <c r="X226" s="22"/>
      <c r="Y226" s="22"/>
      <c r="Z226" s="22"/>
    </row>
    <row r="227" spans="23:26" ht="14.15" customHeight="1">
      <c r="W227" s="22"/>
      <c r="X227" s="22"/>
      <c r="Y227" s="22"/>
      <c r="Z227" s="22"/>
    </row>
    <row r="228" spans="23:26" ht="14.15" customHeight="1">
      <c r="W228" s="22"/>
      <c r="X228" s="22"/>
      <c r="Y228" s="22"/>
      <c r="Z228" s="22"/>
    </row>
    <row r="229" spans="23:26" ht="14.15" customHeight="1">
      <c r="W229" s="22"/>
      <c r="X229" s="22"/>
      <c r="Y229" s="22"/>
      <c r="Z229" s="22"/>
    </row>
    <row r="230" spans="23:26" ht="14.15" customHeight="1">
      <c r="W230" s="22"/>
      <c r="X230" s="22"/>
      <c r="Y230" s="22"/>
      <c r="Z230" s="22"/>
    </row>
    <row r="231" spans="23:26" ht="14.15" customHeight="1">
      <c r="W231" s="22"/>
      <c r="X231" s="22"/>
      <c r="Y231" s="22"/>
      <c r="Z231" s="22"/>
    </row>
    <row r="232" spans="23:26" ht="14.15" customHeight="1">
      <c r="W232" s="22"/>
      <c r="X232" s="22"/>
      <c r="Y232" s="22"/>
      <c r="Z232" s="22"/>
    </row>
    <row r="233" spans="23:26" ht="14.15" customHeight="1">
      <c r="W233" s="22"/>
      <c r="X233" s="22"/>
      <c r="Y233" s="22"/>
      <c r="Z233" s="22"/>
    </row>
    <row r="234" spans="23:26" ht="14.15" customHeight="1">
      <c r="W234" s="22"/>
      <c r="X234" s="22"/>
      <c r="Y234" s="22"/>
      <c r="Z234" s="22"/>
    </row>
    <row r="235" spans="23:26" ht="14.15" customHeight="1">
      <c r="W235" s="22"/>
      <c r="X235" s="22"/>
      <c r="Y235" s="22"/>
      <c r="Z235" s="22"/>
    </row>
    <row r="236" spans="23:26" ht="14.15" customHeight="1">
      <c r="W236" s="22"/>
      <c r="X236" s="22"/>
      <c r="Y236" s="22"/>
      <c r="Z236" s="22"/>
    </row>
    <row r="237" spans="23:26" ht="14.15" customHeight="1">
      <c r="W237" s="22"/>
      <c r="X237" s="22"/>
      <c r="Y237" s="22"/>
      <c r="Z237" s="22"/>
    </row>
    <row r="238" spans="23:26" ht="14.15" customHeight="1">
      <c r="W238" s="22"/>
      <c r="X238" s="22"/>
      <c r="Y238" s="22"/>
      <c r="Z238" s="22"/>
    </row>
    <row r="239" spans="23:26" ht="14.15" customHeight="1">
      <c r="W239" s="22"/>
      <c r="X239" s="22"/>
      <c r="Y239" s="22"/>
      <c r="Z239" s="22"/>
    </row>
    <row r="240" spans="23:26" ht="14.15" customHeight="1">
      <c r="W240" s="22"/>
      <c r="X240" s="22"/>
      <c r="Y240" s="22"/>
      <c r="Z240" s="22"/>
    </row>
    <row r="241" spans="23:26" ht="14.15" customHeight="1">
      <c r="W241" s="22"/>
      <c r="X241" s="22"/>
      <c r="Y241" s="22"/>
      <c r="Z241" s="22"/>
    </row>
    <row r="242" spans="23:26" ht="14.15" customHeight="1">
      <c r="W242" s="22"/>
      <c r="X242" s="22"/>
      <c r="Y242" s="22"/>
      <c r="Z242" s="22"/>
    </row>
    <row r="243" spans="23:26" ht="14.15" customHeight="1">
      <c r="W243" s="22"/>
      <c r="X243" s="22"/>
      <c r="Y243" s="22"/>
      <c r="Z243" s="22"/>
    </row>
    <row r="244" spans="23:26" ht="14.15" customHeight="1">
      <c r="W244" s="22"/>
      <c r="X244" s="22"/>
      <c r="Y244" s="22"/>
      <c r="Z244" s="22"/>
    </row>
    <row r="245" spans="23:26" ht="14.15" customHeight="1">
      <c r="W245" s="22"/>
      <c r="X245" s="22"/>
      <c r="Y245" s="22"/>
      <c r="Z245" s="22"/>
    </row>
    <row r="246" spans="23:26" ht="14.15" customHeight="1">
      <c r="W246" s="22"/>
      <c r="X246" s="22"/>
      <c r="Y246" s="22"/>
      <c r="Z246" s="22"/>
    </row>
    <row r="247" spans="23:26" ht="14.15" customHeight="1">
      <c r="W247" s="22"/>
      <c r="X247" s="22"/>
      <c r="Y247" s="22"/>
      <c r="Z247" s="22"/>
    </row>
    <row r="248" spans="23:26" ht="14.15" customHeight="1">
      <c r="W248" s="22"/>
      <c r="X248" s="22"/>
      <c r="Y248" s="22"/>
      <c r="Z248" s="22"/>
    </row>
    <row r="249" spans="23:26" ht="14.15" customHeight="1">
      <c r="W249" s="22"/>
      <c r="X249" s="22"/>
      <c r="Y249" s="22"/>
      <c r="Z249" s="22"/>
    </row>
    <row r="250" spans="23:26" ht="14.15" customHeight="1">
      <c r="W250" s="22"/>
      <c r="X250" s="22"/>
      <c r="Y250" s="22"/>
      <c r="Z250" s="22"/>
    </row>
    <row r="251" spans="23:26" ht="14.15" customHeight="1">
      <c r="W251" s="22"/>
      <c r="X251" s="22"/>
      <c r="Y251" s="22"/>
      <c r="Z251" s="22"/>
    </row>
    <row r="252" spans="23:26" ht="14.15" customHeight="1">
      <c r="W252" s="22"/>
      <c r="X252" s="22"/>
      <c r="Y252" s="22"/>
      <c r="Z252" s="22"/>
    </row>
    <row r="253" spans="23:26" ht="14.15" customHeight="1">
      <c r="W253" s="22"/>
      <c r="X253" s="22"/>
      <c r="Y253" s="22"/>
      <c r="Z253" s="22"/>
    </row>
    <row r="254" spans="23:26" ht="14.15" customHeight="1">
      <c r="W254" s="22"/>
      <c r="X254" s="22"/>
      <c r="Y254" s="22"/>
      <c r="Z254" s="22"/>
    </row>
    <row r="255" spans="23:26" ht="14.15" customHeight="1">
      <c r="W255" s="22"/>
      <c r="X255" s="22"/>
      <c r="Y255" s="22"/>
      <c r="Z255" s="22"/>
    </row>
    <row r="256" spans="23:26" ht="14.15" customHeight="1">
      <c r="W256" s="22"/>
      <c r="X256" s="22"/>
      <c r="Y256" s="22"/>
      <c r="Z256" s="22"/>
    </row>
    <row r="257" spans="23:26" ht="14.15" customHeight="1">
      <c r="W257" s="22"/>
      <c r="X257" s="22"/>
      <c r="Y257" s="22"/>
      <c r="Z257" s="22"/>
    </row>
    <row r="258" spans="23:26" ht="14.15" customHeight="1">
      <c r="W258" s="22"/>
      <c r="X258" s="22"/>
      <c r="Y258" s="22"/>
      <c r="Z258" s="22"/>
    </row>
    <row r="259" spans="23:26" ht="14.15" customHeight="1">
      <c r="W259" s="22"/>
      <c r="X259" s="22"/>
      <c r="Y259" s="22"/>
      <c r="Z259" s="22"/>
    </row>
    <row r="260" spans="23:26" ht="14.15" customHeight="1">
      <c r="W260" s="22"/>
      <c r="X260" s="22"/>
      <c r="Y260" s="22"/>
      <c r="Z260" s="22"/>
    </row>
    <row r="261" spans="23:26" ht="14.15" customHeight="1">
      <c r="W261" s="22"/>
      <c r="X261" s="22"/>
      <c r="Y261" s="22"/>
      <c r="Z261" s="22"/>
    </row>
    <row r="262" spans="23:26" ht="14.15" customHeight="1">
      <c r="W262" s="22"/>
      <c r="X262" s="22"/>
      <c r="Y262" s="22"/>
      <c r="Z262" s="22"/>
    </row>
    <row r="263" spans="23:26" ht="14.15" customHeight="1">
      <c r="W263" s="22"/>
      <c r="X263" s="22"/>
      <c r="Y263" s="22"/>
      <c r="Z263" s="22"/>
    </row>
    <row r="264" spans="23:26" ht="14.15" customHeight="1">
      <c r="W264" s="22"/>
      <c r="X264" s="22"/>
      <c r="Y264" s="22"/>
      <c r="Z264" s="22"/>
    </row>
    <row r="265" spans="23:26" ht="14.15" customHeight="1">
      <c r="W265" s="22"/>
      <c r="X265" s="22"/>
      <c r="Y265" s="22"/>
      <c r="Z265" s="22"/>
    </row>
    <row r="266" spans="23:26" ht="14.15" customHeight="1">
      <c r="W266" s="22"/>
      <c r="X266" s="22"/>
      <c r="Y266" s="22"/>
      <c r="Z266" s="22"/>
    </row>
    <row r="267" spans="23:26" ht="14.15" customHeight="1">
      <c r="W267" s="22"/>
      <c r="X267" s="22"/>
      <c r="Y267" s="22"/>
      <c r="Z267" s="22"/>
    </row>
    <row r="268" spans="23:26" ht="14.15" customHeight="1">
      <c r="W268" s="22"/>
      <c r="X268" s="22"/>
      <c r="Y268" s="22"/>
      <c r="Z268" s="22"/>
    </row>
    <row r="269" spans="23:26" ht="14.15" customHeight="1">
      <c r="W269" s="22"/>
      <c r="X269" s="22"/>
      <c r="Y269" s="22"/>
      <c r="Z269" s="22"/>
    </row>
    <row r="270" spans="23:26" ht="14.15" customHeight="1">
      <c r="W270" s="22"/>
      <c r="X270" s="22"/>
      <c r="Y270" s="22"/>
      <c r="Z270" s="22"/>
    </row>
    <row r="271" spans="23:26" ht="14.15" customHeight="1">
      <c r="W271" s="22"/>
      <c r="X271" s="22"/>
      <c r="Y271" s="22"/>
      <c r="Z271" s="22"/>
    </row>
    <row r="272" spans="23:26" ht="14.15" customHeight="1">
      <c r="W272" s="22"/>
      <c r="X272" s="22"/>
      <c r="Y272" s="22"/>
      <c r="Z272" s="22"/>
    </row>
    <row r="273" spans="23:26" ht="14.15" customHeight="1">
      <c r="W273" s="22"/>
      <c r="X273" s="22"/>
      <c r="Y273" s="22"/>
      <c r="Z273" s="22"/>
    </row>
    <row r="274" spans="23:26" ht="14.15" customHeight="1">
      <c r="W274" s="22"/>
      <c r="X274" s="22"/>
      <c r="Y274" s="22"/>
      <c r="Z274" s="22"/>
    </row>
    <row r="275" spans="23:26" ht="14.15" customHeight="1">
      <c r="W275" s="22"/>
      <c r="X275" s="22"/>
      <c r="Y275" s="22"/>
      <c r="Z275" s="22"/>
    </row>
    <row r="276" spans="23:26" ht="14.15" customHeight="1">
      <c r="W276" s="22"/>
      <c r="X276" s="22"/>
      <c r="Y276" s="22"/>
      <c r="Z276" s="22"/>
    </row>
    <row r="277" spans="23:26" ht="14.15" customHeight="1">
      <c r="W277" s="22"/>
      <c r="X277" s="22"/>
      <c r="Y277" s="22"/>
      <c r="Z277" s="22"/>
    </row>
    <row r="278" spans="23:26" ht="14.15" customHeight="1">
      <c r="W278" s="22"/>
      <c r="X278" s="22"/>
      <c r="Y278" s="22"/>
      <c r="Z278" s="22"/>
    </row>
    <row r="279" spans="23:26" ht="14.15" customHeight="1">
      <c r="W279" s="22"/>
      <c r="X279" s="22"/>
      <c r="Y279" s="22"/>
      <c r="Z279" s="22"/>
    </row>
    <row r="280" spans="23:26" ht="14.15" customHeight="1">
      <c r="W280" s="22"/>
      <c r="X280" s="22"/>
      <c r="Y280" s="22"/>
      <c r="Z280" s="22"/>
    </row>
    <row r="281" spans="23:26" ht="14.15" customHeight="1">
      <c r="W281" s="22"/>
      <c r="X281" s="22"/>
      <c r="Y281" s="22"/>
      <c r="Z281" s="22"/>
    </row>
    <row r="282" spans="23:26" ht="14.15" customHeight="1">
      <c r="W282" s="22"/>
      <c r="X282" s="22"/>
      <c r="Y282" s="22"/>
      <c r="Z282" s="22"/>
    </row>
    <row r="283" spans="23:26" ht="14.15" customHeight="1">
      <c r="W283" s="22"/>
      <c r="X283" s="22"/>
      <c r="Y283" s="22"/>
      <c r="Z283" s="22"/>
    </row>
    <row r="284" spans="23:26" ht="14.15" customHeight="1">
      <c r="W284" s="22"/>
      <c r="X284" s="22"/>
      <c r="Y284" s="22"/>
      <c r="Z284" s="22"/>
    </row>
    <row r="285" spans="23:26" ht="14.15" customHeight="1">
      <c r="W285" s="22"/>
      <c r="X285" s="22"/>
      <c r="Y285" s="22"/>
      <c r="Z285" s="22"/>
    </row>
    <row r="286" spans="23:26" ht="14.15" customHeight="1">
      <c r="W286" s="22"/>
      <c r="X286" s="22"/>
      <c r="Y286" s="22"/>
      <c r="Z286" s="22"/>
    </row>
    <row r="287" spans="23:26" ht="14.15" customHeight="1">
      <c r="W287" s="22"/>
      <c r="X287" s="22"/>
      <c r="Y287" s="22"/>
      <c r="Z287" s="22"/>
    </row>
    <row r="288" spans="23:26" ht="14.15" customHeight="1">
      <c r="W288" s="22"/>
      <c r="X288" s="22"/>
      <c r="Y288" s="22"/>
      <c r="Z288" s="22"/>
    </row>
    <row r="289" spans="23:26" ht="14.15" customHeight="1">
      <c r="W289" s="22"/>
      <c r="X289" s="22"/>
      <c r="Y289" s="22"/>
      <c r="Z289" s="22"/>
    </row>
    <row r="290" spans="23:26" ht="14.15" customHeight="1">
      <c r="W290" s="22"/>
      <c r="X290" s="22"/>
      <c r="Y290" s="22"/>
      <c r="Z290" s="22"/>
    </row>
    <row r="291" spans="23:26" ht="14.15" customHeight="1">
      <c r="W291" s="22"/>
      <c r="X291" s="22"/>
      <c r="Y291" s="22"/>
      <c r="Z291" s="22"/>
    </row>
    <row r="292" spans="23:26" ht="14.15" customHeight="1">
      <c r="W292" s="22"/>
      <c r="X292" s="22"/>
      <c r="Y292" s="22"/>
      <c r="Z292" s="22"/>
    </row>
    <row r="293" spans="23:26" ht="14.15" customHeight="1">
      <c r="W293" s="22"/>
      <c r="X293" s="22"/>
      <c r="Y293" s="22"/>
      <c r="Z293" s="22"/>
    </row>
    <row r="294" spans="23:26" ht="14.15" customHeight="1">
      <c r="W294" s="22"/>
      <c r="X294" s="22"/>
      <c r="Y294" s="22"/>
      <c r="Z294" s="22"/>
    </row>
    <row r="295" spans="23:26" ht="14.15" customHeight="1">
      <c r="W295" s="22"/>
      <c r="X295" s="22"/>
      <c r="Y295" s="22"/>
      <c r="Z295" s="22"/>
    </row>
    <row r="296" spans="23:26" ht="14.15" customHeight="1">
      <c r="W296" s="22"/>
      <c r="X296" s="22"/>
      <c r="Y296" s="22"/>
      <c r="Z296" s="22"/>
    </row>
    <row r="297" spans="23:26" ht="14.15" customHeight="1">
      <c r="W297" s="22"/>
      <c r="X297" s="22"/>
      <c r="Y297" s="22"/>
      <c r="Z297" s="22"/>
    </row>
    <row r="298" spans="23:26" ht="14.15" customHeight="1">
      <c r="W298" s="22"/>
      <c r="X298" s="22"/>
      <c r="Y298" s="22"/>
      <c r="Z298" s="22"/>
    </row>
    <row r="299" spans="23:26" ht="14.15" customHeight="1">
      <c r="W299" s="22"/>
      <c r="X299" s="22"/>
      <c r="Y299" s="22"/>
      <c r="Z299" s="22"/>
    </row>
    <row r="300" spans="23:26" ht="14.15" customHeight="1">
      <c r="W300" s="22"/>
      <c r="X300" s="22"/>
      <c r="Y300" s="22"/>
      <c r="Z300" s="22"/>
    </row>
    <row r="301" spans="23:26" ht="14.15" customHeight="1">
      <c r="W301" s="22"/>
      <c r="X301" s="22"/>
      <c r="Y301" s="22"/>
      <c r="Z301" s="22"/>
    </row>
    <row r="302" spans="23:26" ht="14.15" customHeight="1">
      <c r="W302" s="22"/>
      <c r="X302" s="22"/>
      <c r="Y302" s="22"/>
      <c r="Z302" s="22"/>
    </row>
    <row r="303" spans="23:26" ht="14.15" customHeight="1">
      <c r="W303" s="22"/>
      <c r="X303" s="22"/>
      <c r="Y303" s="22"/>
      <c r="Z303" s="22"/>
    </row>
    <row r="304" spans="23:26" ht="14.15" customHeight="1">
      <c r="W304" s="22"/>
      <c r="X304" s="22"/>
      <c r="Y304" s="22"/>
      <c r="Z304" s="22"/>
    </row>
    <row r="305" spans="23:26" ht="14.15" customHeight="1">
      <c r="W305" s="22"/>
      <c r="X305" s="22"/>
      <c r="Y305" s="22"/>
      <c r="Z305" s="22"/>
    </row>
    <row r="306" spans="23:26" ht="14.15" customHeight="1">
      <c r="W306" s="22"/>
      <c r="X306" s="22"/>
      <c r="Y306" s="22"/>
      <c r="Z306" s="22"/>
    </row>
    <row r="307" spans="23:26" ht="14.15" customHeight="1">
      <c r="W307" s="22"/>
      <c r="X307" s="22"/>
      <c r="Y307" s="22"/>
      <c r="Z307" s="22"/>
    </row>
    <row r="308" spans="23:26" ht="14.15" customHeight="1">
      <c r="W308" s="22"/>
      <c r="X308" s="22"/>
      <c r="Y308" s="22"/>
      <c r="Z308" s="22"/>
    </row>
    <row r="309" spans="23:26" ht="14.15" customHeight="1">
      <c r="W309" s="22"/>
      <c r="X309" s="22"/>
      <c r="Y309" s="22"/>
      <c r="Z309" s="22"/>
    </row>
    <row r="310" spans="23:26" ht="14.15" customHeight="1">
      <c r="W310" s="22"/>
      <c r="X310" s="22"/>
      <c r="Y310" s="22"/>
      <c r="Z310" s="22"/>
    </row>
    <row r="311" spans="23:26" ht="14.15" customHeight="1">
      <c r="W311" s="22"/>
      <c r="X311" s="22"/>
      <c r="Y311" s="22"/>
      <c r="Z311" s="22"/>
    </row>
    <row r="312" spans="23:26" ht="14.15" customHeight="1">
      <c r="W312" s="22"/>
      <c r="X312" s="22"/>
      <c r="Y312" s="22"/>
      <c r="Z312" s="22"/>
    </row>
    <row r="313" spans="23:26" ht="14.15" customHeight="1">
      <c r="W313" s="22"/>
      <c r="X313" s="22"/>
      <c r="Y313" s="22"/>
      <c r="Z313" s="22"/>
    </row>
    <row r="314" spans="23:26" ht="14.15" customHeight="1">
      <c r="W314" s="22"/>
      <c r="X314" s="22"/>
      <c r="Y314" s="22"/>
      <c r="Z314" s="22"/>
    </row>
    <row r="315" spans="23:26" ht="14.15" customHeight="1">
      <c r="W315" s="22"/>
      <c r="X315" s="22"/>
      <c r="Y315" s="22"/>
      <c r="Z315" s="22"/>
    </row>
    <row r="316" spans="23:26" ht="14.15" customHeight="1">
      <c r="W316" s="22"/>
      <c r="X316" s="22"/>
      <c r="Y316" s="22"/>
      <c r="Z316" s="22"/>
    </row>
    <row r="317" spans="23:26" ht="14.15" customHeight="1">
      <c r="W317" s="22"/>
      <c r="X317" s="22"/>
      <c r="Y317" s="22"/>
      <c r="Z317" s="22"/>
    </row>
    <row r="318" spans="23:26" ht="14.15" customHeight="1">
      <c r="W318" s="22"/>
      <c r="X318" s="22"/>
      <c r="Y318" s="22"/>
      <c r="Z318" s="22"/>
    </row>
    <row r="319" spans="23:26" ht="14.15" customHeight="1">
      <c r="W319" s="22"/>
      <c r="X319" s="22"/>
      <c r="Y319" s="22"/>
      <c r="Z319" s="22"/>
    </row>
    <row r="320" spans="23:26" ht="14.15" customHeight="1">
      <c r="W320" s="22"/>
      <c r="X320" s="22"/>
      <c r="Y320" s="22"/>
      <c r="Z320" s="22"/>
    </row>
    <row r="321" spans="23:26" ht="14.15" customHeight="1">
      <c r="W321" s="22"/>
      <c r="X321" s="22"/>
      <c r="Y321" s="22"/>
      <c r="Z321" s="22"/>
    </row>
    <row r="322" spans="23:26" ht="14.15" customHeight="1">
      <c r="W322" s="22"/>
      <c r="X322" s="22"/>
      <c r="Y322" s="22"/>
      <c r="Z322" s="22"/>
    </row>
    <row r="323" spans="23:26" ht="14.15" customHeight="1">
      <c r="W323" s="22"/>
      <c r="X323" s="22"/>
      <c r="Y323" s="22"/>
      <c r="Z323" s="22"/>
    </row>
    <row r="324" spans="23:26" ht="14.15" customHeight="1">
      <c r="W324" s="22"/>
      <c r="X324" s="22"/>
      <c r="Y324" s="22"/>
      <c r="Z324" s="22"/>
    </row>
    <row r="325" spans="23:26" ht="14.15" customHeight="1">
      <c r="W325" s="22"/>
      <c r="X325" s="22"/>
      <c r="Y325" s="22"/>
      <c r="Z325" s="22"/>
    </row>
    <row r="326" spans="23:26" ht="14.15" customHeight="1">
      <c r="W326" s="22"/>
      <c r="X326" s="22"/>
      <c r="Y326" s="22"/>
      <c r="Z326" s="22"/>
    </row>
    <row r="327" spans="23:26" ht="14.15" customHeight="1">
      <c r="W327" s="22"/>
      <c r="X327" s="22"/>
      <c r="Y327" s="22"/>
      <c r="Z327" s="22"/>
    </row>
    <row r="328" spans="23:26" ht="14.15" customHeight="1">
      <c r="W328" s="22"/>
      <c r="X328" s="22"/>
      <c r="Y328" s="22"/>
      <c r="Z328" s="22"/>
    </row>
    <row r="329" spans="23:26" ht="14.15" customHeight="1">
      <c r="W329" s="22"/>
      <c r="X329" s="22"/>
      <c r="Y329" s="22"/>
      <c r="Z329" s="22"/>
    </row>
    <row r="330" spans="23:26" ht="14.15" customHeight="1">
      <c r="W330" s="22"/>
      <c r="X330" s="22"/>
      <c r="Y330" s="22"/>
      <c r="Z330" s="22"/>
    </row>
    <row r="331" spans="23:26" ht="14.15" customHeight="1">
      <c r="W331" s="22"/>
      <c r="X331" s="22"/>
      <c r="Y331" s="22"/>
      <c r="Z331" s="22"/>
    </row>
    <row r="332" spans="23:26" ht="14.15" customHeight="1">
      <c r="W332" s="22"/>
      <c r="X332" s="22"/>
      <c r="Y332" s="22"/>
      <c r="Z332" s="22"/>
    </row>
    <row r="333" spans="23:26" ht="14.15" customHeight="1">
      <c r="W333" s="22"/>
      <c r="X333" s="22"/>
      <c r="Y333" s="22"/>
      <c r="Z333" s="22"/>
    </row>
    <row r="334" spans="23:26" ht="14.15" customHeight="1">
      <c r="W334" s="22"/>
      <c r="X334" s="22"/>
      <c r="Y334" s="22"/>
      <c r="Z334" s="22"/>
    </row>
    <row r="335" spans="23:26" ht="14.15" customHeight="1">
      <c r="W335" s="22"/>
      <c r="X335" s="22"/>
      <c r="Y335" s="22"/>
      <c r="Z335" s="22"/>
    </row>
    <row r="336" spans="23:26" ht="14.15" customHeight="1">
      <c r="W336" s="22"/>
      <c r="X336" s="22"/>
      <c r="Y336" s="22"/>
      <c r="Z336" s="22"/>
    </row>
    <row r="337" spans="23:26" ht="14.15" customHeight="1">
      <c r="W337" s="22"/>
      <c r="X337" s="22"/>
      <c r="Y337" s="22"/>
      <c r="Z337" s="22"/>
    </row>
    <row r="338" spans="23:26" ht="14.15" customHeight="1">
      <c r="W338" s="22"/>
      <c r="X338" s="22"/>
      <c r="Y338" s="22"/>
      <c r="Z338" s="22"/>
    </row>
    <row r="339" spans="23:26" ht="14.15" customHeight="1">
      <c r="W339" s="22"/>
      <c r="X339" s="22"/>
      <c r="Y339" s="22"/>
      <c r="Z339" s="22"/>
    </row>
    <row r="340" spans="23:26" ht="14.15" customHeight="1">
      <c r="W340" s="22"/>
      <c r="X340" s="22"/>
      <c r="Y340" s="22"/>
      <c r="Z340" s="22"/>
    </row>
    <row r="341" spans="23:26" ht="14.15" customHeight="1">
      <c r="W341" s="22"/>
      <c r="X341" s="22"/>
      <c r="Y341" s="22"/>
      <c r="Z341" s="22"/>
    </row>
    <row r="342" spans="23:26" ht="14.15" customHeight="1">
      <c r="W342" s="22"/>
      <c r="X342" s="22"/>
      <c r="Y342" s="22"/>
      <c r="Z342" s="22"/>
    </row>
    <row r="343" spans="23:26" ht="14.15" customHeight="1">
      <c r="W343" s="22"/>
      <c r="X343" s="22"/>
      <c r="Y343" s="22"/>
      <c r="Z343" s="22"/>
    </row>
    <row r="344" spans="23:26" ht="14.15" customHeight="1">
      <c r="W344" s="22"/>
      <c r="X344" s="22"/>
      <c r="Y344" s="22"/>
      <c r="Z344" s="22"/>
    </row>
    <row r="345" spans="23:26" ht="14.15" customHeight="1">
      <c r="W345" s="22"/>
      <c r="X345" s="22"/>
      <c r="Y345" s="22"/>
      <c r="Z345" s="22"/>
    </row>
    <row r="346" spans="23:26" ht="14.15" customHeight="1">
      <c r="W346" s="22"/>
      <c r="X346" s="22"/>
      <c r="Y346" s="22"/>
      <c r="Z346" s="22"/>
    </row>
    <row r="347" spans="23:26" ht="14.15" customHeight="1">
      <c r="W347" s="22"/>
      <c r="X347" s="22"/>
      <c r="Y347" s="22"/>
      <c r="Z347" s="22"/>
    </row>
    <row r="348" spans="23:26" ht="14.15" customHeight="1">
      <c r="W348" s="22"/>
      <c r="X348" s="22"/>
      <c r="Y348" s="22"/>
      <c r="Z348" s="22"/>
    </row>
    <row r="349" spans="23:26" ht="14.15" customHeight="1">
      <c r="W349" s="22"/>
      <c r="X349" s="22"/>
      <c r="Y349" s="22"/>
      <c r="Z349" s="22"/>
    </row>
    <row r="350" spans="23:26" ht="14.15" customHeight="1">
      <c r="W350" s="22"/>
      <c r="X350" s="22"/>
      <c r="Y350" s="22"/>
      <c r="Z350" s="22"/>
    </row>
    <row r="351" spans="23:26" ht="14.15" customHeight="1">
      <c r="W351" s="22"/>
      <c r="X351" s="22"/>
      <c r="Y351" s="22"/>
      <c r="Z351" s="22"/>
    </row>
    <row r="352" spans="23:26" ht="14.15" customHeight="1">
      <c r="W352" s="22"/>
      <c r="X352" s="22"/>
      <c r="Y352" s="22"/>
      <c r="Z352" s="22"/>
    </row>
    <row r="353" spans="23:26" ht="14.15" customHeight="1">
      <c r="W353" s="22"/>
      <c r="X353" s="22"/>
      <c r="Y353" s="22"/>
      <c r="Z353" s="22"/>
    </row>
    <row r="354" spans="23:26" ht="14.15" customHeight="1">
      <c r="W354" s="22"/>
      <c r="X354" s="22"/>
      <c r="Y354" s="22"/>
      <c r="Z354" s="22"/>
    </row>
    <row r="355" spans="23:26" ht="14.15" customHeight="1">
      <c r="W355" s="22"/>
      <c r="X355" s="22"/>
      <c r="Y355" s="22"/>
      <c r="Z355" s="22"/>
    </row>
    <row r="356" spans="23:26" ht="14.15" customHeight="1">
      <c r="W356" s="22"/>
      <c r="X356" s="22"/>
      <c r="Y356" s="22"/>
      <c r="Z356" s="22"/>
    </row>
    <row r="357" spans="23:26" ht="14.15" customHeight="1">
      <c r="W357" s="22"/>
      <c r="X357" s="22"/>
      <c r="Y357" s="22"/>
      <c r="Z357" s="22"/>
    </row>
    <row r="358" spans="23:26" ht="14.15" customHeight="1">
      <c r="W358" s="22"/>
      <c r="X358" s="22"/>
      <c r="Y358" s="22"/>
      <c r="Z358" s="22"/>
    </row>
    <row r="359" spans="23:26" ht="14.15" customHeight="1">
      <c r="W359" s="22"/>
      <c r="X359" s="22"/>
      <c r="Y359" s="22"/>
      <c r="Z359" s="22"/>
    </row>
    <row r="360" spans="23:26" ht="14.15" customHeight="1">
      <c r="W360" s="22"/>
      <c r="X360" s="22"/>
      <c r="Y360" s="22"/>
      <c r="Z360" s="22"/>
    </row>
    <row r="361" spans="23:26" ht="14.15" customHeight="1">
      <c r="W361" s="22"/>
      <c r="X361" s="22"/>
      <c r="Y361" s="22"/>
      <c r="Z361" s="22"/>
    </row>
    <row r="362" spans="23:26" ht="14.15" customHeight="1">
      <c r="W362" s="22"/>
      <c r="X362" s="22"/>
      <c r="Y362" s="22"/>
      <c r="Z362" s="22"/>
    </row>
    <row r="363" spans="23:26" ht="14.15" customHeight="1">
      <c r="W363" s="22"/>
      <c r="X363" s="22"/>
      <c r="Y363" s="22"/>
      <c r="Z363" s="22"/>
    </row>
    <row r="364" spans="23:26" ht="14.15" customHeight="1">
      <c r="W364" s="22"/>
      <c r="X364" s="22"/>
      <c r="Y364" s="22"/>
      <c r="Z364" s="22"/>
    </row>
    <row r="365" spans="23:26" ht="14.15" customHeight="1">
      <c r="W365" s="22"/>
      <c r="X365" s="22"/>
      <c r="Y365" s="22"/>
      <c r="Z365" s="22"/>
    </row>
    <row r="366" spans="23:26" ht="14.15" customHeight="1">
      <c r="W366" s="22"/>
      <c r="X366" s="22"/>
      <c r="Y366" s="22"/>
      <c r="Z366" s="22"/>
    </row>
    <row r="367" spans="23:26" ht="14.15" customHeight="1">
      <c r="W367" s="22"/>
      <c r="X367" s="22"/>
      <c r="Y367" s="22"/>
      <c r="Z367" s="22"/>
    </row>
    <row r="368" spans="23:26" ht="14.15" customHeight="1">
      <c r="W368" s="22"/>
      <c r="X368" s="22"/>
      <c r="Y368" s="22"/>
      <c r="Z368" s="22"/>
    </row>
    <row r="369" spans="23:26" ht="14.15" customHeight="1">
      <c r="W369" s="22"/>
      <c r="X369" s="22"/>
      <c r="Y369" s="22"/>
      <c r="Z369" s="22"/>
    </row>
    <row r="370" spans="23:26" ht="14.15" customHeight="1">
      <c r="W370" s="22"/>
      <c r="X370" s="22"/>
      <c r="Y370" s="22"/>
      <c r="Z370" s="22"/>
    </row>
    <row r="371" spans="23:26" ht="14.15" customHeight="1">
      <c r="W371" s="22"/>
      <c r="X371" s="22"/>
      <c r="Y371" s="22"/>
      <c r="Z371" s="22"/>
    </row>
    <row r="372" spans="23:26" ht="14.15" customHeight="1">
      <c r="W372" s="22"/>
      <c r="X372" s="22"/>
      <c r="Y372" s="22"/>
      <c r="Z372" s="22"/>
    </row>
    <row r="373" spans="23:26" ht="14.15" customHeight="1">
      <c r="W373" s="22"/>
      <c r="X373" s="22"/>
      <c r="Y373" s="22"/>
      <c r="Z373" s="22"/>
    </row>
    <row r="374" spans="23:26" ht="14.15" customHeight="1">
      <c r="W374" s="22"/>
      <c r="X374" s="22"/>
      <c r="Y374" s="22"/>
      <c r="Z374" s="22"/>
    </row>
    <row r="375" spans="23:26" ht="14.15" customHeight="1">
      <c r="W375" s="22"/>
      <c r="X375" s="22"/>
      <c r="Y375" s="22"/>
      <c r="Z375" s="22"/>
    </row>
    <row r="376" spans="23:26" ht="14.15" customHeight="1">
      <c r="W376" s="22"/>
      <c r="X376" s="22"/>
      <c r="Y376" s="22"/>
      <c r="Z376" s="22"/>
    </row>
    <row r="377" spans="23:26" ht="14.15" customHeight="1">
      <c r="W377" s="22"/>
      <c r="X377" s="22"/>
      <c r="Y377" s="22"/>
      <c r="Z377" s="22"/>
    </row>
    <row r="378" spans="23:26" ht="14.15" customHeight="1">
      <c r="W378" s="22"/>
      <c r="X378" s="22"/>
      <c r="Y378" s="22"/>
      <c r="Z378" s="22"/>
    </row>
    <row r="379" spans="23:26" ht="14.15" customHeight="1">
      <c r="W379" s="22"/>
      <c r="X379" s="22"/>
      <c r="Y379" s="22"/>
      <c r="Z379" s="22"/>
    </row>
    <row r="380" spans="23:26" ht="14.15" customHeight="1">
      <c r="W380" s="22"/>
      <c r="X380" s="22"/>
      <c r="Y380" s="22"/>
      <c r="Z380" s="22"/>
    </row>
    <row r="381" spans="23:26" ht="14.15" customHeight="1">
      <c r="W381" s="22"/>
      <c r="X381" s="22"/>
      <c r="Y381" s="22"/>
      <c r="Z381" s="22"/>
    </row>
    <row r="382" spans="23:26" ht="14.15" customHeight="1">
      <c r="W382" s="22"/>
      <c r="X382" s="22"/>
      <c r="Y382" s="22"/>
      <c r="Z382" s="22"/>
    </row>
    <row r="383" spans="23:26" ht="14.15" customHeight="1">
      <c r="W383" s="22"/>
      <c r="X383" s="22"/>
      <c r="Y383" s="22"/>
      <c r="Z383" s="22"/>
    </row>
    <row r="384" spans="23:26" ht="14.15" customHeight="1">
      <c r="W384" s="22"/>
      <c r="X384" s="22"/>
      <c r="Y384" s="22"/>
      <c r="Z384" s="22"/>
    </row>
    <row r="385" spans="23:26" ht="14.15" customHeight="1">
      <c r="W385" s="22"/>
      <c r="X385" s="22"/>
      <c r="Y385" s="22"/>
      <c r="Z385" s="22"/>
    </row>
    <row r="386" spans="23:26" ht="14.15" customHeight="1">
      <c r="W386" s="22"/>
      <c r="X386" s="22"/>
      <c r="Y386" s="22"/>
      <c r="Z386" s="22"/>
    </row>
    <row r="387" spans="23:26" ht="14.15" customHeight="1">
      <c r="W387" s="22"/>
      <c r="X387" s="22"/>
      <c r="Y387" s="22"/>
      <c r="Z387" s="22"/>
    </row>
    <row r="388" spans="23:26" ht="14.15" customHeight="1">
      <c r="W388" s="22"/>
      <c r="X388" s="22"/>
      <c r="Y388" s="22"/>
      <c r="Z388" s="22"/>
    </row>
    <row r="389" spans="23:26" ht="14.15" customHeight="1">
      <c r="W389" s="22"/>
      <c r="X389" s="22"/>
      <c r="Y389" s="22"/>
      <c r="Z389" s="22"/>
    </row>
    <row r="390" spans="23:26" ht="14.15" customHeight="1">
      <c r="W390" s="22"/>
      <c r="X390" s="22"/>
      <c r="Y390" s="22"/>
      <c r="Z390" s="22"/>
    </row>
    <row r="391" spans="23:26" ht="14.15" customHeight="1">
      <c r="W391" s="22"/>
      <c r="X391" s="22"/>
      <c r="Y391" s="22"/>
      <c r="Z391" s="22"/>
    </row>
    <row r="392" spans="23:26" ht="14.15" customHeight="1">
      <c r="W392" s="22"/>
      <c r="X392" s="22"/>
      <c r="Y392" s="22"/>
      <c r="Z392" s="22"/>
    </row>
    <row r="393" spans="23:26" ht="14.15" customHeight="1">
      <c r="W393" s="22"/>
      <c r="X393" s="22"/>
      <c r="Y393" s="22"/>
      <c r="Z393" s="22"/>
    </row>
    <row r="394" spans="23:26" ht="14.15" customHeight="1">
      <c r="W394" s="22"/>
      <c r="X394" s="22"/>
      <c r="Y394" s="22"/>
      <c r="Z394" s="22"/>
    </row>
    <row r="395" spans="23:26" ht="14.15" customHeight="1">
      <c r="W395" s="22"/>
      <c r="X395" s="22"/>
      <c r="Y395" s="22"/>
      <c r="Z395" s="22"/>
    </row>
    <row r="396" spans="23:26" ht="14.15" customHeight="1">
      <c r="W396" s="22"/>
      <c r="X396" s="22"/>
      <c r="Y396" s="22"/>
      <c r="Z396" s="22"/>
    </row>
    <row r="397" spans="23:26" ht="14.15" customHeight="1">
      <c r="W397" s="22"/>
      <c r="X397" s="22"/>
      <c r="Y397" s="22"/>
      <c r="Z397" s="22"/>
    </row>
    <row r="398" spans="23:26" ht="14.15" customHeight="1">
      <c r="W398" s="22"/>
      <c r="X398" s="22"/>
      <c r="Y398" s="22"/>
      <c r="Z398" s="22"/>
    </row>
    <row r="399" spans="23:26" ht="14.15" customHeight="1">
      <c r="W399" s="22"/>
      <c r="X399" s="22"/>
      <c r="Y399" s="22"/>
      <c r="Z399" s="22"/>
    </row>
    <row r="400" spans="23:26" ht="14.15" customHeight="1">
      <c r="W400" s="22"/>
      <c r="X400" s="22"/>
      <c r="Y400" s="22"/>
      <c r="Z400" s="22"/>
    </row>
    <row r="401" spans="23:26" ht="14.15" customHeight="1">
      <c r="W401" s="22"/>
      <c r="X401" s="22"/>
      <c r="Y401" s="22"/>
      <c r="Z401" s="22"/>
    </row>
    <row r="402" spans="23:26" ht="14.15" customHeight="1">
      <c r="W402" s="22"/>
      <c r="X402" s="22"/>
      <c r="Y402" s="22"/>
      <c r="Z402" s="22"/>
    </row>
    <row r="403" spans="23:26" ht="14.15" customHeight="1">
      <c r="W403" s="22"/>
      <c r="X403" s="22"/>
      <c r="Y403" s="22"/>
      <c r="Z403" s="22"/>
    </row>
    <row r="404" spans="23:26" ht="14.15" customHeight="1">
      <c r="W404" s="22"/>
      <c r="X404" s="22"/>
      <c r="Y404" s="22"/>
      <c r="Z404" s="22"/>
    </row>
    <row r="405" spans="23:26" ht="14.15" customHeight="1">
      <c r="W405" s="22"/>
      <c r="X405" s="22"/>
      <c r="Y405" s="22"/>
      <c r="Z405" s="22"/>
    </row>
    <row r="406" spans="23:26" ht="14.15" customHeight="1">
      <c r="W406" s="22"/>
      <c r="X406" s="22"/>
      <c r="Y406" s="22"/>
      <c r="Z406" s="22"/>
    </row>
    <row r="407" spans="23:26" ht="14.15" customHeight="1">
      <c r="W407" s="22"/>
      <c r="X407" s="22"/>
      <c r="Y407" s="22"/>
      <c r="Z407" s="22"/>
    </row>
    <row r="408" spans="23:26" ht="14.15" customHeight="1">
      <c r="W408" s="22"/>
      <c r="X408" s="22"/>
      <c r="Y408" s="22"/>
      <c r="Z408" s="22"/>
    </row>
    <row r="409" spans="23:26" ht="14.15" customHeight="1">
      <c r="W409" s="22"/>
      <c r="X409" s="22"/>
      <c r="Y409" s="22"/>
      <c r="Z409" s="22"/>
    </row>
    <row r="410" spans="23:26" ht="14.15" customHeight="1">
      <c r="W410" s="22"/>
      <c r="X410" s="22"/>
      <c r="Y410" s="22"/>
      <c r="Z410" s="22"/>
    </row>
    <row r="411" spans="23:26" ht="14.15" customHeight="1">
      <c r="W411" s="22"/>
      <c r="X411" s="22"/>
      <c r="Y411" s="22"/>
      <c r="Z411" s="22"/>
    </row>
    <row r="412" spans="23:26" ht="14.15" customHeight="1">
      <c r="W412" s="22"/>
      <c r="X412" s="22"/>
      <c r="Y412" s="22"/>
      <c r="Z412" s="22"/>
    </row>
    <row r="413" spans="23:26" ht="14.15" customHeight="1">
      <c r="W413" s="22"/>
      <c r="X413" s="22"/>
      <c r="Y413" s="22"/>
      <c r="Z413" s="22"/>
    </row>
    <row r="414" spans="23:26" ht="14.15" customHeight="1">
      <c r="W414" s="22"/>
      <c r="X414" s="22"/>
      <c r="Y414" s="22"/>
      <c r="Z414" s="22"/>
    </row>
    <row r="415" spans="23:26" ht="14.15" customHeight="1">
      <c r="W415" s="22"/>
      <c r="X415" s="22"/>
      <c r="Y415" s="22"/>
      <c r="Z415" s="22"/>
    </row>
    <row r="416" spans="23:26" ht="14.15" customHeight="1">
      <c r="W416" s="22"/>
      <c r="X416" s="22"/>
      <c r="Y416" s="22"/>
      <c r="Z416" s="22"/>
    </row>
    <row r="417" spans="23:26" ht="14.15" customHeight="1">
      <c r="W417" s="22"/>
      <c r="X417" s="22"/>
      <c r="Y417" s="22"/>
      <c r="Z417" s="22"/>
    </row>
    <row r="418" spans="23:26" ht="14.15" customHeight="1">
      <c r="W418" s="22"/>
      <c r="X418" s="22"/>
      <c r="Y418" s="22"/>
      <c r="Z418" s="22"/>
    </row>
    <row r="419" spans="23:26" ht="14.15" customHeight="1">
      <c r="W419" s="22"/>
      <c r="X419" s="22"/>
      <c r="Y419" s="22"/>
      <c r="Z419" s="22"/>
    </row>
    <row r="420" spans="23:26" ht="14.15" customHeight="1">
      <c r="W420" s="22"/>
      <c r="X420" s="22"/>
      <c r="Y420" s="22"/>
      <c r="Z420" s="22"/>
    </row>
    <row r="421" spans="23:26" ht="14.15" customHeight="1">
      <c r="W421" s="22"/>
      <c r="X421" s="22"/>
      <c r="Y421" s="22"/>
      <c r="Z421" s="22"/>
    </row>
    <row r="422" spans="23:26" ht="14.15" customHeight="1">
      <c r="W422" s="22"/>
      <c r="X422" s="22"/>
      <c r="Y422" s="22"/>
      <c r="Z422" s="22"/>
    </row>
    <row r="423" spans="23:26" ht="14.15" customHeight="1">
      <c r="W423" s="22"/>
      <c r="X423" s="22"/>
      <c r="Y423" s="22"/>
      <c r="Z423" s="22"/>
    </row>
    <row r="424" spans="23:26" ht="14.15" customHeight="1">
      <c r="W424" s="22"/>
      <c r="X424" s="22"/>
      <c r="Y424" s="22"/>
      <c r="Z424" s="22"/>
    </row>
    <row r="425" spans="23:26" ht="14.15" customHeight="1">
      <c r="W425" s="22"/>
      <c r="X425" s="22"/>
      <c r="Y425" s="22"/>
      <c r="Z425" s="22"/>
    </row>
    <row r="426" spans="23:26" ht="14.15" customHeight="1">
      <c r="W426" s="22"/>
      <c r="X426" s="22"/>
      <c r="Y426" s="22"/>
      <c r="Z426" s="22"/>
    </row>
    <row r="427" spans="23:26" ht="14.15" customHeight="1">
      <c r="W427" s="22"/>
      <c r="X427" s="22"/>
      <c r="Y427" s="22"/>
      <c r="Z427" s="22"/>
    </row>
    <row r="428" spans="23:26" ht="14.15" customHeight="1">
      <c r="W428" s="22"/>
      <c r="X428" s="22"/>
      <c r="Y428" s="22"/>
      <c r="Z428" s="22"/>
    </row>
    <row r="429" spans="23:26" ht="14.15" customHeight="1">
      <c r="W429" s="22"/>
      <c r="X429" s="22"/>
      <c r="Y429" s="22"/>
      <c r="Z429" s="22"/>
    </row>
    <row r="430" spans="23:26" ht="14.15" customHeight="1">
      <c r="W430" s="22"/>
      <c r="X430" s="22"/>
      <c r="Y430" s="22"/>
      <c r="Z430" s="22"/>
    </row>
    <row r="431" spans="23:26" ht="14.15" customHeight="1">
      <c r="W431" s="22"/>
      <c r="X431" s="22"/>
      <c r="Y431" s="22"/>
      <c r="Z431" s="22"/>
    </row>
    <row r="432" spans="23:26" ht="14.15" customHeight="1">
      <c r="W432" s="22"/>
      <c r="X432" s="22"/>
      <c r="Y432" s="22"/>
      <c r="Z432" s="22"/>
    </row>
    <row r="433" spans="23:26" ht="14.15" customHeight="1">
      <c r="W433" s="22"/>
      <c r="X433" s="22"/>
      <c r="Y433" s="22"/>
      <c r="Z433" s="22"/>
    </row>
    <row r="434" spans="23:26" ht="14.15" customHeight="1">
      <c r="W434" s="22"/>
      <c r="X434" s="22"/>
      <c r="Y434" s="22"/>
      <c r="Z434" s="22"/>
    </row>
    <row r="435" spans="23:26" ht="14.15" customHeight="1">
      <c r="W435" s="22"/>
      <c r="X435" s="22"/>
      <c r="Y435" s="22"/>
      <c r="Z435" s="22"/>
    </row>
    <row r="436" spans="23:26" ht="14.15" customHeight="1">
      <c r="W436" s="22"/>
      <c r="X436" s="22"/>
      <c r="Y436" s="22"/>
      <c r="Z436" s="22"/>
    </row>
    <row r="437" spans="23:26" ht="14.15" customHeight="1">
      <c r="W437" s="22"/>
      <c r="X437" s="22"/>
      <c r="Y437" s="22"/>
      <c r="Z437" s="22"/>
    </row>
    <row r="438" spans="23:26" ht="14.15" customHeight="1">
      <c r="W438" s="22"/>
      <c r="X438" s="22"/>
      <c r="Y438" s="22"/>
      <c r="Z438" s="22"/>
    </row>
    <row r="439" spans="23:26" ht="14.15" customHeight="1">
      <c r="W439" s="22"/>
      <c r="X439" s="22"/>
      <c r="Y439" s="22"/>
      <c r="Z439" s="22"/>
    </row>
    <row r="440" spans="23:26" ht="14.15" customHeight="1">
      <c r="W440" s="22"/>
      <c r="X440" s="22"/>
      <c r="Y440" s="22"/>
      <c r="Z440" s="22"/>
    </row>
    <row r="441" spans="23:26" ht="14.15" customHeight="1">
      <c r="W441" s="22"/>
      <c r="X441" s="22"/>
      <c r="Y441" s="22"/>
      <c r="Z441" s="22"/>
    </row>
    <row r="442" spans="23:26" ht="14.15" customHeight="1">
      <c r="W442" s="22"/>
      <c r="X442" s="22"/>
      <c r="Y442" s="22"/>
      <c r="Z442" s="22"/>
    </row>
    <row r="443" spans="23:26" ht="14.15" customHeight="1">
      <c r="W443" s="22"/>
      <c r="X443" s="22"/>
      <c r="Y443" s="22"/>
      <c r="Z443" s="22"/>
    </row>
    <row r="444" spans="23:26" ht="14.15" customHeight="1">
      <c r="W444" s="22"/>
      <c r="X444" s="22"/>
      <c r="Y444" s="22"/>
      <c r="Z444" s="22"/>
    </row>
    <row r="445" spans="23:26" ht="14.15" customHeight="1">
      <c r="W445" s="22"/>
      <c r="X445" s="22"/>
      <c r="Y445" s="22"/>
      <c r="Z445" s="22"/>
    </row>
    <row r="446" spans="23:26" ht="14.15" customHeight="1">
      <c r="W446" s="22"/>
      <c r="X446" s="22"/>
      <c r="Y446" s="22"/>
      <c r="Z446" s="22"/>
    </row>
    <row r="447" spans="23:26" ht="14.15" customHeight="1">
      <c r="W447" s="22"/>
      <c r="X447" s="22"/>
      <c r="Y447" s="22"/>
      <c r="Z447" s="22"/>
    </row>
    <row r="448" spans="23:26" ht="14.15" customHeight="1">
      <c r="W448" s="22"/>
      <c r="X448" s="22"/>
      <c r="Y448" s="22"/>
      <c r="Z448" s="22"/>
    </row>
    <row r="449" spans="23:26" ht="14.15" customHeight="1">
      <c r="W449" s="22"/>
      <c r="X449" s="22"/>
      <c r="Y449" s="22"/>
      <c r="Z449" s="22"/>
    </row>
    <row r="450" spans="23:26" ht="14.15" customHeight="1">
      <c r="W450" s="22"/>
      <c r="X450" s="22"/>
      <c r="Y450" s="22"/>
      <c r="Z450" s="22"/>
    </row>
    <row r="451" spans="23:26" ht="14.15" customHeight="1">
      <c r="W451" s="22"/>
      <c r="X451" s="22"/>
      <c r="Y451" s="22"/>
      <c r="Z451" s="22"/>
    </row>
    <row r="452" spans="23:26" ht="14.15" customHeight="1">
      <c r="W452" s="22"/>
      <c r="X452" s="22"/>
      <c r="Y452" s="22"/>
      <c r="Z452" s="22"/>
    </row>
    <row r="453" spans="23:26" ht="14.15" customHeight="1">
      <c r="W453" s="22"/>
      <c r="X453" s="22"/>
      <c r="Y453" s="22"/>
      <c r="Z453" s="22"/>
    </row>
    <row r="454" spans="23:26" ht="14.15" customHeight="1">
      <c r="W454" s="22"/>
      <c r="X454" s="22"/>
      <c r="Y454" s="22"/>
      <c r="Z454" s="22"/>
    </row>
    <row r="455" spans="23:26" ht="14.15" customHeight="1">
      <c r="W455" s="22"/>
      <c r="X455" s="22"/>
      <c r="Y455" s="22"/>
      <c r="Z455" s="22"/>
    </row>
    <row r="456" spans="23:26" ht="14.15" customHeight="1">
      <c r="W456" s="22"/>
      <c r="X456" s="22"/>
      <c r="Y456" s="22"/>
      <c r="Z456" s="22"/>
    </row>
    <row r="457" spans="23:26" ht="14.15" customHeight="1">
      <c r="W457" s="22"/>
      <c r="X457" s="22"/>
      <c r="Y457" s="22"/>
      <c r="Z457" s="22"/>
    </row>
    <row r="458" spans="23:26" ht="14.15" customHeight="1">
      <c r="W458" s="22"/>
      <c r="X458" s="22"/>
      <c r="Y458" s="22"/>
      <c r="Z458" s="22"/>
    </row>
    <row r="459" spans="23:26" ht="14.15" customHeight="1">
      <c r="W459" s="22"/>
      <c r="X459" s="22"/>
      <c r="Y459" s="22"/>
      <c r="Z459" s="22"/>
    </row>
    <row r="460" spans="23:26" ht="14.15" customHeight="1">
      <c r="W460" s="22"/>
      <c r="X460" s="22"/>
      <c r="Y460" s="22"/>
      <c r="Z460" s="22"/>
    </row>
    <row r="461" spans="23:26" ht="14.15" customHeight="1">
      <c r="W461" s="22"/>
      <c r="X461" s="22"/>
      <c r="Y461" s="22"/>
      <c r="Z461" s="22"/>
    </row>
    <row r="462" spans="23:26" ht="14.15" customHeight="1">
      <c r="W462" s="22"/>
      <c r="X462" s="22"/>
      <c r="Y462" s="22"/>
      <c r="Z462" s="22"/>
    </row>
    <row r="463" spans="23:26" ht="14.15" customHeight="1">
      <c r="W463" s="22"/>
      <c r="X463" s="22"/>
      <c r="Y463" s="22"/>
      <c r="Z463" s="22"/>
    </row>
    <row r="464" spans="23:26" ht="14.15" customHeight="1">
      <c r="W464" s="22"/>
      <c r="X464" s="22"/>
      <c r="Y464" s="22"/>
      <c r="Z464" s="22"/>
    </row>
    <row r="465" spans="23:26" ht="14.15" customHeight="1">
      <c r="W465" s="22"/>
      <c r="X465" s="22"/>
      <c r="Y465" s="22"/>
      <c r="Z465" s="22"/>
    </row>
    <row r="466" spans="23:26" ht="14.15" customHeight="1">
      <c r="W466" s="22"/>
      <c r="X466" s="22"/>
      <c r="Y466" s="22"/>
      <c r="Z466" s="22"/>
    </row>
    <row r="467" spans="23:26" ht="14.15" customHeight="1">
      <c r="W467" s="22"/>
      <c r="X467" s="22"/>
      <c r="Y467" s="22"/>
      <c r="Z467" s="22"/>
    </row>
    <row r="468" spans="23:26" ht="14.15" customHeight="1">
      <c r="W468" s="22"/>
      <c r="X468" s="22"/>
      <c r="Y468" s="22"/>
      <c r="Z468" s="22"/>
    </row>
    <row r="469" spans="23:26" ht="14.15" customHeight="1">
      <c r="W469" s="22"/>
      <c r="X469" s="22"/>
      <c r="Y469" s="22"/>
      <c r="Z469" s="22"/>
    </row>
    <row r="470" spans="23:26" ht="14.15" customHeight="1">
      <c r="W470" s="22"/>
      <c r="X470" s="22"/>
      <c r="Y470" s="22"/>
      <c r="Z470" s="22"/>
    </row>
    <row r="471" spans="23:26" ht="14.15" customHeight="1">
      <c r="W471" s="22"/>
      <c r="X471" s="22"/>
      <c r="Y471" s="22"/>
      <c r="Z471" s="22"/>
    </row>
    <row r="472" spans="23:26" ht="14.15" customHeight="1">
      <c r="W472" s="22"/>
      <c r="X472" s="22"/>
      <c r="Y472" s="22"/>
      <c r="Z472" s="22"/>
    </row>
    <row r="473" spans="23:26" ht="14.15" customHeight="1">
      <c r="W473" s="22"/>
      <c r="X473" s="22"/>
      <c r="Y473" s="22"/>
      <c r="Z473" s="22"/>
    </row>
    <row r="474" spans="23:26" ht="14.15" customHeight="1">
      <c r="W474" s="22"/>
      <c r="X474" s="22"/>
      <c r="Y474" s="22"/>
      <c r="Z474" s="22"/>
    </row>
    <row r="475" spans="23:26" ht="14.15" customHeight="1">
      <c r="W475" s="22"/>
      <c r="X475" s="22"/>
      <c r="Y475" s="22"/>
      <c r="Z475" s="22"/>
    </row>
    <row r="476" spans="23:26" ht="14.15" customHeight="1">
      <c r="W476" s="22"/>
      <c r="X476" s="22"/>
      <c r="Y476" s="22"/>
      <c r="Z476" s="22"/>
    </row>
    <row r="477" spans="23:26" ht="14.15" customHeight="1">
      <c r="W477" s="22"/>
      <c r="X477" s="22"/>
      <c r="Y477" s="22"/>
      <c r="Z477" s="22"/>
    </row>
    <row r="478" spans="23:26" ht="14.15" customHeight="1">
      <c r="W478" s="22"/>
      <c r="X478" s="22"/>
      <c r="Y478" s="22"/>
      <c r="Z478" s="22"/>
    </row>
    <row r="479" spans="23:26" ht="14.15" customHeight="1">
      <c r="W479" s="22"/>
      <c r="X479" s="22"/>
      <c r="Y479" s="22"/>
      <c r="Z479" s="22"/>
    </row>
    <row r="480" spans="23:26" ht="14.15" customHeight="1">
      <c r="W480" s="22"/>
      <c r="X480" s="22"/>
      <c r="Y480" s="22"/>
      <c r="Z480" s="22"/>
    </row>
    <row r="481" spans="23:26" ht="14.15" customHeight="1">
      <c r="W481" s="22"/>
      <c r="X481" s="22"/>
      <c r="Y481" s="22"/>
      <c r="Z481" s="22"/>
    </row>
    <row r="482" spans="23:26" ht="14.15" customHeight="1">
      <c r="W482" s="22"/>
      <c r="X482" s="22"/>
      <c r="Y482" s="22"/>
      <c r="Z482" s="22"/>
    </row>
    <row r="483" spans="23:26" ht="14.15" customHeight="1">
      <c r="W483" s="22"/>
      <c r="X483" s="22"/>
      <c r="Y483" s="22"/>
      <c r="Z483" s="22"/>
    </row>
    <row r="484" spans="23:26" ht="14.15" customHeight="1">
      <c r="W484" s="22"/>
      <c r="X484" s="22"/>
      <c r="Y484" s="22"/>
      <c r="Z484" s="22"/>
    </row>
    <row r="485" spans="23:26" ht="14.15" customHeight="1">
      <c r="W485" s="22"/>
      <c r="X485" s="22"/>
      <c r="Y485" s="22"/>
      <c r="Z485" s="22"/>
    </row>
    <row r="486" spans="23:26" ht="14.15" customHeight="1">
      <c r="W486" s="22"/>
      <c r="X486" s="22"/>
      <c r="Y486" s="22"/>
      <c r="Z486" s="22"/>
    </row>
    <row r="487" spans="23:26" ht="14.15" customHeight="1">
      <c r="W487" s="22"/>
      <c r="X487" s="22"/>
      <c r="Y487" s="22"/>
      <c r="Z487" s="22"/>
    </row>
    <row r="488" spans="23:26" ht="14.15" customHeight="1">
      <c r="W488" s="22"/>
      <c r="X488" s="22"/>
      <c r="Y488" s="22"/>
      <c r="Z488" s="22"/>
    </row>
    <row r="489" spans="23:26" ht="14.15" customHeight="1">
      <c r="W489" s="22"/>
      <c r="X489" s="22"/>
      <c r="Y489" s="22"/>
      <c r="Z489" s="22"/>
    </row>
    <row r="490" spans="23:26" ht="14.15" customHeight="1">
      <c r="W490" s="22"/>
      <c r="X490" s="22"/>
      <c r="Y490" s="22"/>
      <c r="Z490" s="22"/>
    </row>
    <row r="491" spans="23:26" ht="14.15" customHeight="1">
      <c r="W491" s="22"/>
      <c r="X491" s="22"/>
      <c r="Y491" s="22"/>
      <c r="Z491" s="22"/>
    </row>
    <row r="492" spans="23:26" ht="14.15" customHeight="1">
      <c r="W492" s="22"/>
      <c r="X492" s="22"/>
      <c r="Y492" s="22"/>
      <c r="Z492" s="22"/>
    </row>
    <row r="493" spans="23:26" ht="14.15" customHeight="1">
      <c r="W493" s="22"/>
      <c r="X493" s="22"/>
      <c r="Y493" s="22"/>
      <c r="Z493" s="22"/>
    </row>
    <row r="494" spans="23:26" ht="14.15" customHeight="1">
      <c r="W494" s="22"/>
      <c r="X494" s="22"/>
      <c r="Y494" s="22"/>
      <c r="Z494" s="22"/>
    </row>
    <row r="495" spans="23:26" ht="14.15" customHeight="1">
      <c r="W495" s="22"/>
      <c r="X495" s="22"/>
      <c r="Y495" s="22"/>
      <c r="Z495" s="22"/>
    </row>
    <row r="496" spans="23:26" ht="14.15" customHeight="1">
      <c r="W496" s="22"/>
      <c r="X496" s="22"/>
      <c r="Y496" s="22"/>
      <c r="Z496" s="22"/>
    </row>
    <row r="497" spans="23:26" ht="14.15" customHeight="1">
      <c r="W497" s="22"/>
      <c r="X497" s="22"/>
      <c r="Y497" s="22"/>
      <c r="Z497" s="22"/>
    </row>
    <row r="498" spans="23:26" ht="14.15" customHeight="1">
      <c r="W498" s="22"/>
      <c r="X498" s="22"/>
      <c r="Y498" s="22"/>
      <c r="Z498" s="22"/>
    </row>
    <row r="499" spans="23:26" ht="14.15" customHeight="1">
      <c r="W499" s="22"/>
      <c r="X499" s="22"/>
      <c r="Y499" s="22"/>
      <c r="Z499" s="22"/>
    </row>
    <row r="500" spans="23:26" ht="14.15" customHeight="1">
      <c r="W500" s="22"/>
      <c r="X500" s="22"/>
      <c r="Y500" s="22"/>
      <c r="Z500" s="22"/>
    </row>
    <row r="501" spans="23:26" ht="14.15" customHeight="1">
      <c r="W501" s="22"/>
      <c r="X501" s="22"/>
      <c r="Y501" s="22"/>
      <c r="Z501" s="22"/>
    </row>
    <row r="502" spans="23:26" ht="14.15" customHeight="1">
      <c r="W502" s="22"/>
      <c r="X502" s="22"/>
      <c r="Y502" s="22"/>
      <c r="Z502" s="22"/>
    </row>
    <row r="503" spans="23:26" ht="14.15" customHeight="1">
      <c r="W503" s="22"/>
      <c r="X503" s="22"/>
      <c r="Y503" s="22"/>
      <c r="Z503" s="22"/>
    </row>
    <row r="504" spans="23:26" ht="14.15" customHeight="1">
      <c r="W504" s="22"/>
      <c r="X504" s="22"/>
      <c r="Y504" s="22"/>
      <c r="Z504" s="22"/>
    </row>
    <row r="505" spans="23:26" ht="14.15" customHeight="1">
      <c r="W505" s="22"/>
      <c r="X505" s="22"/>
      <c r="Y505" s="22"/>
      <c r="Z505" s="22"/>
    </row>
    <row r="506" spans="23:26" ht="14.15" customHeight="1">
      <c r="W506" s="22"/>
      <c r="X506" s="22"/>
      <c r="Y506" s="22"/>
      <c r="Z506" s="22"/>
    </row>
    <row r="507" spans="23:26" ht="14.15" customHeight="1">
      <c r="W507" s="22"/>
      <c r="X507" s="22"/>
      <c r="Y507" s="22"/>
      <c r="Z507" s="22"/>
    </row>
    <row r="508" spans="23:26" ht="14.15" customHeight="1">
      <c r="W508" s="22"/>
      <c r="X508" s="22"/>
      <c r="Y508" s="22"/>
      <c r="Z508" s="22"/>
    </row>
    <row r="509" spans="23:26" ht="14.15" customHeight="1">
      <c r="W509" s="22"/>
      <c r="X509" s="22"/>
      <c r="Y509" s="22"/>
      <c r="Z509" s="22"/>
    </row>
    <row r="510" spans="23:26" ht="14.15" customHeight="1">
      <c r="W510" s="22"/>
      <c r="X510" s="22"/>
      <c r="Y510" s="22"/>
      <c r="Z510" s="22"/>
    </row>
    <row r="511" spans="23:26" ht="14.15" customHeight="1">
      <c r="W511" s="22"/>
      <c r="X511" s="22"/>
      <c r="Y511" s="22"/>
      <c r="Z511" s="22"/>
    </row>
    <row r="512" spans="23:26" ht="14.15" customHeight="1">
      <c r="W512" s="22"/>
      <c r="X512" s="22"/>
      <c r="Y512" s="22"/>
      <c r="Z512" s="22"/>
    </row>
    <row r="513" spans="23:26" ht="14.15" customHeight="1">
      <c r="W513" s="22"/>
      <c r="X513" s="22"/>
      <c r="Y513" s="22"/>
      <c r="Z513" s="22"/>
    </row>
    <row r="514" spans="23:26" ht="14.15" customHeight="1">
      <c r="W514" s="22"/>
      <c r="X514" s="22"/>
      <c r="Y514" s="22"/>
      <c r="Z514" s="22"/>
    </row>
    <row r="515" spans="23:26" ht="14.15" customHeight="1">
      <c r="W515" s="22"/>
      <c r="X515" s="22"/>
      <c r="Y515" s="22"/>
      <c r="Z515" s="22"/>
    </row>
    <row r="516" spans="23:26" ht="14.15" customHeight="1">
      <c r="W516" s="22"/>
      <c r="X516" s="22"/>
      <c r="Y516" s="22"/>
      <c r="Z516" s="22"/>
    </row>
    <row r="517" spans="23:26" ht="14.15" customHeight="1">
      <c r="W517" s="22"/>
      <c r="X517" s="22"/>
      <c r="Y517" s="22"/>
      <c r="Z517" s="22"/>
    </row>
    <row r="518" spans="23:26" ht="14.15" customHeight="1">
      <c r="W518" s="22"/>
      <c r="X518" s="22"/>
      <c r="Y518" s="22"/>
      <c r="Z518" s="22"/>
    </row>
    <row r="519" spans="23:26" ht="14.15" customHeight="1">
      <c r="W519" s="22"/>
      <c r="X519" s="22"/>
      <c r="Y519" s="22"/>
      <c r="Z519" s="22"/>
    </row>
    <row r="520" spans="23:26" ht="14.15" customHeight="1">
      <c r="W520" s="22"/>
      <c r="X520" s="22"/>
      <c r="Y520" s="22"/>
      <c r="Z520" s="22"/>
    </row>
    <row r="521" spans="23:26" ht="14.15" customHeight="1">
      <c r="W521" s="22"/>
      <c r="X521" s="22"/>
      <c r="Y521" s="22"/>
      <c r="Z521" s="22"/>
    </row>
    <row r="522" spans="23:26" ht="14.15" customHeight="1">
      <c r="W522" s="22"/>
      <c r="X522" s="22"/>
      <c r="Y522" s="22"/>
      <c r="Z522" s="22"/>
    </row>
    <row r="523" spans="23:26" ht="14.15" customHeight="1">
      <c r="W523" s="22"/>
      <c r="X523" s="22"/>
      <c r="Y523" s="22"/>
      <c r="Z523" s="22"/>
    </row>
    <row r="524" spans="23:26" ht="14.15" customHeight="1">
      <c r="W524" s="22"/>
      <c r="X524" s="22"/>
      <c r="Y524" s="22"/>
      <c r="Z524" s="22"/>
    </row>
    <row r="525" spans="23:26" ht="14.15" customHeight="1">
      <c r="W525" s="22"/>
      <c r="X525" s="22"/>
      <c r="Y525" s="22"/>
      <c r="Z525" s="22"/>
    </row>
    <row r="526" spans="23:26" ht="14.15" customHeight="1">
      <c r="W526" s="22"/>
      <c r="X526" s="22"/>
      <c r="Y526" s="22"/>
      <c r="Z526" s="22"/>
    </row>
    <row r="527" spans="23:26" ht="14.15" customHeight="1">
      <c r="W527" s="22"/>
      <c r="X527" s="22"/>
      <c r="Y527" s="22"/>
      <c r="Z527" s="22"/>
    </row>
    <row r="528" spans="23:26" ht="14.15" customHeight="1">
      <c r="W528" s="22"/>
      <c r="X528" s="22"/>
      <c r="Y528" s="22"/>
      <c r="Z528" s="22"/>
    </row>
    <row r="529" spans="23:26" ht="14.15" customHeight="1">
      <c r="W529" s="22"/>
      <c r="X529" s="22"/>
      <c r="Y529" s="22"/>
      <c r="Z529" s="22"/>
    </row>
    <row r="530" spans="23:26" ht="14.15" customHeight="1">
      <c r="W530" s="22"/>
      <c r="X530" s="22"/>
      <c r="Y530" s="22"/>
      <c r="Z530" s="22"/>
    </row>
    <row r="531" spans="23:26" ht="14.15" customHeight="1">
      <c r="W531" s="22"/>
      <c r="X531" s="22"/>
      <c r="Y531" s="22"/>
      <c r="Z531" s="22"/>
    </row>
    <row r="532" spans="23:26" ht="14.15" customHeight="1">
      <c r="W532" s="22"/>
      <c r="X532" s="22"/>
      <c r="Y532" s="22"/>
      <c r="Z532" s="22"/>
    </row>
    <row r="533" spans="23:26" ht="14.15" customHeight="1">
      <c r="W533" s="22"/>
      <c r="X533" s="22"/>
      <c r="Y533" s="22"/>
      <c r="Z533" s="22"/>
    </row>
    <row r="534" spans="23:26" ht="14.15" customHeight="1">
      <c r="W534" s="22"/>
      <c r="X534" s="22"/>
      <c r="Y534" s="22"/>
      <c r="Z534" s="22"/>
    </row>
    <row r="535" spans="23:26" ht="14.15" customHeight="1">
      <c r="W535" s="22"/>
      <c r="X535" s="22"/>
      <c r="Y535" s="22"/>
      <c r="Z535" s="22"/>
    </row>
    <row r="536" spans="23:26" ht="14.15" customHeight="1">
      <c r="W536" s="22"/>
      <c r="X536" s="22"/>
      <c r="Y536" s="22"/>
      <c r="Z536" s="22"/>
    </row>
    <row r="537" spans="23:26" ht="14.15" customHeight="1">
      <c r="W537" s="22"/>
      <c r="X537" s="22"/>
      <c r="Y537" s="22"/>
      <c r="Z537" s="22"/>
    </row>
    <row r="538" spans="23:26" ht="14.15" customHeight="1">
      <c r="W538" s="22"/>
      <c r="X538" s="22"/>
      <c r="Y538" s="22"/>
      <c r="Z538" s="22"/>
    </row>
    <row r="539" spans="23:26" ht="14.15" customHeight="1">
      <c r="W539" s="22"/>
      <c r="X539" s="22"/>
      <c r="Y539" s="22"/>
      <c r="Z539" s="22"/>
    </row>
    <row r="540" spans="23:26" ht="14.15" customHeight="1">
      <c r="W540" s="22"/>
      <c r="X540" s="22"/>
      <c r="Y540" s="22"/>
      <c r="Z540" s="22"/>
    </row>
    <row r="541" spans="23:26" ht="14.15" customHeight="1">
      <c r="W541" s="22"/>
      <c r="X541" s="22"/>
      <c r="Y541" s="22"/>
      <c r="Z541" s="22"/>
    </row>
    <row r="542" spans="23:26" ht="14.15" customHeight="1">
      <c r="W542" s="22"/>
      <c r="X542" s="22"/>
      <c r="Y542" s="22"/>
      <c r="Z542" s="22"/>
    </row>
    <row r="543" spans="23:26" ht="14.15" customHeight="1">
      <c r="W543" s="22"/>
      <c r="X543" s="22"/>
      <c r="Y543" s="22"/>
      <c r="Z543" s="22"/>
    </row>
    <row r="544" spans="23:26" ht="14.15" customHeight="1">
      <c r="W544" s="22"/>
      <c r="X544" s="22"/>
      <c r="Y544" s="22"/>
      <c r="Z544" s="22"/>
    </row>
    <row r="545" spans="23:26" ht="14.15" customHeight="1">
      <c r="W545" s="22"/>
      <c r="X545" s="22"/>
      <c r="Y545" s="22"/>
      <c r="Z545" s="22"/>
    </row>
    <row r="546" spans="23:26" ht="14.15" customHeight="1">
      <c r="W546" s="22"/>
      <c r="X546" s="22"/>
      <c r="Y546" s="22"/>
      <c r="Z546" s="22"/>
    </row>
    <row r="547" spans="23:26" ht="14.15" customHeight="1">
      <c r="W547" s="22"/>
      <c r="X547" s="22"/>
      <c r="Y547" s="22"/>
      <c r="Z547" s="22"/>
    </row>
    <row r="548" spans="23:26" ht="14.15" customHeight="1">
      <c r="W548" s="22"/>
      <c r="X548" s="22"/>
      <c r="Y548" s="22"/>
      <c r="Z548" s="22"/>
    </row>
    <row r="549" spans="23:26" ht="14.15" customHeight="1">
      <c r="W549" s="22"/>
      <c r="X549" s="22"/>
      <c r="Y549" s="22"/>
      <c r="Z549" s="22"/>
    </row>
    <row r="550" spans="23:26" ht="14.15" customHeight="1">
      <c r="W550" s="22"/>
      <c r="X550" s="22"/>
      <c r="Y550" s="22"/>
      <c r="Z550" s="22"/>
    </row>
    <row r="551" spans="23:26" ht="14.15" customHeight="1">
      <c r="W551" s="22"/>
      <c r="X551" s="22"/>
      <c r="Y551" s="22"/>
      <c r="Z551" s="22"/>
    </row>
    <row r="552" spans="23:26" ht="14.15" customHeight="1">
      <c r="W552" s="22"/>
      <c r="X552" s="22"/>
      <c r="Y552" s="22"/>
      <c r="Z552" s="22"/>
    </row>
    <row r="553" spans="23:26" ht="14.15" customHeight="1">
      <c r="W553" s="22"/>
      <c r="X553" s="22"/>
      <c r="Y553" s="22"/>
      <c r="Z553" s="22"/>
    </row>
    <row r="554" spans="23:26" ht="14.15" customHeight="1">
      <c r="W554" s="22"/>
      <c r="X554" s="22"/>
      <c r="Y554" s="22"/>
      <c r="Z554" s="22"/>
    </row>
    <row r="555" spans="23:26" ht="14.15" customHeight="1">
      <c r="W555" s="22"/>
      <c r="X555" s="22"/>
      <c r="Y555" s="22"/>
      <c r="Z555" s="22"/>
    </row>
    <row r="556" spans="23:26" ht="14.15" customHeight="1">
      <c r="W556" s="22"/>
      <c r="X556" s="22"/>
      <c r="Y556" s="22"/>
      <c r="Z556" s="22"/>
    </row>
    <row r="557" spans="23:26" ht="14.15" customHeight="1">
      <c r="W557" s="22"/>
      <c r="X557" s="22"/>
      <c r="Y557" s="22"/>
      <c r="Z557" s="22"/>
    </row>
    <row r="558" spans="23:26" ht="14.15" customHeight="1">
      <c r="W558" s="22"/>
      <c r="X558" s="22"/>
      <c r="Y558" s="22"/>
      <c r="Z558" s="22"/>
    </row>
    <row r="559" spans="23:26" ht="14.15" customHeight="1">
      <c r="W559" s="22"/>
      <c r="X559" s="22"/>
      <c r="Y559" s="22"/>
      <c r="Z559" s="22"/>
    </row>
    <row r="560" spans="23:26" ht="14.15" customHeight="1">
      <c r="W560" s="22"/>
      <c r="X560" s="22"/>
      <c r="Y560" s="22"/>
      <c r="Z560" s="22"/>
    </row>
    <row r="561" spans="23:26" ht="14.15" customHeight="1">
      <c r="W561" s="22"/>
      <c r="X561" s="22"/>
      <c r="Y561" s="22"/>
      <c r="Z561" s="22"/>
    </row>
    <row r="562" spans="23:26" ht="14.15" customHeight="1">
      <c r="W562" s="22"/>
      <c r="X562" s="22"/>
      <c r="Y562" s="22"/>
      <c r="Z562" s="22"/>
    </row>
    <row r="563" spans="23:26" ht="14.15" customHeight="1">
      <c r="W563" s="22"/>
      <c r="X563" s="22"/>
      <c r="Y563" s="22"/>
      <c r="Z563" s="22"/>
    </row>
    <row r="564" spans="23:26" ht="14.15" customHeight="1">
      <c r="W564" s="22"/>
      <c r="X564" s="22"/>
      <c r="Y564" s="22"/>
      <c r="Z564" s="22"/>
    </row>
    <row r="565" spans="23:26" ht="14.15" customHeight="1">
      <c r="W565" s="22"/>
      <c r="X565" s="22"/>
      <c r="Y565" s="22"/>
      <c r="Z565" s="22"/>
    </row>
    <row r="566" spans="23:26" ht="14.15" customHeight="1">
      <c r="W566" s="22"/>
      <c r="X566" s="22"/>
      <c r="Y566" s="22"/>
      <c r="Z566" s="22"/>
    </row>
    <row r="567" spans="23:26" ht="14.15" customHeight="1">
      <c r="W567" s="22"/>
      <c r="X567" s="22"/>
      <c r="Y567" s="22"/>
      <c r="Z567" s="22"/>
    </row>
    <row r="568" spans="23:26" ht="14.15" customHeight="1">
      <c r="W568" s="22"/>
      <c r="X568" s="22"/>
      <c r="Y568" s="22"/>
      <c r="Z568" s="22"/>
    </row>
    <row r="569" spans="23:26" ht="14.15" customHeight="1">
      <c r="W569" s="22"/>
      <c r="X569" s="22"/>
      <c r="Y569" s="22"/>
      <c r="Z569" s="22"/>
    </row>
    <row r="570" spans="23:26" ht="14.15" customHeight="1">
      <c r="W570" s="22"/>
      <c r="X570" s="22"/>
      <c r="Y570" s="22"/>
      <c r="Z570" s="22"/>
    </row>
    <row r="571" spans="23:26" ht="14.15" customHeight="1">
      <c r="W571" s="22"/>
      <c r="X571" s="22"/>
      <c r="Y571" s="22"/>
      <c r="Z571" s="22"/>
    </row>
    <row r="572" spans="23:26" ht="14.15" customHeight="1">
      <c r="W572" s="22"/>
      <c r="X572" s="22"/>
      <c r="Y572" s="22"/>
      <c r="Z572" s="22"/>
    </row>
    <row r="573" spans="23:26" ht="14.15" customHeight="1">
      <c r="W573" s="22"/>
      <c r="X573" s="22"/>
      <c r="Y573" s="22"/>
      <c r="Z573" s="22"/>
    </row>
    <row r="574" spans="23:26" ht="14.15" customHeight="1">
      <c r="W574" s="22"/>
      <c r="X574" s="22"/>
      <c r="Y574" s="22"/>
      <c r="Z574" s="22"/>
    </row>
    <row r="575" spans="23:26" ht="14.15" customHeight="1">
      <c r="W575" s="22"/>
      <c r="X575" s="22"/>
      <c r="Y575" s="22"/>
      <c r="Z575" s="22"/>
    </row>
    <row r="576" spans="23:26" ht="14.15" customHeight="1">
      <c r="W576" s="22"/>
      <c r="X576" s="22"/>
      <c r="Y576" s="22"/>
      <c r="Z576" s="22"/>
    </row>
    <row r="577" spans="23:26" ht="14.15" customHeight="1">
      <c r="W577" s="22"/>
      <c r="X577" s="22"/>
      <c r="Y577" s="22"/>
      <c r="Z577" s="22"/>
    </row>
    <row r="578" spans="23:26" ht="14.15" customHeight="1">
      <c r="W578" s="22"/>
      <c r="X578" s="22"/>
      <c r="Y578" s="22"/>
      <c r="Z578" s="22"/>
    </row>
    <row r="579" spans="23:26" ht="14.15" customHeight="1">
      <c r="W579" s="22"/>
      <c r="X579" s="22"/>
      <c r="Y579" s="22"/>
      <c r="Z579" s="22"/>
    </row>
    <row r="580" spans="23:26" ht="14.15" customHeight="1">
      <c r="W580" s="22"/>
      <c r="X580" s="22"/>
      <c r="Y580" s="22"/>
      <c r="Z580" s="22"/>
    </row>
    <row r="581" spans="23:26" ht="14.15" customHeight="1">
      <c r="W581" s="22"/>
      <c r="X581" s="22"/>
      <c r="Y581" s="22"/>
      <c r="Z581" s="22"/>
    </row>
    <row r="582" spans="23:26" ht="14.15" customHeight="1">
      <c r="W582" s="22"/>
      <c r="X582" s="22"/>
      <c r="Y582" s="22"/>
      <c r="Z582" s="22"/>
    </row>
    <row r="583" spans="23:26" ht="14.15" customHeight="1">
      <c r="W583" s="22"/>
      <c r="X583" s="22"/>
      <c r="Y583" s="22"/>
      <c r="Z583" s="22"/>
    </row>
    <row r="584" spans="23:26" ht="14.15" customHeight="1">
      <c r="W584" s="22"/>
      <c r="X584" s="22"/>
      <c r="Y584" s="22"/>
      <c r="Z584" s="22"/>
    </row>
    <row r="585" spans="23:26" ht="14.15" customHeight="1">
      <c r="W585" s="22"/>
      <c r="X585" s="22"/>
      <c r="Y585" s="22"/>
      <c r="Z585" s="22"/>
    </row>
    <row r="586" spans="23:26" ht="14.15" customHeight="1">
      <c r="W586" s="22"/>
      <c r="X586" s="22"/>
      <c r="Y586" s="22"/>
      <c r="Z586" s="22"/>
    </row>
    <row r="587" spans="23:26" ht="14.15" customHeight="1">
      <c r="W587" s="22"/>
      <c r="X587" s="22"/>
      <c r="Y587" s="22"/>
      <c r="Z587" s="22"/>
    </row>
    <row r="588" spans="23:26" ht="14.15" customHeight="1">
      <c r="W588" s="22"/>
      <c r="X588" s="22"/>
      <c r="Y588" s="22"/>
      <c r="Z588" s="22"/>
    </row>
    <row r="589" spans="23:26" ht="14.15" customHeight="1">
      <c r="W589" s="22"/>
      <c r="X589" s="22"/>
      <c r="Y589" s="22"/>
      <c r="Z589" s="22"/>
    </row>
    <row r="590" spans="23:26" ht="14.15" customHeight="1">
      <c r="W590" s="22"/>
      <c r="X590" s="22"/>
      <c r="Y590" s="22"/>
      <c r="Z590" s="22"/>
    </row>
    <row r="591" spans="23:26" ht="14.15" customHeight="1">
      <c r="W591" s="22"/>
      <c r="X591" s="22"/>
      <c r="Y591" s="22"/>
      <c r="Z591" s="22"/>
    </row>
    <row r="592" spans="23:26" ht="14.15" customHeight="1">
      <c r="W592" s="22"/>
      <c r="X592" s="22"/>
      <c r="Y592" s="22"/>
      <c r="Z592" s="22"/>
    </row>
    <row r="593" spans="23:26" ht="14.15" customHeight="1">
      <c r="W593" s="22"/>
      <c r="X593" s="22"/>
      <c r="Y593" s="22"/>
      <c r="Z593" s="22"/>
    </row>
    <row r="594" spans="23:26" ht="14.15" customHeight="1">
      <c r="W594" s="22"/>
      <c r="X594" s="22"/>
      <c r="Y594" s="22"/>
      <c r="Z594" s="22"/>
    </row>
    <row r="595" spans="23:26" ht="14.15" customHeight="1">
      <c r="W595" s="22"/>
      <c r="X595" s="22"/>
      <c r="Y595" s="22"/>
      <c r="Z595" s="22"/>
    </row>
    <row r="596" spans="23:26" ht="14.15" customHeight="1">
      <c r="W596" s="22"/>
      <c r="X596" s="22"/>
      <c r="Y596" s="22"/>
      <c r="Z596" s="22"/>
    </row>
    <row r="597" spans="23:26" ht="14.15" customHeight="1">
      <c r="W597" s="22"/>
      <c r="X597" s="22"/>
      <c r="Y597" s="22"/>
      <c r="Z597" s="22"/>
    </row>
    <row r="598" spans="23:26" ht="14.15" customHeight="1">
      <c r="W598" s="22"/>
      <c r="X598" s="22"/>
      <c r="Y598" s="22"/>
      <c r="Z598" s="22"/>
    </row>
    <row r="599" spans="23:26" ht="14.15" customHeight="1">
      <c r="W599" s="22"/>
      <c r="X599" s="22"/>
      <c r="Y599" s="22"/>
      <c r="Z599" s="22"/>
    </row>
    <row r="600" spans="23:26" ht="14.15" customHeight="1">
      <c r="W600" s="22"/>
      <c r="X600" s="22"/>
      <c r="Y600" s="22"/>
      <c r="Z600" s="22"/>
    </row>
    <row r="601" spans="23:26" ht="14.15" customHeight="1">
      <c r="W601" s="22"/>
      <c r="X601" s="22"/>
      <c r="Y601" s="22"/>
      <c r="Z601" s="22"/>
    </row>
    <row r="602" spans="23:26" ht="14.15" customHeight="1">
      <c r="W602" s="22"/>
      <c r="X602" s="22"/>
      <c r="Y602" s="22"/>
      <c r="Z602" s="22"/>
    </row>
    <row r="603" spans="23:26" ht="14.15" customHeight="1">
      <c r="W603" s="22"/>
      <c r="X603" s="22"/>
      <c r="Y603" s="22"/>
      <c r="Z603" s="22"/>
    </row>
    <row r="604" spans="23:26" ht="14.15" customHeight="1">
      <c r="W604" s="22"/>
      <c r="X604" s="22"/>
      <c r="Y604" s="22"/>
      <c r="Z604" s="22"/>
    </row>
    <row r="605" spans="23:26" ht="14.15" customHeight="1">
      <c r="W605" s="22"/>
      <c r="X605" s="22"/>
      <c r="Y605" s="22"/>
      <c r="Z605" s="22"/>
    </row>
    <row r="606" spans="23:26" ht="14.15" customHeight="1">
      <c r="W606" s="22"/>
      <c r="X606" s="22"/>
      <c r="Y606" s="22"/>
      <c r="Z606" s="22"/>
    </row>
    <row r="607" spans="23:26" ht="14.15" customHeight="1">
      <c r="W607" s="22"/>
      <c r="X607" s="22"/>
      <c r="Y607" s="22"/>
      <c r="Z607" s="22"/>
    </row>
    <row r="608" spans="23:26" ht="14.15" customHeight="1">
      <c r="W608" s="22"/>
      <c r="X608" s="22"/>
      <c r="Y608" s="22"/>
      <c r="Z608" s="22"/>
    </row>
    <row r="609" spans="23:26" ht="14.15" customHeight="1">
      <c r="W609" s="22"/>
      <c r="X609" s="22"/>
      <c r="Y609" s="22"/>
      <c r="Z609" s="22"/>
    </row>
    <row r="610" spans="23:26" ht="14.15" customHeight="1">
      <c r="W610" s="22"/>
      <c r="X610" s="22"/>
      <c r="Y610" s="22"/>
      <c r="Z610" s="22"/>
    </row>
    <row r="611" spans="23:26" ht="14.15" customHeight="1">
      <c r="W611" s="22"/>
      <c r="X611" s="22"/>
      <c r="Y611" s="22"/>
      <c r="Z611" s="22"/>
    </row>
    <row r="612" spans="23:26" ht="14.15" customHeight="1">
      <c r="W612" s="22"/>
      <c r="X612" s="22"/>
      <c r="Y612" s="22"/>
      <c r="Z612" s="22"/>
    </row>
    <row r="613" spans="23:26" ht="14.15" customHeight="1">
      <c r="W613" s="22"/>
      <c r="X613" s="22"/>
      <c r="Y613" s="22"/>
      <c r="Z613" s="22"/>
    </row>
    <row r="614" spans="23:26" ht="14.15" customHeight="1">
      <c r="W614" s="22"/>
      <c r="X614" s="22"/>
      <c r="Y614" s="22"/>
      <c r="Z614" s="22"/>
    </row>
    <row r="615" spans="23:26" ht="14.15" customHeight="1">
      <c r="W615" s="22"/>
      <c r="X615" s="22"/>
      <c r="Y615" s="22"/>
      <c r="Z615" s="22"/>
    </row>
    <row r="616" spans="23:26" ht="14.15" customHeight="1">
      <c r="W616" s="22"/>
      <c r="X616" s="22"/>
      <c r="Y616" s="22"/>
      <c r="Z616" s="22"/>
    </row>
    <row r="617" spans="23:26" ht="14.15" customHeight="1">
      <c r="W617" s="22"/>
      <c r="X617" s="22"/>
      <c r="Y617" s="22"/>
      <c r="Z617" s="22"/>
    </row>
    <row r="618" spans="23:26" ht="14.15" customHeight="1">
      <c r="W618" s="22"/>
      <c r="X618" s="22"/>
      <c r="Y618" s="22"/>
      <c r="Z618" s="22"/>
    </row>
    <row r="619" spans="23:26" ht="14.15" customHeight="1">
      <c r="W619" s="22"/>
      <c r="X619" s="22"/>
      <c r="Y619" s="22"/>
      <c r="Z619" s="22"/>
    </row>
    <row r="620" spans="23:26" ht="14.15" customHeight="1">
      <c r="W620" s="22"/>
      <c r="X620" s="22"/>
      <c r="Y620" s="22"/>
      <c r="Z620" s="22"/>
    </row>
    <row r="621" spans="23:26" ht="14.15" customHeight="1">
      <c r="W621" s="22"/>
      <c r="X621" s="22"/>
      <c r="Y621" s="22"/>
      <c r="Z621" s="22"/>
    </row>
    <row r="622" spans="23:26" ht="14.15" customHeight="1">
      <c r="W622" s="22"/>
      <c r="X622" s="22"/>
      <c r="Y622" s="22"/>
      <c r="Z622" s="22"/>
    </row>
    <row r="623" spans="23:26" ht="14.15" customHeight="1">
      <c r="W623" s="22"/>
      <c r="X623" s="22"/>
      <c r="Y623" s="22"/>
      <c r="Z623" s="22"/>
    </row>
    <row r="624" spans="23:26" ht="14.15" customHeight="1">
      <c r="W624" s="22"/>
      <c r="X624" s="22"/>
      <c r="Y624" s="22"/>
      <c r="Z624" s="22"/>
    </row>
    <row r="625" spans="23:26" ht="14.15" customHeight="1">
      <c r="W625" s="22"/>
      <c r="X625" s="22"/>
      <c r="Y625" s="22"/>
      <c r="Z625" s="22"/>
    </row>
    <row r="626" spans="23:26" ht="14.15" customHeight="1">
      <c r="W626" s="22"/>
      <c r="X626" s="22"/>
      <c r="Y626" s="22"/>
      <c r="Z626" s="22"/>
    </row>
    <row r="627" spans="23:26" ht="14.15" customHeight="1">
      <c r="W627" s="22"/>
      <c r="X627" s="22"/>
      <c r="Y627" s="22"/>
      <c r="Z627" s="22"/>
    </row>
    <row r="628" spans="23:26" ht="14.15" customHeight="1">
      <c r="W628" s="22"/>
      <c r="X628" s="22"/>
      <c r="Y628" s="22"/>
      <c r="Z628" s="22"/>
    </row>
    <row r="629" spans="23:26" ht="14.15" customHeight="1">
      <c r="W629" s="22"/>
      <c r="X629" s="22"/>
      <c r="Y629" s="22"/>
      <c r="Z629" s="22"/>
    </row>
    <row r="630" spans="23:26" ht="14.15" customHeight="1">
      <c r="W630" s="22"/>
      <c r="X630" s="22"/>
      <c r="Y630" s="22"/>
      <c r="Z630" s="22"/>
    </row>
    <row r="631" spans="23:26" ht="14.15" customHeight="1">
      <c r="W631" s="22"/>
      <c r="X631" s="22"/>
      <c r="Y631" s="22"/>
      <c r="Z631" s="22"/>
    </row>
    <row r="632" spans="23:26" ht="14.15" customHeight="1">
      <c r="W632" s="22"/>
      <c r="X632" s="22"/>
      <c r="Y632" s="22"/>
      <c r="Z632" s="22"/>
    </row>
    <row r="633" spans="23:26" ht="14.15" customHeight="1">
      <c r="W633" s="22"/>
      <c r="X633" s="22"/>
      <c r="Y633" s="22"/>
      <c r="Z633" s="22"/>
    </row>
    <row r="634" spans="23:26" ht="14.15" customHeight="1">
      <c r="W634" s="22"/>
      <c r="X634" s="22"/>
      <c r="Y634" s="22"/>
      <c r="Z634" s="22"/>
    </row>
    <row r="635" spans="23:26" ht="14.15" customHeight="1">
      <c r="W635" s="22"/>
      <c r="X635" s="22"/>
      <c r="Y635" s="22"/>
      <c r="Z635" s="22"/>
    </row>
    <row r="636" spans="23:26" ht="14.15" customHeight="1">
      <c r="W636" s="22"/>
      <c r="X636" s="22"/>
      <c r="Y636" s="22"/>
      <c r="Z636" s="22"/>
    </row>
    <row r="637" spans="23:26" ht="14.15" customHeight="1">
      <c r="W637" s="22"/>
      <c r="X637" s="22"/>
      <c r="Y637" s="22"/>
      <c r="Z637" s="22"/>
    </row>
    <row r="638" spans="23:26" ht="14.15" customHeight="1">
      <c r="W638" s="22"/>
      <c r="X638" s="22"/>
      <c r="Y638" s="22"/>
      <c r="Z638" s="22"/>
    </row>
    <row r="639" spans="23:26" ht="14.15" customHeight="1">
      <c r="W639" s="22"/>
      <c r="X639" s="22"/>
      <c r="Y639" s="22"/>
      <c r="Z639" s="22"/>
    </row>
    <row r="640" spans="23:26" ht="14.15" customHeight="1">
      <c r="W640" s="22"/>
      <c r="X640" s="22"/>
      <c r="Y640" s="22"/>
      <c r="Z640" s="22"/>
    </row>
    <row r="641" spans="23:26" ht="14.15" customHeight="1">
      <c r="W641" s="22"/>
      <c r="X641" s="22"/>
      <c r="Y641" s="22"/>
      <c r="Z641" s="22"/>
    </row>
    <row r="642" spans="23:26" ht="14.15" customHeight="1">
      <c r="W642" s="22"/>
      <c r="X642" s="22"/>
      <c r="Y642" s="22"/>
      <c r="Z642" s="22"/>
    </row>
    <row r="643" spans="23:26" ht="14.15" customHeight="1">
      <c r="W643" s="22"/>
      <c r="X643" s="22"/>
      <c r="Y643" s="22"/>
      <c r="Z643" s="22"/>
    </row>
    <row r="644" spans="23:26" ht="14.15" customHeight="1">
      <c r="W644" s="22"/>
      <c r="X644" s="22"/>
      <c r="Y644" s="22"/>
      <c r="Z644" s="22"/>
    </row>
    <row r="645" spans="23:26" ht="14.15" customHeight="1">
      <c r="W645" s="22"/>
      <c r="X645" s="22"/>
      <c r="Y645" s="22"/>
      <c r="Z645" s="22"/>
    </row>
    <row r="646" spans="23:26" ht="14.15" customHeight="1">
      <c r="W646" s="22"/>
      <c r="X646" s="22"/>
      <c r="Y646" s="22"/>
      <c r="Z646" s="22"/>
    </row>
    <row r="647" spans="23:26" ht="14.15" customHeight="1">
      <c r="W647" s="22"/>
      <c r="X647" s="22"/>
      <c r="Y647" s="22"/>
      <c r="Z647" s="22"/>
    </row>
    <row r="648" spans="23:26" ht="14.15" customHeight="1">
      <c r="W648" s="22"/>
      <c r="X648" s="22"/>
      <c r="Y648" s="22"/>
      <c r="Z648" s="22"/>
    </row>
    <row r="649" spans="23:26" ht="14.15" customHeight="1">
      <c r="W649" s="22"/>
      <c r="X649" s="22"/>
      <c r="Y649" s="22"/>
      <c r="Z649" s="22"/>
    </row>
    <row r="650" spans="23:26" ht="14.15" customHeight="1">
      <c r="W650" s="22"/>
      <c r="X650" s="22"/>
      <c r="Y650" s="22"/>
      <c r="Z650" s="22"/>
    </row>
    <row r="651" spans="23:26" ht="14.15" customHeight="1">
      <c r="W651" s="22"/>
      <c r="X651" s="22"/>
      <c r="Y651" s="22"/>
      <c r="Z651" s="22"/>
    </row>
    <row r="652" spans="23:26" ht="14.15" customHeight="1">
      <c r="W652" s="22"/>
      <c r="X652" s="22"/>
      <c r="Y652" s="22"/>
      <c r="Z652" s="22"/>
    </row>
    <row r="653" spans="23:26" ht="14.15" customHeight="1">
      <c r="W653" s="22"/>
      <c r="X653" s="22"/>
      <c r="Y653" s="22"/>
      <c r="Z653" s="22"/>
    </row>
    <row r="654" spans="23:26" ht="14.15" customHeight="1">
      <c r="W654" s="22"/>
      <c r="X654" s="22"/>
      <c r="Y654" s="22"/>
      <c r="Z654" s="22"/>
    </row>
    <row r="655" spans="23:26" ht="14.15" customHeight="1">
      <c r="W655" s="22"/>
      <c r="X655" s="22"/>
      <c r="Y655" s="22"/>
      <c r="Z655" s="22"/>
    </row>
    <row r="656" spans="23:26" ht="14.15" customHeight="1">
      <c r="W656" s="22"/>
      <c r="X656" s="22"/>
      <c r="Y656" s="22"/>
      <c r="Z656" s="22"/>
    </row>
    <row r="657" spans="23:26" ht="14.15" customHeight="1">
      <c r="W657" s="22"/>
      <c r="X657" s="22"/>
      <c r="Y657" s="22"/>
      <c r="Z657" s="22"/>
    </row>
    <row r="658" spans="23:26" ht="14.15" customHeight="1">
      <c r="W658" s="22"/>
      <c r="X658" s="22"/>
      <c r="Y658" s="22"/>
      <c r="Z658" s="22"/>
    </row>
    <row r="659" spans="23:26" ht="14.15" customHeight="1">
      <c r="W659" s="22"/>
      <c r="X659" s="22"/>
      <c r="Y659" s="22"/>
      <c r="Z659" s="22"/>
    </row>
    <row r="660" spans="23:26" ht="14.15" customHeight="1">
      <c r="W660" s="22"/>
      <c r="X660" s="22"/>
      <c r="Y660" s="22"/>
      <c r="Z660" s="22"/>
    </row>
    <row r="661" spans="23:26" ht="14.15" customHeight="1">
      <c r="W661" s="22"/>
      <c r="X661" s="22"/>
      <c r="Y661" s="22"/>
      <c r="Z661" s="22"/>
    </row>
    <row r="662" spans="23:26" ht="14.15" customHeight="1">
      <c r="W662" s="22"/>
      <c r="X662" s="22"/>
      <c r="Y662" s="22"/>
      <c r="Z662" s="22"/>
    </row>
    <row r="663" spans="23:26" ht="14.15" customHeight="1">
      <c r="W663" s="22"/>
      <c r="X663" s="22"/>
      <c r="Y663" s="22"/>
      <c r="Z663" s="22"/>
    </row>
    <row r="664" spans="23:26" ht="14.15" customHeight="1">
      <c r="W664" s="22"/>
      <c r="X664" s="22"/>
      <c r="Y664" s="22"/>
      <c r="Z664" s="22"/>
    </row>
    <row r="665" spans="23:26" ht="14.15" customHeight="1">
      <c r="W665" s="22"/>
      <c r="X665" s="22"/>
      <c r="Y665" s="22"/>
      <c r="Z665" s="22"/>
    </row>
    <row r="666" spans="23:26" ht="14.15" customHeight="1">
      <c r="W666" s="22"/>
      <c r="X666" s="22"/>
      <c r="Y666" s="22"/>
      <c r="Z666" s="22"/>
    </row>
    <row r="667" spans="23:26" ht="14.15" customHeight="1">
      <c r="W667" s="22"/>
      <c r="X667" s="22"/>
      <c r="Y667" s="22"/>
      <c r="Z667" s="22"/>
    </row>
    <row r="668" spans="23:26" ht="14.15" customHeight="1">
      <c r="W668" s="22"/>
      <c r="X668" s="22"/>
      <c r="Y668" s="22"/>
      <c r="Z668" s="22"/>
    </row>
    <row r="669" spans="23:26" ht="14.15" customHeight="1">
      <c r="W669" s="22"/>
      <c r="X669" s="22"/>
      <c r="Y669" s="22"/>
      <c r="Z669" s="22"/>
    </row>
    <row r="670" spans="23:26" ht="14.15" customHeight="1">
      <c r="W670" s="22"/>
      <c r="X670" s="22"/>
      <c r="Y670" s="22"/>
      <c r="Z670" s="22"/>
    </row>
    <row r="671" spans="23:26" ht="14.15" customHeight="1">
      <c r="W671" s="22"/>
      <c r="X671" s="22"/>
      <c r="Y671" s="22"/>
      <c r="Z671" s="22"/>
    </row>
    <row r="672" spans="23:26" ht="14.15" customHeight="1">
      <c r="W672" s="22"/>
      <c r="X672" s="22"/>
      <c r="Y672" s="22"/>
      <c r="Z672" s="22"/>
    </row>
    <row r="673" spans="23:26" ht="14.15" customHeight="1">
      <c r="W673" s="22"/>
      <c r="X673" s="22"/>
      <c r="Y673" s="22"/>
      <c r="Z673" s="22"/>
    </row>
    <row r="674" spans="23:26" ht="14.15" customHeight="1">
      <c r="W674" s="22"/>
      <c r="X674" s="22"/>
      <c r="Y674" s="22"/>
      <c r="Z674" s="22"/>
    </row>
    <row r="675" spans="23:26" ht="14.15" customHeight="1">
      <c r="W675" s="22"/>
      <c r="X675" s="22"/>
      <c r="Y675" s="22"/>
      <c r="Z675" s="22"/>
    </row>
    <row r="676" spans="23:26" ht="14.15" customHeight="1">
      <c r="W676" s="22"/>
      <c r="X676" s="22"/>
      <c r="Y676" s="22"/>
      <c r="Z676" s="22"/>
    </row>
    <row r="677" spans="23:26" ht="14.15" customHeight="1">
      <c r="W677" s="22"/>
      <c r="X677" s="22"/>
      <c r="Y677" s="22"/>
      <c r="Z677" s="22"/>
    </row>
    <row r="678" spans="23:26" ht="14.15" customHeight="1">
      <c r="W678" s="22"/>
      <c r="X678" s="22"/>
      <c r="Y678" s="22"/>
      <c r="Z678" s="22"/>
    </row>
    <row r="679" spans="23:26" ht="14.15" customHeight="1">
      <c r="W679" s="22"/>
      <c r="X679" s="22"/>
      <c r="Y679" s="22"/>
      <c r="Z679" s="22"/>
    </row>
    <row r="680" spans="23:26" ht="14.15" customHeight="1">
      <c r="W680" s="22"/>
      <c r="X680" s="22"/>
      <c r="Y680" s="22"/>
      <c r="Z680" s="22"/>
    </row>
    <row r="681" spans="23:26" ht="14.15" customHeight="1">
      <c r="W681" s="22"/>
      <c r="X681" s="22"/>
      <c r="Y681" s="22"/>
      <c r="Z681" s="22"/>
    </row>
    <row r="682" spans="23:26" ht="14.15" customHeight="1">
      <c r="W682" s="22"/>
      <c r="X682" s="22"/>
      <c r="Y682" s="22"/>
      <c r="Z682" s="22"/>
    </row>
    <row r="683" spans="23:26" ht="14.15" customHeight="1">
      <c r="W683" s="22"/>
      <c r="X683" s="22"/>
      <c r="Y683" s="22"/>
      <c r="Z683" s="22"/>
    </row>
    <row r="684" spans="23:26" ht="14.15" customHeight="1">
      <c r="W684" s="22"/>
      <c r="X684" s="22"/>
      <c r="Y684" s="22"/>
      <c r="Z684" s="22"/>
    </row>
    <row r="685" spans="23:26" ht="14.15" customHeight="1">
      <c r="W685" s="22"/>
      <c r="X685" s="22"/>
      <c r="Y685" s="22"/>
      <c r="Z685" s="22"/>
    </row>
    <row r="686" spans="23:26" ht="14.15" customHeight="1">
      <c r="W686" s="22"/>
      <c r="X686" s="22"/>
      <c r="Y686" s="22"/>
      <c r="Z686" s="22"/>
    </row>
    <row r="687" spans="23:26" ht="14.15" customHeight="1">
      <c r="W687" s="22"/>
      <c r="X687" s="22"/>
      <c r="Y687" s="22"/>
      <c r="Z687" s="22"/>
    </row>
    <row r="688" spans="23:26" ht="14.15" customHeight="1">
      <c r="W688" s="22"/>
      <c r="X688" s="22"/>
      <c r="Y688" s="22"/>
      <c r="Z688" s="22"/>
    </row>
    <row r="689" spans="23:26" ht="14.15" customHeight="1">
      <c r="W689" s="22"/>
      <c r="X689" s="22"/>
      <c r="Y689" s="22"/>
      <c r="Z689" s="22"/>
    </row>
    <row r="690" spans="23:26" ht="14.15" customHeight="1">
      <c r="W690" s="22"/>
      <c r="X690" s="22"/>
      <c r="Y690" s="22"/>
      <c r="Z690" s="22"/>
    </row>
    <row r="691" spans="23:26" ht="14.15" customHeight="1">
      <c r="W691" s="22"/>
      <c r="X691" s="22"/>
      <c r="Y691" s="22"/>
      <c r="Z691" s="22"/>
    </row>
    <row r="692" spans="23:26" ht="14.15" customHeight="1">
      <c r="W692" s="22"/>
      <c r="X692" s="22"/>
      <c r="Y692" s="22"/>
      <c r="Z692" s="22"/>
    </row>
    <row r="693" spans="23:26" ht="14.15" customHeight="1">
      <c r="W693" s="22"/>
      <c r="X693" s="22"/>
      <c r="Y693" s="22"/>
      <c r="Z693" s="22"/>
    </row>
    <row r="694" spans="23:26" ht="14.15" customHeight="1">
      <c r="W694" s="22"/>
      <c r="X694" s="22"/>
      <c r="Y694" s="22"/>
      <c r="Z694" s="22"/>
    </row>
    <row r="695" spans="23:26" ht="14.15" customHeight="1">
      <c r="W695" s="22"/>
      <c r="X695" s="22"/>
      <c r="Y695" s="22"/>
      <c r="Z695" s="22"/>
    </row>
    <row r="696" spans="23:26" ht="14.15" customHeight="1">
      <c r="W696" s="22"/>
      <c r="X696" s="22"/>
      <c r="Y696" s="22"/>
      <c r="Z696" s="22"/>
    </row>
    <row r="697" spans="23:26" ht="14.15" customHeight="1">
      <c r="W697" s="22"/>
      <c r="X697" s="22"/>
      <c r="Y697" s="22"/>
      <c r="Z697" s="22"/>
    </row>
    <row r="698" spans="23:26" ht="14.15" customHeight="1">
      <c r="W698" s="22"/>
      <c r="X698" s="22"/>
      <c r="Y698" s="22"/>
      <c r="Z698" s="22"/>
    </row>
    <row r="699" spans="23:26" ht="14.15" customHeight="1">
      <c r="W699" s="22"/>
      <c r="X699" s="22"/>
      <c r="Y699" s="22"/>
      <c r="Z699" s="22"/>
    </row>
    <row r="700" spans="23:26" ht="14.15" customHeight="1">
      <c r="W700" s="22"/>
      <c r="X700" s="22"/>
      <c r="Y700" s="22"/>
      <c r="Z700" s="22"/>
    </row>
    <row r="701" spans="23:26" ht="14.15" customHeight="1">
      <c r="W701" s="22"/>
      <c r="X701" s="22"/>
      <c r="Y701" s="22"/>
      <c r="Z701" s="22"/>
    </row>
    <row r="702" spans="23:26" ht="14.15" customHeight="1">
      <c r="W702" s="22"/>
      <c r="X702" s="22"/>
      <c r="Y702" s="22"/>
      <c r="Z702" s="22"/>
    </row>
    <row r="703" spans="23:26" ht="14.15" customHeight="1">
      <c r="W703" s="22"/>
      <c r="X703" s="22"/>
      <c r="Y703" s="22"/>
      <c r="Z703" s="22"/>
    </row>
    <row r="704" spans="23:26" ht="14.15" customHeight="1">
      <c r="W704" s="22"/>
      <c r="X704" s="22"/>
      <c r="Y704" s="22"/>
      <c r="Z704" s="22"/>
    </row>
    <row r="705" spans="23:26" ht="14.15" customHeight="1">
      <c r="W705" s="22"/>
      <c r="X705" s="22"/>
      <c r="Y705" s="22"/>
      <c r="Z705" s="22"/>
    </row>
    <row r="706" spans="23:26" ht="14.15" customHeight="1">
      <c r="W706" s="22"/>
      <c r="X706" s="22"/>
      <c r="Y706" s="22"/>
      <c r="Z706" s="22"/>
    </row>
    <row r="707" spans="23:26" ht="14.15" customHeight="1">
      <c r="W707" s="22"/>
      <c r="X707" s="22"/>
      <c r="Y707" s="22"/>
      <c r="Z707" s="22"/>
    </row>
    <row r="708" spans="23:26" ht="14.15" customHeight="1">
      <c r="W708" s="22"/>
      <c r="X708" s="22"/>
      <c r="Y708" s="22"/>
      <c r="Z708" s="22"/>
    </row>
    <row r="709" spans="23:26" ht="14.15" customHeight="1">
      <c r="W709" s="22"/>
      <c r="X709" s="22"/>
      <c r="Y709" s="22"/>
      <c r="Z709" s="22"/>
    </row>
    <row r="710" spans="23:26" ht="14.15" customHeight="1">
      <c r="W710" s="22"/>
      <c r="X710" s="22"/>
      <c r="Y710" s="22"/>
      <c r="Z710" s="22"/>
    </row>
    <row r="711" spans="23:26" ht="14.15" customHeight="1">
      <c r="W711" s="22"/>
      <c r="X711" s="22"/>
      <c r="Y711" s="22"/>
      <c r="Z711" s="22"/>
    </row>
    <row r="712" spans="23:26" ht="14.15" customHeight="1">
      <c r="W712" s="22"/>
      <c r="X712" s="22"/>
      <c r="Y712" s="22"/>
      <c r="Z712" s="22"/>
    </row>
    <row r="713" spans="23:26" ht="14.15" customHeight="1">
      <c r="W713" s="22"/>
      <c r="X713" s="22"/>
      <c r="Y713" s="22"/>
      <c r="Z713" s="22"/>
    </row>
    <row r="714" spans="23:26" ht="14.15" customHeight="1">
      <c r="W714" s="22"/>
      <c r="X714" s="22"/>
      <c r="Y714" s="22"/>
      <c r="Z714" s="22"/>
    </row>
    <row r="715" spans="23:26" ht="14.15" customHeight="1">
      <c r="W715" s="22"/>
      <c r="X715" s="22"/>
      <c r="Y715" s="22"/>
      <c r="Z715" s="22"/>
    </row>
    <row r="716" spans="23:26" ht="14.15" customHeight="1">
      <c r="W716" s="22"/>
      <c r="X716" s="22"/>
      <c r="Y716" s="22"/>
      <c r="Z716" s="22"/>
    </row>
    <row r="717" spans="23:26" ht="14.15" customHeight="1">
      <c r="W717" s="22"/>
      <c r="X717" s="22"/>
      <c r="Y717" s="22"/>
      <c r="Z717" s="22"/>
    </row>
    <row r="718" spans="23:26" ht="14.15" customHeight="1">
      <c r="W718" s="22"/>
      <c r="X718" s="22"/>
      <c r="Y718" s="22"/>
      <c r="Z718" s="22"/>
    </row>
    <row r="719" spans="23:26" ht="14.15" customHeight="1">
      <c r="W719" s="22"/>
      <c r="X719" s="22"/>
      <c r="Y719" s="22"/>
      <c r="Z719" s="22"/>
    </row>
    <row r="720" spans="23:26" ht="14.15" customHeight="1">
      <c r="W720" s="22"/>
      <c r="X720" s="22"/>
      <c r="Y720" s="22"/>
      <c r="Z720" s="22"/>
    </row>
    <row r="721" spans="23:26" ht="14.15" customHeight="1">
      <c r="W721" s="22"/>
      <c r="X721" s="22"/>
      <c r="Y721" s="22"/>
      <c r="Z721" s="22"/>
    </row>
    <row r="722" spans="23:26" ht="14.15" customHeight="1">
      <c r="W722" s="22"/>
      <c r="X722" s="22"/>
      <c r="Y722" s="22"/>
      <c r="Z722" s="22"/>
    </row>
    <row r="723" spans="23:26" ht="14.15" customHeight="1">
      <c r="W723" s="22"/>
      <c r="X723" s="22"/>
      <c r="Y723" s="22"/>
      <c r="Z723" s="22"/>
    </row>
    <row r="724" spans="23:26" ht="14.15" customHeight="1">
      <c r="W724" s="22"/>
      <c r="X724" s="22"/>
      <c r="Y724" s="22"/>
      <c r="Z724" s="22"/>
    </row>
    <row r="725" spans="23:26" ht="14.15" customHeight="1">
      <c r="W725" s="22"/>
      <c r="X725" s="22"/>
      <c r="Y725" s="22"/>
      <c r="Z725" s="22"/>
    </row>
    <row r="726" spans="23:26" ht="14.15" customHeight="1">
      <c r="W726" s="22"/>
      <c r="X726" s="22"/>
      <c r="Y726" s="22"/>
      <c r="Z726" s="22"/>
    </row>
    <row r="727" spans="23:26" ht="14.15" customHeight="1">
      <c r="W727" s="22"/>
      <c r="X727" s="22"/>
      <c r="Y727" s="22"/>
      <c r="Z727" s="22"/>
    </row>
    <row r="728" spans="23:26" ht="14.15" customHeight="1">
      <c r="W728" s="22"/>
      <c r="X728" s="22"/>
      <c r="Y728" s="22"/>
      <c r="Z728" s="22"/>
    </row>
    <row r="729" spans="23:26" ht="14.15" customHeight="1">
      <c r="W729" s="22"/>
      <c r="X729" s="22"/>
      <c r="Y729" s="22"/>
      <c r="Z729" s="22"/>
    </row>
    <row r="730" spans="23:26" ht="14.15" customHeight="1">
      <c r="W730" s="22"/>
      <c r="X730" s="22"/>
      <c r="Y730" s="22"/>
      <c r="Z730" s="22"/>
    </row>
    <row r="731" spans="23:26" ht="14.15" customHeight="1">
      <c r="W731" s="22"/>
      <c r="X731" s="22"/>
      <c r="Y731" s="22"/>
      <c r="Z731" s="22"/>
    </row>
    <row r="732" spans="23:26" ht="14.15" customHeight="1">
      <c r="W732" s="22"/>
      <c r="X732" s="22"/>
      <c r="Y732" s="22"/>
      <c r="Z732" s="22"/>
    </row>
    <row r="733" spans="23:26" ht="14.15" customHeight="1">
      <c r="W733" s="22"/>
      <c r="X733" s="22"/>
      <c r="Y733" s="22"/>
      <c r="Z733" s="22"/>
    </row>
    <row r="734" spans="23:26" ht="14.15" customHeight="1">
      <c r="W734" s="22"/>
      <c r="X734" s="22"/>
      <c r="Y734" s="22"/>
      <c r="Z734" s="22"/>
    </row>
    <row r="735" spans="23:26" ht="14.15" customHeight="1">
      <c r="W735" s="22"/>
      <c r="X735" s="22"/>
      <c r="Y735" s="22"/>
      <c r="Z735" s="22"/>
    </row>
    <row r="736" spans="23:26" ht="14.15" customHeight="1">
      <c r="W736" s="22"/>
      <c r="X736" s="22"/>
      <c r="Y736" s="22"/>
      <c r="Z736" s="22"/>
    </row>
    <row r="737" spans="23:26" ht="14.15" customHeight="1">
      <c r="W737" s="22"/>
      <c r="X737" s="22"/>
      <c r="Y737" s="22"/>
      <c r="Z737" s="22"/>
    </row>
    <row r="738" spans="23:26" ht="14.15" customHeight="1">
      <c r="W738" s="22"/>
      <c r="X738" s="22"/>
      <c r="Y738" s="22"/>
      <c r="Z738" s="22"/>
    </row>
    <row r="739" spans="23:26" ht="14.15" customHeight="1">
      <c r="W739" s="22"/>
      <c r="X739" s="22"/>
      <c r="Y739" s="22"/>
      <c r="Z739" s="22"/>
    </row>
    <row r="740" spans="23:26" ht="14.15" customHeight="1">
      <c r="W740" s="22"/>
      <c r="X740" s="22"/>
      <c r="Y740" s="22"/>
      <c r="Z740" s="22"/>
    </row>
    <row r="741" spans="23:26" ht="14.15" customHeight="1">
      <c r="W741" s="22"/>
      <c r="X741" s="22"/>
      <c r="Y741" s="22"/>
      <c r="Z741" s="22"/>
    </row>
    <row r="742" spans="23:26" ht="14.15" customHeight="1">
      <c r="W742" s="22"/>
      <c r="X742" s="22"/>
      <c r="Y742" s="22"/>
      <c r="Z742" s="22"/>
    </row>
    <row r="743" spans="23:26" ht="14.15" customHeight="1">
      <c r="W743" s="22"/>
      <c r="X743" s="22"/>
      <c r="Y743" s="22"/>
      <c r="Z743" s="22"/>
    </row>
    <row r="744" spans="23:26" ht="14.15" customHeight="1">
      <c r="W744" s="22"/>
      <c r="X744" s="22"/>
      <c r="Y744" s="22"/>
      <c r="Z744" s="22"/>
    </row>
    <row r="745" spans="23:26" ht="14.15" customHeight="1">
      <c r="W745" s="22"/>
      <c r="X745" s="22"/>
      <c r="Y745" s="22"/>
      <c r="Z745" s="22"/>
    </row>
    <row r="746" spans="23:26" ht="14.15" customHeight="1">
      <c r="W746" s="22"/>
      <c r="X746" s="22"/>
      <c r="Y746" s="22"/>
      <c r="Z746" s="22"/>
    </row>
    <row r="747" spans="23:26" ht="14.15" customHeight="1">
      <c r="W747" s="22"/>
      <c r="X747" s="22"/>
      <c r="Y747" s="22"/>
      <c r="Z747" s="22"/>
    </row>
    <row r="748" spans="23:26" ht="14.15" customHeight="1">
      <c r="W748" s="22"/>
      <c r="X748" s="22"/>
      <c r="Y748" s="22"/>
      <c r="Z748" s="22"/>
    </row>
    <row r="749" spans="23:26" ht="14.15" customHeight="1">
      <c r="W749" s="22"/>
      <c r="X749" s="22"/>
      <c r="Y749" s="22"/>
      <c r="Z749" s="22"/>
    </row>
    <row r="750" spans="23:26" ht="14.15" customHeight="1">
      <c r="W750" s="22"/>
      <c r="X750" s="22"/>
      <c r="Y750" s="22"/>
      <c r="Z750" s="22"/>
    </row>
    <row r="751" spans="23:26" ht="14.15" customHeight="1">
      <c r="W751" s="22"/>
      <c r="X751" s="22"/>
      <c r="Y751" s="22"/>
      <c r="Z751" s="22"/>
    </row>
    <row r="752" spans="23:26" ht="14.15" customHeight="1">
      <c r="W752" s="22"/>
      <c r="X752" s="22"/>
      <c r="Y752" s="22"/>
      <c r="Z752" s="22"/>
    </row>
    <row r="753" spans="23:26" ht="14.15" customHeight="1">
      <c r="W753" s="22"/>
      <c r="X753" s="22"/>
      <c r="Y753" s="22"/>
      <c r="Z753" s="22"/>
    </row>
    <row r="754" spans="23:26" ht="14.15" customHeight="1">
      <c r="W754" s="22"/>
      <c r="X754" s="22"/>
      <c r="Y754" s="22"/>
      <c r="Z754" s="22"/>
    </row>
    <row r="755" spans="23:26" ht="14.15" customHeight="1">
      <c r="W755" s="22"/>
      <c r="X755" s="22"/>
      <c r="Y755" s="22"/>
      <c r="Z755" s="22"/>
    </row>
    <row r="756" spans="23:26" ht="14.15" customHeight="1">
      <c r="W756" s="22"/>
      <c r="X756" s="22"/>
      <c r="Y756" s="22"/>
      <c r="Z756" s="22"/>
    </row>
    <row r="757" spans="23:26" ht="14.15" customHeight="1">
      <c r="W757" s="22"/>
      <c r="X757" s="22"/>
      <c r="Y757" s="22"/>
      <c r="Z757" s="22"/>
    </row>
    <row r="758" spans="23:26" ht="14.15" customHeight="1">
      <c r="W758" s="22"/>
      <c r="X758" s="22"/>
      <c r="Y758" s="22"/>
      <c r="Z758" s="22"/>
    </row>
    <row r="759" spans="23:26" ht="14.15" customHeight="1">
      <c r="W759" s="22"/>
      <c r="X759" s="22"/>
      <c r="Y759" s="22"/>
      <c r="Z759" s="22"/>
    </row>
    <row r="760" spans="23:26" ht="14.15" customHeight="1">
      <c r="W760" s="22"/>
      <c r="X760" s="22"/>
      <c r="Y760" s="22"/>
      <c r="Z760" s="22"/>
    </row>
    <row r="761" spans="23:26" ht="14.15" customHeight="1">
      <c r="W761" s="22"/>
      <c r="X761" s="22"/>
      <c r="Y761" s="22"/>
      <c r="Z761" s="22"/>
    </row>
    <row r="762" spans="23:26" ht="14.15" customHeight="1">
      <c r="W762" s="22"/>
      <c r="X762" s="22"/>
      <c r="Y762" s="22"/>
      <c r="Z762" s="22"/>
    </row>
    <row r="763" spans="23:26" ht="14.15" customHeight="1">
      <c r="W763" s="22"/>
      <c r="X763" s="22"/>
      <c r="Y763" s="22"/>
      <c r="Z763" s="22"/>
    </row>
    <row r="764" spans="23:26" ht="14.15" customHeight="1">
      <c r="W764" s="22"/>
      <c r="X764" s="22"/>
      <c r="Y764" s="22"/>
      <c r="Z764" s="22"/>
    </row>
    <row r="765" spans="23:26" ht="14.15" customHeight="1">
      <c r="W765" s="22"/>
      <c r="X765" s="22"/>
      <c r="Y765" s="22"/>
      <c r="Z765" s="22"/>
    </row>
    <row r="766" spans="23:26" ht="14.15" customHeight="1">
      <c r="W766" s="22"/>
      <c r="X766" s="22"/>
      <c r="Y766" s="22"/>
      <c r="Z766" s="22"/>
    </row>
    <row r="767" spans="23:26" ht="14.15" customHeight="1">
      <c r="W767" s="22"/>
      <c r="X767" s="22"/>
      <c r="Y767" s="22"/>
      <c r="Z767" s="22"/>
    </row>
    <row r="768" spans="23:26" ht="14.15" customHeight="1">
      <c r="W768" s="22"/>
      <c r="X768" s="22"/>
      <c r="Y768" s="22"/>
      <c r="Z768" s="22"/>
    </row>
    <row r="769" spans="23:26" ht="14.15" customHeight="1">
      <c r="W769" s="22"/>
      <c r="X769" s="22"/>
      <c r="Y769" s="22"/>
      <c r="Z769" s="22"/>
    </row>
    <row r="770" spans="23:26" ht="14.15" customHeight="1">
      <c r="W770" s="22"/>
      <c r="X770" s="22"/>
      <c r="Y770" s="22"/>
      <c r="Z770" s="22"/>
    </row>
    <row r="771" spans="23:26" ht="14.15" customHeight="1">
      <c r="W771" s="22"/>
      <c r="X771" s="22"/>
      <c r="Y771" s="22"/>
      <c r="Z771" s="22"/>
    </row>
    <row r="772" spans="23:26" ht="14.15" customHeight="1">
      <c r="W772" s="22"/>
      <c r="X772" s="22"/>
      <c r="Y772" s="22"/>
      <c r="Z772" s="22"/>
    </row>
    <row r="773" spans="23:26" ht="14.15" customHeight="1">
      <c r="W773" s="22"/>
      <c r="X773" s="22"/>
      <c r="Y773" s="22"/>
      <c r="Z773" s="22"/>
    </row>
    <row r="774" spans="23:26" ht="14.15" customHeight="1">
      <c r="W774" s="22"/>
      <c r="X774" s="22"/>
      <c r="Y774" s="22"/>
      <c r="Z774" s="22"/>
    </row>
    <row r="775" spans="23:26" ht="14.15" customHeight="1">
      <c r="W775" s="22"/>
      <c r="X775" s="22"/>
      <c r="Y775" s="22"/>
      <c r="Z775" s="22"/>
    </row>
    <row r="776" spans="23:26" ht="14.15" customHeight="1">
      <c r="W776" s="22"/>
      <c r="X776" s="22"/>
      <c r="Y776" s="22"/>
      <c r="Z776" s="22"/>
    </row>
    <row r="777" spans="23:26" ht="14.15" customHeight="1">
      <c r="W777" s="22"/>
      <c r="X777" s="22"/>
      <c r="Y777" s="22"/>
      <c r="Z777" s="22"/>
    </row>
    <row r="778" spans="23:26" ht="14.15" customHeight="1">
      <c r="W778" s="22"/>
      <c r="X778" s="22"/>
      <c r="Y778" s="22"/>
      <c r="Z778" s="22"/>
    </row>
    <row r="779" spans="23:26" ht="14.15" customHeight="1">
      <c r="W779" s="22"/>
      <c r="X779" s="22"/>
      <c r="Y779" s="22"/>
      <c r="Z779" s="22"/>
    </row>
    <row r="780" spans="23:26" ht="14.15" customHeight="1">
      <c r="W780" s="22"/>
      <c r="X780" s="22"/>
      <c r="Y780" s="22"/>
      <c r="Z780" s="22"/>
    </row>
    <row r="781" spans="23:26" ht="14.15" customHeight="1">
      <c r="W781" s="22"/>
      <c r="X781" s="22"/>
      <c r="Y781" s="22"/>
      <c r="Z781" s="22"/>
    </row>
    <row r="782" spans="23:26" ht="14.15" customHeight="1">
      <c r="W782" s="22"/>
      <c r="X782" s="22"/>
      <c r="Y782" s="22"/>
      <c r="Z782" s="22"/>
    </row>
    <row r="783" spans="23:26" ht="14.15" customHeight="1">
      <c r="W783" s="22"/>
      <c r="X783" s="22"/>
      <c r="Y783" s="22"/>
      <c r="Z783" s="22"/>
    </row>
    <row r="784" spans="23:26" ht="14.15" customHeight="1">
      <c r="W784" s="22"/>
      <c r="X784" s="22"/>
      <c r="Y784" s="22"/>
      <c r="Z784" s="22"/>
    </row>
    <row r="785" spans="23:26" ht="14.15" customHeight="1">
      <c r="W785" s="22"/>
      <c r="X785" s="22"/>
      <c r="Y785" s="22"/>
      <c r="Z785" s="22"/>
    </row>
    <row r="786" spans="23:26" ht="14.15" customHeight="1">
      <c r="W786" s="22"/>
      <c r="X786" s="22"/>
      <c r="Y786" s="22"/>
      <c r="Z786" s="22"/>
    </row>
    <row r="787" spans="23:26" ht="14.15" customHeight="1">
      <c r="W787" s="22"/>
      <c r="X787" s="22"/>
      <c r="Y787" s="22"/>
      <c r="Z787" s="22"/>
    </row>
    <row r="788" spans="23:26" ht="14.15" customHeight="1">
      <c r="W788" s="22"/>
      <c r="X788" s="22"/>
      <c r="Y788" s="22"/>
      <c r="Z788" s="22"/>
    </row>
    <row r="789" spans="23:26" ht="14.15" customHeight="1">
      <c r="W789" s="22"/>
      <c r="X789" s="22"/>
      <c r="Y789" s="22"/>
      <c r="Z789" s="22"/>
    </row>
    <row r="790" spans="23:26" ht="14.15" customHeight="1">
      <c r="W790" s="22"/>
      <c r="X790" s="22"/>
      <c r="Y790" s="22"/>
      <c r="Z790" s="22"/>
    </row>
    <row r="791" spans="23:26" ht="14.15" customHeight="1">
      <c r="W791" s="22"/>
      <c r="X791" s="22"/>
      <c r="Y791" s="22"/>
      <c r="Z791" s="22"/>
    </row>
    <row r="792" spans="23:26" ht="14.15" customHeight="1">
      <c r="W792" s="22"/>
      <c r="X792" s="22"/>
      <c r="Y792" s="22"/>
      <c r="Z792" s="22"/>
    </row>
    <row r="793" spans="23:26" ht="14.15" customHeight="1">
      <c r="W793" s="22"/>
      <c r="X793" s="22"/>
      <c r="Y793" s="22"/>
      <c r="Z793" s="22"/>
    </row>
    <row r="794" spans="23:26" ht="14.15" customHeight="1">
      <c r="W794" s="22"/>
      <c r="X794" s="22"/>
      <c r="Y794" s="22"/>
      <c r="Z794" s="22"/>
    </row>
    <row r="795" spans="23:26" ht="14.15" customHeight="1">
      <c r="W795" s="22"/>
      <c r="X795" s="22"/>
      <c r="Y795" s="22"/>
      <c r="Z795" s="22"/>
    </row>
    <row r="796" spans="23:26" ht="14.15" customHeight="1">
      <c r="W796" s="22"/>
      <c r="X796" s="22"/>
      <c r="Y796" s="22"/>
      <c r="Z796" s="22"/>
    </row>
    <row r="797" spans="23:26" ht="14.15" customHeight="1">
      <c r="W797" s="22"/>
      <c r="X797" s="22"/>
      <c r="Y797" s="22"/>
      <c r="Z797" s="22"/>
    </row>
    <row r="798" spans="23:26" ht="14.15" customHeight="1">
      <c r="W798" s="22"/>
      <c r="X798" s="22"/>
      <c r="Y798" s="22"/>
      <c r="Z798" s="22"/>
    </row>
    <row r="799" spans="23:26" ht="14.15" customHeight="1">
      <c r="W799" s="22"/>
      <c r="X799" s="22"/>
      <c r="Y799" s="22"/>
      <c r="Z799" s="22"/>
    </row>
    <row r="800" spans="23:26" ht="14.15" customHeight="1">
      <c r="W800" s="22"/>
      <c r="X800" s="22"/>
      <c r="Y800" s="22"/>
      <c r="Z800" s="22"/>
    </row>
    <row r="801" spans="23:26" ht="14.15" customHeight="1">
      <c r="W801" s="22"/>
      <c r="X801" s="22"/>
      <c r="Y801" s="22"/>
      <c r="Z801" s="22"/>
    </row>
    <row r="802" spans="23:26" ht="14.15" customHeight="1">
      <c r="W802" s="22"/>
      <c r="X802" s="22"/>
      <c r="Y802" s="22"/>
      <c r="Z802" s="22"/>
    </row>
    <row r="803" spans="23:26" ht="14.15" customHeight="1">
      <c r="W803" s="22"/>
      <c r="X803" s="22"/>
      <c r="Y803" s="22"/>
      <c r="Z803" s="22"/>
    </row>
    <row r="804" spans="23:26" ht="14.15" customHeight="1">
      <c r="W804" s="22"/>
      <c r="X804" s="22"/>
      <c r="Y804" s="22"/>
      <c r="Z804" s="22"/>
    </row>
    <row r="805" spans="23:26" ht="14.15" customHeight="1">
      <c r="W805" s="22"/>
      <c r="X805" s="22"/>
      <c r="Y805" s="22"/>
      <c r="Z805" s="22"/>
    </row>
    <row r="806" spans="23:26" ht="14.15" customHeight="1">
      <c r="W806" s="22"/>
      <c r="X806" s="22"/>
      <c r="Y806" s="22"/>
      <c r="Z806" s="22"/>
    </row>
    <row r="807" spans="23:26" ht="14.15" customHeight="1">
      <c r="W807" s="22"/>
      <c r="X807" s="22"/>
      <c r="Y807" s="22"/>
      <c r="Z807" s="22"/>
    </row>
    <row r="808" spans="23:26" ht="14.15" customHeight="1">
      <c r="W808" s="22"/>
      <c r="X808" s="22"/>
      <c r="Y808" s="22"/>
      <c r="Z808" s="22"/>
    </row>
    <row r="809" spans="23:26" ht="14.15" customHeight="1">
      <c r="W809" s="22"/>
      <c r="X809" s="22"/>
      <c r="Y809" s="22"/>
      <c r="Z809" s="22"/>
    </row>
    <row r="810" spans="23:26" ht="14.15" customHeight="1">
      <c r="W810" s="22"/>
      <c r="X810" s="22"/>
      <c r="Y810" s="22"/>
      <c r="Z810" s="22"/>
    </row>
    <row r="811" spans="23:26" ht="14.15" customHeight="1">
      <c r="W811" s="22"/>
      <c r="X811" s="22"/>
      <c r="Y811" s="22"/>
      <c r="Z811" s="22"/>
    </row>
    <row r="812" spans="23:26" ht="14.15" customHeight="1">
      <c r="W812" s="22"/>
      <c r="X812" s="22"/>
      <c r="Y812" s="22"/>
      <c r="Z812" s="22"/>
    </row>
    <row r="813" spans="23:26" ht="14.15" customHeight="1">
      <c r="W813" s="22"/>
      <c r="X813" s="22"/>
      <c r="Y813" s="22"/>
      <c r="Z813" s="22"/>
    </row>
    <row r="814" spans="23:26" ht="14.15" customHeight="1">
      <c r="W814" s="22"/>
      <c r="X814" s="22"/>
      <c r="Y814" s="22"/>
      <c r="Z814" s="22"/>
    </row>
    <row r="815" spans="23:26" ht="14.15" customHeight="1">
      <c r="W815" s="22"/>
      <c r="X815" s="22"/>
      <c r="Y815" s="22"/>
      <c r="Z815" s="22"/>
    </row>
    <row r="816" spans="23:26" ht="14.15" customHeight="1">
      <c r="W816" s="22"/>
      <c r="X816" s="22"/>
      <c r="Y816" s="22"/>
      <c r="Z816" s="22"/>
    </row>
    <row r="817" spans="23:26" ht="14.15" customHeight="1">
      <c r="W817" s="22"/>
      <c r="X817" s="22"/>
      <c r="Y817" s="22"/>
      <c r="Z817" s="22"/>
    </row>
    <row r="818" spans="23:26" ht="14.15" customHeight="1">
      <c r="W818" s="22"/>
      <c r="X818" s="22"/>
      <c r="Y818" s="22"/>
      <c r="Z818" s="22"/>
    </row>
    <row r="819" spans="23:26" ht="14.15" customHeight="1">
      <c r="W819" s="22"/>
      <c r="X819" s="22"/>
      <c r="Y819" s="22"/>
      <c r="Z819" s="22"/>
    </row>
    <row r="820" spans="23:26" ht="14.15" customHeight="1">
      <c r="W820" s="22"/>
      <c r="X820" s="22"/>
      <c r="Y820" s="22"/>
      <c r="Z820" s="22"/>
    </row>
    <row r="821" spans="23:26" ht="14.15" customHeight="1">
      <c r="W821" s="22"/>
      <c r="X821" s="22"/>
      <c r="Y821" s="22"/>
      <c r="Z821" s="22"/>
    </row>
    <row r="822" spans="23:26" ht="14.15" customHeight="1">
      <c r="W822" s="22"/>
      <c r="X822" s="22"/>
      <c r="Y822" s="22"/>
      <c r="Z822" s="22"/>
    </row>
    <row r="823" spans="23:26" ht="14.15" customHeight="1">
      <c r="W823" s="22"/>
      <c r="X823" s="22"/>
      <c r="Y823" s="22"/>
      <c r="Z823" s="22"/>
    </row>
    <row r="824" spans="23:26" ht="14.15" customHeight="1">
      <c r="W824" s="22"/>
      <c r="X824" s="22"/>
      <c r="Y824" s="22"/>
      <c r="Z824" s="22"/>
    </row>
    <row r="825" spans="23:26" ht="14.15" customHeight="1">
      <c r="W825" s="22"/>
      <c r="X825" s="22"/>
      <c r="Y825" s="22"/>
      <c r="Z825" s="22"/>
    </row>
    <row r="826" spans="23:26" ht="14.15" customHeight="1">
      <c r="W826" s="22"/>
      <c r="X826" s="22"/>
      <c r="Y826" s="22"/>
      <c r="Z826" s="22"/>
    </row>
    <row r="827" spans="23:26" ht="14.15" customHeight="1">
      <c r="W827" s="22"/>
      <c r="X827" s="22"/>
      <c r="Y827" s="22"/>
      <c r="Z827" s="22"/>
    </row>
    <row r="828" spans="23:26" ht="14.15" customHeight="1">
      <c r="W828" s="22"/>
      <c r="X828" s="22"/>
      <c r="Y828" s="22"/>
      <c r="Z828" s="22"/>
    </row>
    <row r="829" spans="23:26" ht="14.15" customHeight="1">
      <c r="W829" s="22"/>
      <c r="X829" s="22"/>
      <c r="Y829" s="22"/>
      <c r="Z829" s="22"/>
    </row>
    <row r="830" spans="23:26" ht="14.15" customHeight="1">
      <c r="W830" s="22"/>
      <c r="X830" s="22"/>
      <c r="Y830" s="22"/>
      <c r="Z830" s="22"/>
    </row>
    <row r="831" spans="23:26" ht="14.15" customHeight="1">
      <c r="W831" s="22"/>
      <c r="X831" s="22"/>
      <c r="Y831" s="22"/>
      <c r="Z831" s="22"/>
    </row>
    <row r="832" spans="23:26" ht="14.15" customHeight="1">
      <c r="W832" s="22"/>
      <c r="X832" s="22"/>
      <c r="Y832" s="22"/>
      <c r="Z832" s="22"/>
    </row>
    <row r="833" spans="23:26" ht="14.15" customHeight="1">
      <c r="W833" s="22"/>
      <c r="X833" s="22"/>
      <c r="Y833" s="22"/>
      <c r="Z833" s="22"/>
    </row>
    <row r="834" spans="23:26" ht="14.15" customHeight="1">
      <c r="W834" s="22"/>
      <c r="X834" s="22"/>
      <c r="Y834" s="22"/>
      <c r="Z834" s="22"/>
    </row>
    <row r="835" spans="23:26" ht="14.15" customHeight="1">
      <c r="W835" s="22"/>
      <c r="X835" s="22"/>
      <c r="Y835" s="22"/>
      <c r="Z835" s="22"/>
    </row>
    <row r="836" spans="23:26" ht="14.15" customHeight="1">
      <c r="W836" s="22"/>
      <c r="X836" s="22"/>
      <c r="Y836" s="22"/>
      <c r="Z836" s="22"/>
    </row>
    <row r="837" spans="23:26" ht="14.15" customHeight="1">
      <c r="W837" s="22"/>
      <c r="X837" s="22"/>
      <c r="Y837" s="22"/>
      <c r="Z837" s="22"/>
    </row>
    <row r="838" spans="23:26" ht="14.15" customHeight="1">
      <c r="W838" s="22"/>
      <c r="X838" s="22"/>
      <c r="Y838" s="22"/>
      <c r="Z838" s="22"/>
    </row>
    <row r="839" spans="23:26" ht="14.15" customHeight="1">
      <c r="W839" s="22"/>
      <c r="X839" s="22"/>
      <c r="Y839" s="22"/>
      <c r="Z839" s="22"/>
    </row>
    <row r="840" spans="23:26" ht="14.15" customHeight="1">
      <c r="W840" s="22"/>
      <c r="X840" s="22"/>
      <c r="Y840" s="22"/>
      <c r="Z840" s="22"/>
    </row>
    <row r="841" spans="23:26" ht="14.15" customHeight="1">
      <c r="W841" s="22"/>
      <c r="X841" s="22"/>
      <c r="Y841" s="22"/>
      <c r="Z841" s="22"/>
    </row>
    <row r="842" spans="23:26" ht="14.15" customHeight="1">
      <c r="W842" s="22"/>
      <c r="X842" s="22"/>
      <c r="Y842" s="22"/>
      <c r="Z842" s="22"/>
    </row>
    <row r="843" spans="23:26" ht="14.15" customHeight="1">
      <c r="W843" s="22"/>
      <c r="X843" s="22"/>
      <c r="Y843" s="22"/>
      <c r="Z843" s="22"/>
    </row>
    <row r="844" spans="23:26" ht="14.15" customHeight="1">
      <c r="W844" s="22"/>
      <c r="X844" s="22"/>
      <c r="Y844" s="22"/>
      <c r="Z844" s="22"/>
    </row>
    <row r="845" spans="23:26" ht="14.15" customHeight="1">
      <c r="W845" s="22"/>
      <c r="X845" s="22"/>
      <c r="Y845" s="22"/>
      <c r="Z845" s="22"/>
    </row>
    <row r="846" spans="23:26" ht="14.15" customHeight="1">
      <c r="W846" s="22"/>
      <c r="X846" s="22"/>
      <c r="Y846" s="22"/>
      <c r="Z846" s="22"/>
    </row>
    <row r="847" spans="23:26" ht="14.15" customHeight="1">
      <c r="W847" s="22"/>
      <c r="X847" s="22"/>
      <c r="Y847" s="22"/>
      <c r="Z847" s="22"/>
    </row>
    <row r="848" spans="23:26" ht="14.15" customHeight="1">
      <c r="W848" s="22"/>
      <c r="X848" s="22"/>
      <c r="Y848" s="22"/>
      <c r="Z848" s="22"/>
    </row>
    <row r="849" spans="23:26" ht="14.15" customHeight="1">
      <c r="W849" s="22"/>
      <c r="X849" s="22"/>
      <c r="Y849" s="22"/>
      <c r="Z849" s="22"/>
    </row>
    <row r="850" spans="23:26" ht="14.15" customHeight="1">
      <c r="W850" s="22"/>
      <c r="X850" s="22"/>
      <c r="Y850" s="22"/>
      <c r="Z850" s="22"/>
    </row>
    <row r="851" spans="23:26" ht="14.15" customHeight="1">
      <c r="W851" s="22"/>
      <c r="X851" s="22"/>
      <c r="Y851" s="22"/>
      <c r="Z851" s="22"/>
    </row>
    <row r="852" spans="23:26" ht="14.15" customHeight="1">
      <c r="W852" s="22"/>
      <c r="X852" s="22"/>
      <c r="Y852" s="22"/>
      <c r="Z852" s="22"/>
    </row>
    <row r="853" spans="23:26" ht="14.15" customHeight="1">
      <c r="W853" s="22"/>
      <c r="X853" s="22"/>
      <c r="Y853" s="22"/>
      <c r="Z853" s="22"/>
    </row>
    <row r="854" spans="23:26" ht="14.15" customHeight="1">
      <c r="W854" s="22"/>
      <c r="X854" s="22"/>
      <c r="Y854" s="22"/>
      <c r="Z854" s="22"/>
    </row>
    <row r="855" spans="23:26" ht="14.15" customHeight="1">
      <c r="W855" s="22"/>
      <c r="X855" s="22"/>
      <c r="Y855" s="22"/>
      <c r="Z855" s="22"/>
    </row>
    <row r="856" spans="23:26" ht="14.15" customHeight="1">
      <c r="W856" s="22"/>
      <c r="X856" s="22"/>
      <c r="Y856" s="22"/>
      <c r="Z856" s="22"/>
    </row>
    <row r="857" spans="23:26" ht="14.15" customHeight="1">
      <c r="W857" s="22"/>
      <c r="X857" s="22"/>
      <c r="Y857" s="22"/>
      <c r="Z857" s="22"/>
    </row>
    <row r="858" spans="23:26" ht="14.15" customHeight="1">
      <c r="W858" s="22"/>
      <c r="X858" s="22"/>
      <c r="Y858" s="22"/>
      <c r="Z858" s="22"/>
    </row>
    <row r="859" spans="23:26" ht="14.15" customHeight="1">
      <c r="W859" s="22"/>
      <c r="X859" s="22"/>
      <c r="Y859" s="22"/>
      <c r="Z859" s="22"/>
    </row>
    <row r="860" spans="23:26" ht="14.15" customHeight="1">
      <c r="W860" s="22"/>
      <c r="X860" s="22"/>
      <c r="Y860" s="22"/>
      <c r="Z860" s="22"/>
    </row>
    <row r="861" spans="23:26" ht="14.15" customHeight="1">
      <c r="W861" s="22"/>
      <c r="X861" s="22"/>
      <c r="Y861" s="22"/>
      <c r="Z861" s="22"/>
    </row>
    <row r="862" spans="23:26" ht="14.15" customHeight="1">
      <c r="W862" s="22"/>
      <c r="X862" s="22"/>
      <c r="Y862" s="22"/>
      <c r="Z862" s="22"/>
    </row>
    <row r="863" spans="23:26" ht="14.15" customHeight="1">
      <c r="W863" s="22"/>
      <c r="X863" s="22"/>
      <c r="Y863" s="22"/>
      <c r="Z863" s="22"/>
    </row>
    <row r="864" spans="23:26" ht="14.15" customHeight="1">
      <c r="W864" s="22"/>
      <c r="X864" s="22"/>
      <c r="Y864" s="22"/>
      <c r="Z864" s="22"/>
    </row>
    <row r="865" spans="23:26" ht="14.15" customHeight="1">
      <c r="W865" s="22"/>
      <c r="X865" s="22"/>
      <c r="Y865" s="22"/>
      <c r="Z865" s="22"/>
    </row>
    <row r="866" spans="23:26" ht="14.15" customHeight="1">
      <c r="W866" s="22"/>
      <c r="X866" s="22"/>
      <c r="Y866" s="22"/>
      <c r="Z866" s="22"/>
    </row>
    <row r="867" spans="23:26" ht="14.15" customHeight="1">
      <c r="W867" s="22"/>
      <c r="X867" s="22"/>
      <c r="Y867" s="22"/>
      <c r="Z867" s="22"/>
    </row>
    <row r="868" spans="23:26" ht="14.15" customHeight="1">
      <c r="W868" s="22"/>
      <c r="X868" s="22"/>
      <c r="Y868" s="22"/>
      <c r="Z868" s="22"/>
    </row>
    <row r="869" spans="23:26" ht="14.15" customHeight="1">
      <c r="W869" s="22"/>
      <c r="X869" s="22"/>
      <c r="Y869" s="22"/>
      <c r="Z869" s="22"/>
    </row>
    <row r="870" spans="23:26" ht="14.15" customHeight="1">
      <c r="W870" s="22"/>
      <c r="X870" s="22"/>
      <c r="Y870" s="22"/>
      <c r="Z870" s="22"/>
    </row>
    <row r="871" spans="23:26" ht="14.15" customHeight="1">
      <c r="W871" s="22"/>
      <c r="X871" s="22"/>
      <c r="Y871" s="22"/>
      <c r="Z871" s="22"/>
    </row>
    <row r="872" spans="23:26" ht="14.15" customHeight="1">
      <c r="W872" s="22"/>
      <c r="X872" s="22"/>
      <c r="Y872" s="22"/>
      <c r="Z872" s="22"/>
    </row>
    <row r="873" spans="23:26" ht="14.15" customHeight="1">
      <c r="W873" s="22"/>
      <c r="X873" s="22"/>
      <c r="Y873" s="22"/>
      <c r="Z873" s="22"/>
    </row>
    <row r="874" spans="23:26" ht="14.15" customHeight="1">
      <c r="W874" s="22"/>
      <c r="X874" s="22"/>
      <c r="Y874" s="22"/>
      <c r="Z874" s="22"/>
    </row>
    <row r="875" spans="23:26" ht="14.15" customHeight="1">
      <c r="W875" s="22"/>
      <c r="X875" s="22"/>
      <c r="Y875" s="22"/>
      <c r="Z875" s="22"/>
    </row>
    <row r="876" spans="23:26" ht="14.15" customHeight="1">
      <c r="W876" s="22"/>
      <c r="X876" s="22"/>
      <c r="Y876" s="22"/>
      <c r="Z876" s="22"/>
    </row>
    <row r="877" spans="23:26" ht="14.15" customHeight="1">
      <c r="W877" s="22"/>
      <c r="X877" s="22"/>
      <c r="Y877" s="22"/>
      <c r="Z877" s="22"/>
    </row>
    <row r="878" spans="23:26" ht="14.15" customHeight="1">
      <c r="W878" s="22"/>
      <c r="X878" s="22"/>
      <c r="Y878" s="22"/>
      <c r="Z878" s="22"/>
    </row>
    <row r="879" spans="23:26" ht="14.15" customHeight="1">
      <c r="W879" s="22"/>
      <c r="X879" s="22"/>
      <c r="Y879" s="22"/>
      <c r="Z879" s="22"/>
    </row>
    <row r="880" spans="23:26" ht="14.15" customHeight="1">
      <c r="W880" s="22"/>
      <c r="X880" s="22"/>
      <c r="Y880" s="22"/>
      <c r="Z880" s="22"/>
    </row>
    <row r="881" spans="23:26" ht="14.15" customHeight="1">
      <c r="W881" s="22"/>
      <c r="X881" s="22"/>
      <c r="Y881" s="22"/>
      <c r="Z881" s="22"/>
    </row>
    <row r="882" spans="23:26" ht="14.15" customHeight="1">
      <c r="W882" s="22"/>
      <c r="X882" s="22"/>
      <c r="Y882" s="22"/>
      <c r="Z882" s="22"/>
    </row>
    <row r="883" spans="23:26" ht="14.15" customHeight="1">
      <c r="W883" s="22"/>
      <c r="X883" s="22"/>
      <c r="Y883" s="22"/>
      <c r="Z883" s="22"/>
    </row>
    <row r="884" spans="23:26" ht="14.15" customHeight="1">
      <c r="W884" s="22"/>
      <c r="X884" s="22"/>
      <c r="Y884" s="22"/>
      <c r="Z884" s="22"/>
    </row>
    <row r="885" spans="23:26" ht="14.15" customHeight="1">
      <c r="W885" s="22"/>
      <c r="X885" s="22"/>
      <c r="Y885" s="22"/>
      <c r="Z885" s="22"/>
    </row>
    <row r="886" spans="23:26" ht="14.15" customHeight="1">
      <c r="W886" s="22"/>
      <c r="X886" s="22"/>
      <c r="Y886" s="22"/>
      <c r="Z886" s="22"/>
    </row>
    <row r="887" spans="23:26" ht="14.15" customHeight="1">
      <c r="W887" s="22"/>
      <c r="X887" s="22"/>
      <c r="Y887" s="22"/>
      <c r="Z887" s="22"/>
    </row>
    <row r="888" spans="23:26" ht="14.15" customHeight="1">
      <c r="W888" s="22"/>
      <c r="X888" s="22"/>
      <c r="Y888" s="22"/>
      <c r="Z888" s="22"/>
    </row>
    <row r="889" spans="23:26" ht="14.15" customHeight="1">
      <c r="W889" s="22"/>
      <c r="X889" s="22"/>
      <c r="Y889" s="22"/>
      <c r="Z889" s="22"/>
    </row>
    <row r="890" spans="23:26" ht="14.15" customHeight="1">
      <c r="W890" s="22"/>
      <c r="X890" s="22"/>
      <c r="Y890" s="22"/>
      <c r="Z890" s="22"/>
    </row>
    <row r="891" spans="23:26" ht="14.15" customHeight="1">
      <c r="W891" s="22"/>
      <c r="X891" s="22"/>
      <c r="Y891" s="22"/>
      <c r="Z891" s="22"/>
    </row>
    <row r="892" spans="23:26" ht="14.15" customHeight="1">
      <c r="W892" s="22"/>
      <c r="X892" s="22"/>
      <c r="Y892" s="22"/>
      <c r="Z892" s="22"/>
    </row>
    <row r="893" spans="23:26" ht="14.15" customHeight="1">
      <c r="W893" s="22"/>
      <c r="X893" s="22"/>
      <c r="Y893" s="22"/>
      <c r="Z893" s="22"/>
    </row>
    <row r="894" spans="23:26" ht="14.15" customHeight="1">
      <c r="W894" s="22"/>
      <c r="X894" s="22"/>
      <c r="Y894" s="22"/>
      <c r="Z894" s="22"/>
    </row>
    <row r="895" spans="23:26" ht="14.15" customHeight="1">
      <c r="W895" s="22"/>
      <c r="X895" s="22"/>
      <c r="Y895" s="22"/>
      <c r="Z895" s="22"/>
    </row>
    <row r="896" spans="23:26" ht="14.15" customHeight="1">
      <c r="W896" s="22"/>
      <c r="X896" s="22"/>
      <c r="Y896" s="22"/>
      <c r="Z896" s="22"/>
    </row>
    <row r="897" spans="23:26" ht="14.15" customHeight="1">
      <c r="W897" s="22"/>
      <c r="X897" s="22"/>
      <c r="Y897" s="22"/>
      <c r="Z897" s="22"/>
    </row>
    <row r="898" spans="23:26" ht="14.15" customHeight="1">
      <c r="W898" s="22"/>
      <c r="X898" s="22"/>
      <c r="Y898" s="22"/>
      <c r="Z898" s="22"/>
    </row>
    <row r="899" spans="23:26" ht="14.15" customHeight="1">
      <c r="W899" s="22"/>
      <c r="X899" s="22"/>
      <c r="Y899" s="22"/>
      <c r="Z899" s="22"/>
    </row>
    <row r="900" spans="23:26" ht="14.15" customHeight="1">
      <c r="W900" s="22"/>
      <c r="X900" s="22"/>
      <c r="Y900" s="22"/>
      <c r="Z900" s="22"/>
    </row>
    <row r="901" spans="23:26" ht="14.15" customHeight="1">
      <c r="W901" s="22"/>
      <c r="X901" s="22"/>
      <c r="Y901" s="22"/>
      <c r="Z901" s="22"/>
    </row>
    <row r="902" spans="23:26" ht="14.15" customHeight="1">
      <c r="W902" s="22"/>
      <c r="X902" s="22"/>
      <c r="Y902" s="22"/>
      <c r="Z902" s="22"/>
    </row>
    <row r="903" spans="23:26" ht="14.15" customHeight="1">
      <c r="W903" s="22"/>
      <c r="X903" s="22"/>
      <c r="Y903" s="22"/>
      <c r="Z903" s="22"/>
    </row>
    <row r="904" spans="23:26" ht="14.15" customHeight="1">
      <c r="W904" s="22"/>
      <c r="X904" s="22"/>
      <c r="Y904" s="22"/>
      <c r="Z904" s="22"/>
    </row>
    <row r="905" spans="23:26" ht="14.15" customHeight="1">
      <c r="W905" s="22"/>
      <c r="X905" s="22"/>
      <c r="Y905" s="22"/>
      <c r="Z905" s="22"/>
    </row>
    <row r="906" spans="23:26" ht="14.15" customHeight="1">
      <c r="W906" s="22"/>
      <c r="X906" s="22"/>
      <c r="Y906" s="22"/>
      <c r="Z906" s="22"/>
    </row>
    <row r="907" spans="23:26" ht="14.15" customHeight="1">
      <c r="W907" s="22"/>
      <c r="X907" s="22"/>
      <c r="Y907" s="22"/>
      <c r="Z907" s="22"/>
    </row>
    <row r="908" spans="23:26" ht="14.15" customHeight="1">
      <c r="W908" s="22"/>
      <c r="X908" s="22"/>
      <c r="Y908" s="22"/>
      <c r="Z908" s="22"/>
    </row>
    <row r="909" spans="23:26" ht="14.15" customHeight="1">
      <c r="W909" s="22"/>
      <c r="X909" s="22"/>
      <c r="Y909" s="22"/>
      <c r="Z909" s="22"/>
    </row>
    <row r="910" spans="23:26" ht="14.15" customHeight="1">
      <c r="W910" s="22"/>
      <c r="X910" s="22"/>
      <c r="Y910" s="22"/>
      <c r="Z910" s="22"/>
    </row>
    <row r="911" spans="23:26" ht="14.15" customHeight="1">
      <c r="W911" s="22"/>
      <c r="X911" s="22"/>
      <c r="Y911" s="22"/>
      <c r="Z911" s="22"/>
    </row>
    <row r="912" spans="23:26" ht="14.15" customHeight="1">
      <c r="W912" s="22"/>
      <c r="X912" s="22"/>
      <c r="Y912" s="22"/>
      <c r="Z912" s="22"/>
    </row>
    <row r="913" spans="23:26" ht="14.15" customHeight="1">
      <c r="W913" s="22"/>
      <c r="X913" s="22"/>
      <c r="Y913" s="22"/>
      <c r="Z913" s="22"/>
    </row>
    <row r="914" spans="23:26" ht="14.15" customHeight="1">
      <c r="W914" s="22"/>
      <c r="X914" s="22"/>
      <c r="Y914" s="22"/>
      <c r="Z914" s="22"/>
    </row>
    <row r="915" spans="23:26" ht="14.15" customHeight="1">
      <c r="W915" s="22"/>
      <c r="X915" s="22"/>
      <c r="Y915" s="22"/>
      <c r="Z915" s="22"/>
    </row>
    <row r="916" spans="23:26" ht="14.15" customHeight="1">
      <c r="W916" s="22"/>
      <c r="X916" s="22"/>
      <c r="Y916" s="22"/>
      <c r="Z916" s="22"/>
    </row>
    <row r="917" spans="23:26" ht="14.15" customHeight="1">
      <c r="W917" s="22"/>
      <c r="X917" s="22"/>
      <c r="Y917" s="22"/>
      <c r="Z917" s="22"/>
    </row>
    <row r="918" spans="23:26" ht="14.15" customHeight="1">
      <c r="W918" s="22"/>
      <c r="X918" s="22"/>
      <c r="Y918" s="22"/>
      <c r="Z918" s="22"/>
    </row>
    <row r="919" spans="23:26" ht="14.15" customHeight="1">
      <c r="W919" s="22"/>
      <c r="X919" s="22"/>
      <c r="Y919" s="22"/>
      <c r="Z919" s="22"/>
    </row>
    <row r="920" spans="23:26" ht="14.15" customHeight="1">
      <c r="W920" s="22"/>
      <c r="X920" s="22"/>
      <c r="Y920" s="22"/>
      <c r="Z920" s="22"/>
    </row>
    <row r="921" spans="23:26" ht="14.15" customHeight="1">
      <c r="W921" s="22"/>
      <c r="X921" s="22"/>
      <c r="Y921" s="22"/>
      <c r="Z921" s="22"/>
    </row>
    <row r="922" spans="23:26" ht="14.15" customHeight="1">
      <c r="W922" s="22"/>
      <c r="X922" s="22"/>
      <c r="Y922" s="22"/>
      <c r="Z922" s="22"/>
    </row>
    <row r="923" spans="23:26" ht="14.15" customHeight="1">
      <c r="W923" s="22"/>
      <c r="X923" s="22"/>
      <c r="Y923" s="22"/>
      <c r="Z923" s="22"/>
    </row>
    <row r="924" spans="23:26" ht="14.15" customHeight="1">
      <c r="W924" s="22"/>
      <c r="X924" s="22"/>
      <c r="Y924" s="22"/>
      <c r="Z924" s="22"/>
    </row>
    <row r="925" spans="23:26" ht="14.15" customHeight="1">
      <c r="W925" s="22"/>
      <c r="X925" s="22"/>
      <c r="Y925" s="22"/>
      <c r="Z925" s="22"/>
    </row>
    <row r="926" spans="23:26" ht="14.15" customHeight="1">
      <c r="W926" s="22"/>
      <c r="X926" s="22"/>
      <c r="Y926" s="22"/>
      <c r="Z926" s="22"/>
    </row>
    <row r="927" spans="23:26" ht="14.15" customHeight="1">
      <c r="W927" s="22"/>
      <c r="X927" s="22"/>
      <c r="Y927" s="22"/>
      <c r="Z927" s="22"/>
    </row>
    <row r="928" spans="23:26" ht="14.15" customHeight="1">
      <c r="W928" s="22"/>
      <c r="X928" s="22"/>
      <c r="Y928" s="22"/>
      <c r="Z928" s="22"/>
    </row>
    <row r="929" spans="23:26" ht="14.15" customHeight="1">
      <c r="W929" s="22"/>
      <c r="X929" s="22"/>
      <c r="Y929" s="22"/>
      <c r="Z929" s="22"/>
    </row>
    <row r="930" spans="23:26" ht="14.15" customHeight="1">
      <c r="W930" s="22"/>
      <c r="X930" s="22"/>
      <c r="Y930" s="22"/>
      <c r="Z930" s="22"/>
    </row>
    <row r="931" spans="23:26" ht="14.15" customHeight="1">
      <c r="W931" s="22"/>
      <c r="X931" s="22"/>
      <c r="Y931" s="22"/>
      <c r="Z931" s="22"/>
    </row>
    <row r="932" spans="23:26" ht="14.15" customHeight="1">
      <c r="W932" s="22"/>
      <c r="X932" s="22"/>
      <c r="Y932" s="22"/>
      <c r="Z932" s="22"/>
    </row>
    <row r="933" spans="23:26" ht="14.15" customHeight="1">
      <c r="W933" s="22"/>
      <c r="X933" s="22"/>
      <c r="Y933" s="22"/>
      <c r="Z933" s="22"/>
    </row>
    <row r="934" spans="23:26" ht="14.15" customHeight="1">
      <c r="W934" s="22"/>
      <c r="X934" s="22"/>
      <c r="Y934" s="22"/>
      <c r="Z934" s="22"/>
    </row>
    <row r="935" spans="23:26" ht="14.15" customHeight="1">
      <c r="W935" s="22"/>
      <c r="X935" s="22"/>
      <c r="Y935" s="22"/>
      <c r="Z935" s="22"/>
    </row>
    <row r="936" spans="23:26" ht="14.15" customHeight="1">
      <c r="W936" s="22"/>
      <c r="X936" s="22"/>
      <c r="Y936" s="22"/>
      <c r="Z936" s="22"/>
    </row>
    <row r="937" spans="23:26" ht="14.15" customHeight="1">
      <c r="W937" s="22"/>
      <c r="X937" s="22"/>
      <c r="Y937" s="22"/>
      <c r="Z937" s="22"/>
    </row>
    <row r="938" spans="23:26" ht="14.15" customHeight="1">
      <c r="W938" s="22"/>
      <c r="X938" s="22"/>
      <c r="Y938" s="22"/>
      <c r="Z938" s="22"/>
    </row>
    <row r="939" spans="23:26" ht="14.15" customHeight="1">
      <c r="W939" s="22"/>
      <c r="X939" s="22"/>
      <c r="Y939" s="22"/>
      <c r="Z939" s="22"/>
    </row>
    <row r="940" spans="23:26" ht="14.15" customHeight="1">
      <c r="W940" s="22"/>
      <c r="X940" s="22"/>
      <c r="Y940" s="22"/>
      <c r="Z940" s="22"/>
    </row>
    <row r="941" spans="23:26" ht="14.15" customHeight="1">
      <c r="W941" s="22"/>
      <c r="X941" s="22"/>
      <c r="Y941" s="22"/>
      <c r="Z941" s="22"/>
    </row>
    <row r="942" spans="23:26" ht="14.15" customHeight="1">
      <c r="W942" s="22"/>
      <c r="X942" s="22"/>
      <c r="Y942" s="22"/>
      <c r="Z942" s="22"/>
    </row>
    <row r="943" spans="23:26" ht="14.15" customHeight="1">
      <c r="W943" s="22"/>
      <c r="X943" s="22"/>
      <c r="Y943" s="22"/>
      <c r="Z943" s="22"/>
    </row>
    <row r="944" spans="23:26" ht="14.15" customHeight="1">
      <c r="W944" s="22"/>
      <c r="X944" s="22"/>
      <c r="Y944" s="22"/>
      <c r="Z944" s="22"/>
    </row>
    <row r="945" spans="23:26" ht="14.15" customHeight="1">
      <c r="W945" s="22"/>
      <c r="X945" s="22"/>
      <c r="Y945" s="22"/>
      <c r="Z945" s="22"/>
    </row>
    <row r="946" spans="23:26" ht="14.15" customHeight="1">
      <c r="W946" s="22"/>
      <c r="X946" s="22"/>
      <c r="Y946" s="22"/>
      <c r="Z946" s="22"/>
    </row>
    <row r="947" spans="23:26" ht="14.15" customHeight="1">
      <c r="W947" s="22"/>
      <c r="X947" s="22"/>
      <c r="Y947" s="22"/>
      <c r="Z947" s="22"/>
    </row>
    <row r="948" spans="23:26" ht="14.15" customHeight="1">
      <c r="W948" s="22"/>
      <c r="X948" s="22"/>
      <c r="Y948" s="22"/>
      <c r="Z948" s="22"/>
    </row>
    <row r="949" spans="23:26" ht="14.15" customHeight="1">
      <c r="W949" s="22"/>
      <c r="X949" s="22"/>
      <c r="Y949" s="22"/>
      <c r="Z949" s="22"/>
    </row>
    <row r="950" spans="23:26" ht="14.15" customHeight="1">
      <c r="W950" s="22"/>
      <c r="X950" s="22"/>
      <c r="Y950" s="22"/>
      <c r="Z950" s="22"/>
    </row>
    <row r="951" spans="23:26" ht="14.15" customHeight="1">
      <c r="W951" s="22"/>
      <c r="X951" s="22"/>
      <c r="Y951" s="22"/>
      <c r="Z951" s="22"/>
    </row>
    <row r="952" spans="23:26" ht="14.15" customHeight="1">
      <c r="W952" s="22"/>
      <c r="X952" s="22"/>
      <c r="Y952" s="22"/>
      <c r="Z952" s="22"/>
    </row>
    <row r="953" spans="23:26" ht="14.15" customHeight="1">
      <c r="W953" s="22"/>
      <c r="X953" s="22"/>
      <c r="Y953" s="22"/>
      <c r="Z953" s="22"/>
    </row>
    <row r="954" spans="23:26" ht="14.15" customHeight="1">
      <c r="W954" s="22"/>
      <c r="X954" s="22"/>
      <c r="Y954" s="22"/>
      <c r="Z954" s="22"/>
    </row>
    <row r="955" spans="23:26" ht="14.15" customHeight="1">
      <c r="W955" s="22"/>
      <c r="X955" s="22"/>
      <c r="Y955" s="22"/>
      <c r="Z955" s="22"/>
    </row>
    <row r="956" spans="23:26" ht="14.15" customHeight="1">
      <c r="W956" s="22"/>
      <c r="X956" s="22"/>
      <c r="Y956" s="22"/>
      <c r="Z956" s="22"/>
    </row>
    <row r="957" spans="23:26" ht="14.15" customHeight="1">
      <c r="W957" s="22"/>
      <c r="X957" s="22"/>
      <c r="Y957" s="22"/>
      <c r="Z957" s="22"/>
    </row>
    <row r="958" spans="23:26" ht="14.15" customHeight="1">
      <c r="W958" s="22"/>
      <c r="X958" s="22"/>
      <c r="Y958" s="22"/>
      <c r="Z958" s="22"/>
    </row>
    <row r="959" spans="23:26" ht="14.15" customHeight="1">
      <c r="W959" s="22"/>
      <c r="X959" s="22"/>
      <c r="Y959" s="22"/>
      <c r="Z959" s="22"/>
    </row>
    <row r="960" spans="23:26" ht="14.15" customHeight="1">
      <c r="W960" s="22"/>
      <c r="X960" s="22"/>
      <c r="Y960" s="22"/>
      <c r="Z960" s="22"/>
    </row>
    <row r="961" spans="23:26" ht="14.15" customHeight="1">
      <c r="W961" s="22"/>
      <c r="X961" s="22"/>
      <c r="Y961" s="22"/>
      <c r="Z961" s="22"/>
    </row>
    <row r="962" spans="23:26" ht="14.15" customHeight="1">
      <c r="W962" s="22"/>
      <c r="X962" s="22"/>
      <c r="Y962" s="22"/>
      <c r="Z962" s="22"/>
    </row>
    <row r="963" spans="23:26" ht="14.15" customHeight="1">
      <c r="W963" s="22"/>
      <c r="X963" s="22"/>
      <c r="Y963" s="22"/>
      <c r="Z963" s="22"/>
    </row>
    <row r="964" spans="23:26" ht="14.15" customHeight="1">
      <c r="W964" s="22"/>
      <c r="X964" s="22"/>
      <c r="Y964" s="22"/>
      <c r="Z964" s="22"/>
    </row>
    <row r="965" spans="23:26" ht="14.15" customHeight="1">
      <c r="W965" s="22"/>
      <c r="X965" s="22"/>
      <c r="Y965" s="22"/>
      <c r="Z965" s="22"/>
    </row>
    <row r="966" spans="23:26" ht="14.15" customHeight="1">
      <c r="W966" s="22"/>
      <c r="X966" s="22"/>
      <c r="Y966" s="22"/>
      <c r="Z966" s="22"/>
    </row>
    <row r="967" spans="23:26" ht="14.15" customHeight="1">
      <c r="W967" s="22"/>
      <c r="X967" s="22"/>
      <c r="Y967" s="22"/>
      <c r="Z967" s="22"/>
    </row>
    <row r="968" spans="23:26" ht="14.15" customHeight="1">
      <c r="W968" s="22"/>
      <c r="X968" s="22"/>
      <c r="Y968" s="22"/>
      <c r="Z968" s="22"/>
    </row>
    <row r="969" spans="23:26" ht="14.15" customHeight="1">
      <c r="W969" s="22"/>
      <c r="X969" s="22"/>
      <c r="Y969" s="22"/>
      <c r="Z969" s="22"/>
    </row>
    <row r="970" spans="23:26" ht="14.15" customHeight="1">
      <c r="W970" s="22"/>
      <c r="X970" s="22"/>
      <c r="Y970" s="22"/>
      <c r="Z970" s="22"/>
    </row>
    <row r="971" spans="23:26" ht="14.15" customHeight="1">
      <c r="W971" s="22"/>
      <c r="X971" s="22"/>
      <c r="Y971" s="22"/>
      <c r="Z971" s="22"/>
    </row>
    <row r="972" spans="23:26" ht="14.15" customHeight="1">
      <c r="W972" s="22"/>
      <c r="X972" s="22"/>
      <c r="Y972" s="22"/>
      <c r="Z972" s="22"/>
    </row>
    <row r="973" spans="23:26" ht="14.15" customHeight="1">
      <c r="W973" s="22"/>
      <c r="X973" s="22"/>
      <c r="Y973" s="22"/>
      <c r="Z973" s="22"/>
    </row>
    <row r="974" spans="23:26" ht="14.15" customHeight="1">
      <c r="W974" s="22"/>
      <c r="X974" s="22"/>
      <c r="Y974" s="22"/>
      <c r="Z974" s="22"/>
    </row>
    <row r="975" spans="23:26" ht="14.15" customHeight="1">
      <c r="W975" s="22"/>
      <c r="X975" s="22"/>
      <c r="Y975" s="22"/>
      <c r="Z975" s="22"/>
    </row>
    <row r="976" spans="23:26" ht="14.15" customHeight="1">
      <c r="W976" s="22"/>
      <c r="X976" s="22"/>
      <c r="Y976" s="22"/>
      <c r="Z976" s="22"/>
    </row>
    <row r="977" spans="23:26" ht="14.15" customHeight="1">
      <c r="W977" s="22"/>
      <c r="X977" s="22"/>
      <c r="Y977" s="22"/>
      <c r="Z977" s="22"/>
    </row>
    <row r="978" spans="23:26" ht="14.15" customHeight="1">
      <c r="W978" s="22"/>
      <c r="X978" s="22"/>
      <c r="Y978" s="22"/>
      <c r="Z978" s="22"/>
    </row>
    <row r="979" spans="23:26" ht="14.15" customHeight="1">
      <c r="W979" s="22"/>
      <c r="X979" s="22"/>
      <c r="Y979" s="22"/>
      <c r="Z979" s="22"/>
    </row>
    <row r="980" spans="23:26" ht="14.15" customHeight="1">
      <c r="W980" s="22"/>
      <c r="X980" s="22"/>
      <c r="Y980" s="22"/>
      <c r="Z980" s="22"/>
    </row>
    <row r="981" spans="23:26" ht="14.15" customHeight="1">
      <c r="W981" s="22"/>
      <c r="X981" s="22"/>
      <c r="Y981" s="22"/>
      <c r="Z981" s="22"/>
    </row>
    <row r="982" spans="23:26" ht="14.15" customHeight="1">
      <c r="W982" s="22"/>
      <c r="X982" s="22"/>
      <c r="Y982" s="22"/>
      <c r="Z982" s="22"/>
    </row>
    <row r="983" spans="23:26" ht="14.15" customHeight="1">
      <c r="W983" s="22"/>
      <c r="X983" s="22"/>
      <c r="Y983" s="22"/>
      <c r="Z983" s="22"/>
    </row>
    <row r="984" spans="23:26" ht="14.15" customHeight="1">
      <c r="W984" s="22"/>
      <c r="X984" s="22"/>
      <c r="Y984" s="22"/>
      <c r="Z984" s="22"/>
    </row>
    <row r="985" spans="23:26" ht="14.15" customHeight="1">
      <c r="W985" s="22"/>
      <c r="X985" s="22"/>
      <c r="Y985" s="22"/>
      <c r="Z985" s="22"/>
    </row>
    <row r="986" spans="23:26" ht="14.15" customHeight="1">
      <c r="W986" s="22"/>
      <c r="X986" s="22"/>
      <c r="Y986" s="22"/>
      <c r="Z986" s="22"/>
    </row>
    <row r="987" spans="23:26" ht="14.15" customHeight="1">
      <c r="W987" s="22"/>
      <c r="X987" s="22"/>
      <c r="Y987" s="22"/>
      <c r="Z987" s="22"/>
    </row>
    <row r="988" spans="23:26" ht="14.15" customHeight="1">
      <c r="W988" s="22"/>
      <c r="X988" s="22"/>
      <c r="Y988" s="22"/>
      <c r="Z988" s="22"/>
    </row>
    <row r="989" spans="23:26" ht="14.15" customHeight="1">
      <c r="W989" s="22"/>
      <c r="X989" s="22"/>
      <c r="Y989" s="22"/>
      <c r="Z989" s="22"/>
    </row>
    <row r="990" spans="23:26" ht="14.15" customHeight="1">
      <c r="W990" s="22"/>
      <c r="X990" s="22"/>
      <c r="Y990" s="22"/>
      <c r="Z990" s="22"/>
    </row>
    <row r="991" spans="23:26" ht="14.15" customHeight="1">
      <c r="W991" s="22"/>
      <c r="X991" s="22"/>
      <c r="Y991" s="22"/>
      <c r="Z991" s="22"/>
    </row>
    <row r="992" spans="23:26" ht="14.15" customHeight="1">
      <c r="W992" s="22"/>
      <c r="X992" s="22"/>
      <c r="Y992" s="22"/>
      <c r="Z992" s="22"/>
    </row>
    <row r="993" spans="23:26" ht="14.15" customHeight="1">
      <c r="W993" s="22"/>
      <c r="X993" s="22"/>
      <c r="Y993" s="22"/>
      <c r="Z993" s="22"/>
    </row>
    <row r="994" spans="23:26" ht="14.15" customHeight="1">
      <c r="W994" s="22"/>
      <c r="X994" s="22"/>
      <c r="Y994" s="22"/>
      <c r="Z994" s="22"/>
    </row>
    <row r="995" spans="23:26" ht="14.15" customHeight="1">
      <c r="W995" s="22"/>
      <c r="X995" s="22"/>
      <c r="Y995" s="22"/>
      <c r="Z995" s="22"/>
    </row>
    <row r="996" spans="23:26" ht="14.15" customHeight="1">
      <c r="W996" s="22"/>
      <c r="X996" s="22"/>
      <c r="Y996" s="22"/>
      <c r="Z996" s="22"/>
    </row>
    <row r="997" spans="23:26" ht="14.15" customHeight="1">
      <c r="W997" s="22"/>
      <c r="X997" s="22"/>
      <c r="Y997" s="22"/>
      <c r="Z997" s="22"/>
    </row>
    <row r="998" spans="23:26" ht="14.15" customHeight="1">
      <c r="W998" s="22"/>
      <c r="X998" s="22"/>
      <c r="Y998" s="22"/>
      <c r="Z998" s="22"/>
    </row>
    <row r="999" spans="23:26" ht="14.15" customHeight="1">
      <c r="W999" s="22"/>
      <c r="X999" s="22"/>
      <c r="Y999" s="22"/>
      <c r="Z999" s="22"/>
    </row>
    <row r="1000" spans="23:26" ht="14.15" customHeight="1">
      <c r="W1000" s="22"/>
      <c r="X1000" s="22"/>
      <c r="Y1000" s="22"/>
      <c r="Z1000" s="22"/>
    </row>
    <row r="1001" spans="23:26" ht="14.15" customHeight="1">
      <c r="W1001" s="22"/>
      <c r="X1001" s="22"/>
      <c r="Y1001" s="22"/>
      <c r="Z1001" s="22"/>
    </row>
    <row r="1002" spans="23:26" ht="14.15" customHeight="1">
      <c r="W1002" s="22"/>
      <c r="X1002" s="22"/>
      <c r="Y1002" s="22"/>
      <c r="Z1002" s="22"/>
    </row>
    <row r="1003" spans="23:26" ht="14.15" customHeight="1">
      <c r="W1003" s="22"/>
      <c r="X1003" s="22"/>
      <c r="Y1003" s="22"/>
      <c r="Z1003" s="22"/>
    </row>
    <row r="1004" spans="23:26" ht="14.15" customHeight="1">
      <c r="W1004" s="22"/>
      <c r="X1004" s="22"/>
      <c r="Y1004" s="22"/>
      <c r="Z1004" s="22"/>
    </row>
    <row r="1005" spans="23:26" ht="14.15" customHeight="1">
      <c r="W1005" s="22"/>
      <c r="X1005" s="22"/>
      <c r="Y1005" s="22"/>
      <c r="Z1005" s="22"/>
    </row>
    <row r="1006" spans="23:26" ht="14.15" customHeight="1">
      <c r="W1006" s="22"/>
      <c r="X1006" s="22"/>
      <c r="Y1006" s="22"/>
      <c r="Z1006" s="22"/>
    </row>
    <row r="1007" spans="23:26" ht="14.15" customHeight="1">
      <c r="W1007" s="22"/>
      <c r="X1007" s="22"/>
      <c r="Y1007" s="22"/>
      <c r="Z1007" s="22"/>
    </row>
    <row r="1008" spans="23:26" ht="14.15" customHeight="1">
      <c r="W1008" s="22"/>
      <c r="X1008" s="22"/>
      <c r="Y1008" s="22"/>
      <c r="Z1008" s="22"/>
    </row>
    <row r="1009" spans="23:26" ht="14.15" customHeight="1">
      <c r="W1009" s="22"/>
      <c r="X1009" s="22"/>
      <c r="Y1009" s="22"/>
      <c r="Z1009" s="22"/>
    </row>
    <row r="1010" spans="23:26" ht="14.15" customHeight="1">
      <c r="W1010" s="22"/>
      <c r="X1010" s="22"/>
      <c r="Y1010" s="22"/>
      <c r="Z1010" s="22"/>
    </row>
    <row r="1011" spans="23:26" ht="14.15" customHeight="1">
      <c r="W1011" s="22"/>
      <c r="X1011" s="22"/>
      <c r="Y1011" s="22"/>
      <c r="Z1011" s="22"/>
    </row>
    <row r="1012" spans="23:26" ht="14.15" customHeight="1">
      <c r="W1012" s="22"/>
      <c r="X1012" s="22"/>
      <c r="Y1012" s="22"/>
      <c r="Z1012" s="22"/>
    </row>
    <row r="1013" spans="23:26" ht="14.15" customHeight="1">
      <c r="W1013" s="22"/>
      <c r="X1013" s="22"/>
      <c r="Y1013" s="22"/>
      <c r="Z1013" s="22"/>
    </row>
    <row r="1014" spans="23:26" ht="14.15" customHeight="1">
      <c r="W1014" s="22"/>
      <c r="X1014" s="22"/>
      <c r="Y1014" s="22"/>
      <c r="Z1014" s="22"/>
    </row>
    <row r="1015" spans="23:26" ht="14.15" customHeight="1">
      <c r="W1015" s="22"/>
      <c r="X1015" s="22"/>
      <c r="Y1015" s="22"/>
      <c r="Z1015" s="22"/>
    </row>
    <row r="1016" spans="23:26" ht="14.15" customHeight="1">
      <c r="W1016" s="22"/>
      <c r="X1016" s="22"/>
      <c r="Y1016" s="22"/>
      <c r="Z1016" s="22"/>
    </row>
    <row r="1017" spans="23:26" ht="14.15" customHeight="1">
      <c r="W1017" s="22"/>
      <c r="X1017" s="22"/>
      <c r="Y1017" s="22"/>
      <c r="Z1017" s="22"/>
    </row>
    <row r="1018" spans="23:26" ht="14.15" customHeight="1">
      <c r="W1018" s="22"/>
      <c r="X1018" s="22"/>
      <c r="Y1018" s="22"/>
      <c r="Z1018" s="22"/>
    </row>
    <row r="1019" spans="23:26" ht="14.15" customHeight="1">
      <c r="W1019" s="22"/>
      <c r="X1019" s="22"/>
      <c r="Y1019" s="22"/>
      <c r="Z1019" s="22"/>
    </row>
    <row r="1020" spans="23:26" ht="14.15" customHeight="1">
      <c r="W1020" s="22"/>
      <c r="X1020" s="22"/>
      <c r="Y1020" s="22"/>
      <c r="Z1020" s="22"/>
    </row>
    <row r="1021" spans="23:26" ht="14.15" customHeight="1">
      <c r="W1021" s="22"/>
      <c r="X1021" s="22"/>
      <c r="Y1021" s="22"/>
      <c r="Z1021" s="22"/>
    </row>
    <row r="1022" spans="23:26" ht="14.15" customHeight="1">
      <c r="W1022" s="22"/>
      <c r="X1022" s="22"/>
      <c r="Y1022" s="22"/>
      <c r="Z1022" s="22"/>
    </row>
    <row r="1023" spans="23:26" ht="14.15" customHeight="1">
      <c r="W1023" s="22"/>
      <c r="X1023" s="22"/>
      <c r="Y1023" s="22"/>
      <c r="Z1023" s="22"/>
    </row>
    <row r="1024" spans="23:26" ht="14.15" customHeight="1">
      <c r="W1024" s="22"/>
      <c r="X1024" s="22"/>
      <c r="Y1024" s="22"/>
      <c r="Z1024" s="22"/>
    </row>
    <row r="1025" spans="23:26" ht="14.15" customHeight="1">
      <c r="W1025" s="22"/>
      <c r="X1025" s="22"/>
      <c r="Y1025" s="22"/>
      <c r="Z1025" s="22"/>
    </row>
    <row r="1026" spans="23:26" ht="14.15" customHeight="1">
      <c r="W1026" s="22"/>
      <c r="X1026" s="22"/>
      <c r="Y1026" s="22"/>
      <c r="Z1026" s="22"/>
    </row>
    <row r="1027" spans="23:26" ht="14.15" customHeight="1">
      <c r="W1027" s="22"/>
      <c r="X1027" s="22"/>
      <c r="Y1027" s="22"/>
      <c r="Z1027" s="22"/>
    </row>
    <row r="1028" spans="23:26" ht="14.15" customHeight="1">
      <c r="W1028" s="22"/>
      <c r="X1028" s="22"/>
      <c r="Y1028" s="22"/>
      <c r="Z1028" s="22"/>
    </row>
    <row r="1029" spans="23:26" ht="14.15" customHeight="1">
      <c r="W1029" s="22"/>
      <c r="X1029" s="22"/>
      <c r="Y1029" s="22"/>
      <c r="Z1029" s="22"/>
    </row>
    <row r="1030" spans="23:26" ht="14.15" customHeight="1">
      <c r="W1030" s="22"/>
      <c r="X1030" s="22"/>
      <c r="Y1030" s="22"/>
      <c r="Z1030" s="22"/>
    </row>
    <row r="1031" spans="23:26" ht="14.15" customHeight="1">
      <c r="W1031" s="22"/>
      <c r="X1031" s="22"/>
      <c r="Y1031" s="22"/>
      <c r="Z1031" s="22"/>
    </row>
    <row r="1032" spans="23:26" ht="14.15" customHeight="1">
      <c r="W1032" s="22"/>
      <c r="X1032" s="22"/>
      <c r="Y1032" s="22"/>
      <c r="Z1032" s="22"/>
    </row>
    <row r="1033" spans="23:26" ht="14.15" customHeight="1">
      <c r="W1033" s="22"/>
      <c r="X1033" s="22"/>
      <c r="Y1033" s="22"/>
      <c r="Z1033" s="22"/>
    </row>
    <row r="1034" spans="23:26" ht="14.15" customHeight="1">
      <c r="W1034" s="22"/>
      <c r="X1034" s="22"/>
      <c r="Y1034" s="22"/>
      <c r="Z1034" s="22"/>
    </row>
    <row r="1035" spans="23:26" ht="14.15" customHeight="1">
      <c r="W1035" s="22"/>
      <c r="X1035" s="22"/>
      <c r="Y1035" s="22"/>
      <c r="Z1035" s="22"/>
    </row>
    <row r="1036" spans="23:26" ht="14.15" customHeight="1">
      <c r="W1036" s="22"/>
      <c r="X1036" s="22"/>
      <c r="Y1036" s="22"/>
      <c r="Z1036" s="22"/>
    </row>
    <row r="1037" spans="23:26" ht="14.15" customHeight="1">
      <c r="W1037" s="22"/>
      <c r="X1037" s="22"/>
      <c r="Y1037" s="22"/>
      <c r="Z1037" s="22"/>
    </row>
    <row r="1038" spans="23:26" ht="14.15" customHeight="1">
      <c r="W1038" s="22"/>
      <c r="X1038" s="22"/>
      <c r="Y1038" s="22"/>
      <c r="Z1038" s="22"/>
    </row>
    <row r="1039" spans="23:26" ht="14.15" customHeight="1">
      <c r="W1039" s="22"/>
      <c r="X1039" s="22"/>
      <c r="Y1039" s="22"/>
      <c r="Z1039" s="22"/>
    </row>
    <row r="1040" spans="23:26" ht="14.15" customHeight="1">
      <c r="W1040" s="22"/>
      <c r="X1040" s="22"/>
      <c r="Y1040" s="22"/>
      <c r="Z1040" s="22"/>
    </row>
    <row r="1041" spans="23:26" ht="14.15" customHeight="1">
      <c r="W1041" s="22"/>
      <c r="X1041" s="22"/>
      <c r="Y1041" s="22"/>
      <c r="Z1041" s="22"/>
    </row>
    <row r="1042" spans="23:26" ht="14.15" customHeight="1">
      <c r="W1042" s="22"/>
      <c r="X1042" s="22"/>
      <c r="Y1042" s="22"/>
      <c r="Z1042" s="22"/>
    </row>
    <row r="1043" spans="23:26" ht="14.15" customHeight="1">
      <c r="W1043" s="22"/>
      <c r="X1043" s="22"/>
      <c r="Y1043" s="22"/>
      <c r="Z1043" s="22"/>
    </row>
    <row r="1044" spans="23:26" ht="14.15" customHeight="1">
      <c r="W1044" s="22"/>
      <c r="X1044" s="22"/>
      <c r="Y1044" s="22"/>
      <c r="Z1044" s="22"/>
    </row>
    <row r="1045" spans="23:26" ht="14.15" customHeight="1">
      <c r="W1045" s="22"/>
      <c r="X1045" s="22"/>
      <c r="Y1045" s="22"/>
      <c r="Z1045" s="22"/>
    </row>
    <row r="1046" spans="23:26" ht="14.15" customHeight="1">
      <c r="W1046" s="22"/>
      <c r="X1046" s="22"/>
      <c r="Y1046" s="22"/>
      <c r="Z1046" s="22"/>
    </row>
    <row r="1047" spans="23:26" ht="14.15" customHeight="1">
      <c r="W1047" s="22"/>
      <c r="X1047" s="22"/>
      <c r="Y1047" s="22"/>
      <c r="Z1047" s="22"/>
    </row>
    <row r="1048" spans="23:26" ht="14.15" customHeight="1">
      <c r="W1048" s="22"/>
      <c r="X1048" s="22"/>
      <c r="Y1048" s="22"/>
      <c r="Z1048" s="22"/>
    </row>
    <row r="1049" spans="23:26" ht="14.15" customHeight="1">
      <c r="W1049" s="22"/>
      <c r="X1049" s="22"/>
      <c r="Y1049" s="22"/>
      <c r="Z1049" s="22"/>
    </row>
    <row r="1050" spans="23:26" ht="14.15" customHeight="1">
      <c r="W1050" s="22"/>
      <c r="X1050" s="22"/>
      <c r="Y1050" s="22"/>
      <c r="Z1050" s="22"/>
    </row>
    <row r="1051" spans="23:26" ht="14.15" customHeight="1">
      <c r="W1051" s="22"/>
      <c r="X1051" s="22"/>
      <c r="Y1051" s="22"/>
      <c r="Z1051" s="22"/>
    </row>
    <row r="1052" spans="23:26" ht="14.15" customHeight="1">
      <c r="W1052" s="22"/>
      <c r="X1052" s="22"/>
      <c r="Y1052" s="22"/>
      <c r="Z1052" s="22"/>
    </row>
    <row r="1053" spans="23:26" ht="14.15" customHeight="1">
      <c r="W1053" s="22"/>
      <c r="X1053" s="22"/>
      <c r="Y1053" s="22"/>
      <c r="Z1053" s="22"/>
    </row>
    <row r="1054" spans="23:26" ht="14.15" customHeight="1">
      <c r="W1054" s="22"/>
      <c r="X1054" s="22"/>
      <c r="Y1054" s="22"/>
      <c r="Z1054" s="22"/>
    </row>
    <row r="1055" spans="23:26" ht="14.15" customHeight="1">
      <c r="W1055" s="22"/>
      <c r="X1055" s="22"/>
      <c r="Y1055" s="22"/>
      <c r="Z1055" s="22"/>
    </row>
    <row r="1056" spans="23:26" ht="14.15" customHeight="1">
      <c r="W1056" s="22"/>
      <c r="X1056" s="22"/>
      <c r="Y1056" s="22"/>
      <c r="Z1056" s="22"/>
    </row>
    <row r="1057" spans="23:26" ht="14.15" customHeight="1">
      <c r="W1057" s="22"/>
      <c r="X1057" s="22"/>
      <c r="Y1057" s="22"/>
      <c r="Z1057" s="22"/>
    </row>
    <row r="1058" spans="23:26" ht="14.15" customHeight="1">
      <c r="W1058" s="22"/>
      <c r="X1058" s="22"/>
      <c r="Y1058" s="22"/>
      <c r="Z1058" s="22"/>
    </row>
    <row r="1059" spans="23:26" ht="14.15" customHeight="1">
      <c r="W1059" s="22"/>
      <c r="X1059" s="22"/>
      <c r="Y1059" s="22"/>
      <c r="Z1059" s="22"/>
    </row>
    <row r="1060" spans="23:26" ht="14.15" customHeight="1">
      <c r="W1060" s="22"/>
      <c r="X1060" s="22"/>
      <c r="Y1060" s="22"/>
      <c r="Z1060" s="22"/>
    </row>
    <row r="1061" spans="23:26" ht="14.15" customHeight="1">
      <c r="W1061" s="22"/>
      <c r="X1061" s="22"/>
      <c r="Y1061" s="22"/>
      <c r="Z1061" s="22"/>
    </row>
    <row r="1062" spans="23:26" ht="14.15" customHeight="1">
      <c r="W1062" s="22"/>
      <c r="X1062" s="22"/>
      <c r="Y1062" s="22"/>
      <c r="Z1062" s="22"/>
    </row>
    <row r="1063" spans="23:26" ht="14.15" customHeight="1">
      <c r="W1063" s="22"/>
      <c r="X1063" s="22"/>
      <c r="Y1063" s="22"/>
      <c r="Z1063" s="22"/>
    </row>
    <row r="1064" spans="23:26" ht="14.15" customHeight="1">
      <c r="W1064" s="22"/>
      <c r="X1064" s="22"/>
      <c r="Y1064" s="22"/>
      <c r="Z1064" s="22"/>
    </row>
    <row r="1065" spans="23:26" ht="14.15" customHeight="1">
      <c r="W1065" s="22"/>
      <c r="X1065" s="22"/>
      <c r="Y1065" s="22"/>
      <c r="Z1065" s="22"/>
    </row>
    <row r="1066" spans="23:26" ht="14.15" customHeight="1">
      <c r="W1066" s="22"/>
      <c r="X1066" s="22"/>
      <c r="Y1066" s="22"/>
      <c r="Z1066" s="22"/>
    </row>
    <row r="1067" spans="23:26" ht="14.15" customHeight="1">
      <c r="W1067" s="22"/>
      <c r="X1067" s="22"/>
      <c r="Y1067" s="22"/>
      <c r="Z1067" s="22"/>
    </row>
    <row r="1068" spans="23:26" ht="14.15" customHeight="1">
      <c r="W1068" s="22"/>
      <c r="X1068" s="22"/>
      <c r="Y1068" s="22"/>
      <c r="Z1068" s="22"/>
    </row>
    <row r="1069" spans="23:26" ht="14.15" customHeight="1">
      <c r="W1069" s="22"/>
      <c r="X1069" s="22"/>
      <c r="Y1069" s="22"/>
      <c r="Z1069" s="22"/>
    </row>
    <row r="1070" spans="23:26" ht="14.15" customHeight="1">
      <c r="W1070" s="22"/>
      <c r="X1070" s="22"/>
      <c r="Y1070" s="22"/>
      <c r="Z1070" s="22"/>
    </row>
    <row r="1071" spans="23:26" ht="14.15" customHeight="1">
      <c r="W1071" s="22"/>
      <c r="X1071" s="22"/>
      <c r="Y1071" s="22"/>
      <c r="Z1071" s="22"/>
    </row>
    <row r="1072" spans="23:26" ht="14.15" customHeight="1">
      <c r="W1072" s="22"/>
      <c r="X1072" s="22"/>
      <c r="Y1072" s="22"/>
      <c r="Z1072" s="22"/>
    </row>
    <row r="1073" spans="23:26" ht="14.15" customHeight="1">
      <c r="W1073" s="22"/>
      <c r="X1073" s="22"/>
      <c r="Y1073" s="22"/>
      <c r="Z1073" s="22"/>
    </row>
    <row r="1074" spans="23:26" ht="14.15" customHeight="1">
      <c r="W1074" s="22"/>
      <c r="X1074" s="22"/>
      <c r="Y1074" s="22"/>
      <c r="Z1074" s="22"/>
    </row>
    <row r="1075" spans="23:26" ht="14.15" customHeight="1">
      <c r="W1075" s="22"/>
      <c r="X1075" s="22"/>
      <c r="Y1075" s="22"/>
      <c r="Z1075" s="22"/>
    </row>
    <row r="1076" spans="23:26" ht="14.15" customHeight="1">
      <c r="W1076" s="22"/>
      <c r="X1076" s="22"/>
      <c r="Y1076" s="22"/>
      <c r="Z1076" s="22"/>
    </row>
    <row r="1077" spans="23:26" ht="14.15" customHeight="1">
      <c r="W1077" s="22"/>
      <c r="X1077" s="22"/>
      <c r="Y1077" s="22"/>
      <c r="Z1077" s="22"/>
    </row>
    <row r="1078" spans="23:26" ht="14.15" customHeight="1">
      <c r="W1078" s="22"/>
      <c r="X1078" s="22"/>
      <c r="Y1078" s="22"/>
      <c r="Z1078" s="22"/>
    </row>
    <row r="1079" spans="23:26" ht="14.15" customHeight="1">
      <c r="W1079" s="22"/>
      <c r="X1079" s="22"/>
      <c r="Y1079" s="22"/>
      <c r="Z1079" s="22"/>
    </row>
    <row r="1080" spans="23:26" ht="14.15" customHeight="1">
      <c r="W1080" s="22"/>
      <c r="X1080" s="22"/>
      <c r="Y1080" s="22"/>
      <c r="Z1080" s="22"/>
    </row>
    <row r="1081" spans="23:26" ht="14.15" customHeight="1">
      <c r="W1081" s="22"/>
      <c r="X1081" s="22"/>
      <c r="Y1081" s="22"/>
      <c r="Z1081" s="22"/>
    </row>
    <row r="1082" spans="23:26" ht="14.15" customHeight="1">
      <c r="W1082" s="22"/>
      <c r="X1082" s="22"/>
      <c r="Y1082" s="22"/>
      <c r="Z1082" s="22"/>
    </row>
    <row r="1083" spans="23:26" ht="14.15" customHeight="1">
      <c r="W1083" s="22"/>
      <c r="X1083" s="22"/>
      <c r="Y1083" s="22"/>
      <c r="Z1083" s="22"/>
    </row>
    <row r="1084" spans="23:26" ht="14.15" customHeight="1">
      <c r="W1084" s="22"/>
      <c r="X1084" s="22"/>
      <c r="Y1084" s="22"/>
      <c r="Z1084" s="22"/>
    </row>
    <row r="1085" spans="23:26" ht="14.15" customHeight="1">
      <c r="W1085" s="22"/>
      <c r="X1085" s="22"/>
      <c r="Y1085" s="22"/>
      <c r="Z1085" s="22"/>
    </row>
    <row r="1086" spans="23:26" ht="14.15" customHeight="1">
      <c r="W1086" s="22"/>
      <c r="X1086" s="22"/>
      <c r="Y1086" s="22"/>
      <c r="Z1086" s="22"/>
    </row>
    <row r="1087" spans="23:26" ht="14.15" customHeight="1">
      <c r="W1087" s="22"/>
      <c r="X1087" s="22"/>
      <c r="Y1087" s="22"/>
      <c r="Z1087" s="22"/>
    </row>
    <row r="1088" spans="23:26" ht="14.15" customHeight="1">
      <c r="W1088" s="22"/>
      <c r="X1088" s="22"/>
      <c r="Y1088" s="22"/>
      <c r="Z1088" s="22"/>
    </row>
    <row r="1089" spans="23:26" ht="14.15" customHeight="1">
      <c r="W1089" s="22"/>
      <c r="X1089" s="22"/>
      <c r="Y1089" s="22"/>
      <c r="Z1089" s="22"/>
    </row>
    <row r="1090" spans="23:26" ht="14.15" customHeight="1">
      <c r="W1090" s="22"/>
      <c r="X1090" s="22"/>
      <c r="Y1090" s="22"/>
      <c r="Z1090" s="22"/>
    </row>
    <row r="1091" spans="23:26" ht="14.15" customHeight="1">
      <c r="W1091" s="22"/>
      <c r="X1091" s="22"/>
      <c r="Y1091" s="22"/>
      <c r="Z1091" s="22"/>
    </row>
    <row r="1092" spans="23:26" ht="14.15" customHeight="1">
      <c r="W1092" s="22"/>
      <c r="X1092" s="22"/>
      <c r="Y1092" s="22"/>
      <c r="Z1092" s="22"/>
    </row>
    <row r="1093" spans="23:26" ht="14.15" customHeight="1">
      <c r="W1093" s="22"/>
      <c r="X1093" s="22"/>
      <c r="Y1093" s="22"/>
      <c r="Z1093" s="22"/>
    </row>
    <row r="1094" spans="23:26" ht="14.15" customHeight="1">
      <c r="W1094" s="22"/>
      <c r="X1094" s="22"/>
      <c r="Y1094" s="22"/>
      <c r="Z1094" s="22"/>
    </row>
    <row r="1095" spans="23:26" ht="14.15" customHeight="1">
      <c r="W1095" s="22"/>
      <c r="X1095" s="22"/>
      <c r="Y1095" s="22"/>
      <c r="Z1095" s="22"/>
    </row>
    <row r="1096" spans="23:26" ht="14.15" customHeight="1">
      <c r="W1096" s="22"/>
      <c r="X1096" s="22"/>
      <c r="Y1096" s="22"/>
      <c r="Z1096" s="22"/>
    </row>
    <row r="1097" spans="23:26" ht="14.15" customHeight="1">
      <c r="W1097" s="22"/>
      <c r="X1097" s="22"/>
      <c r="Y1097" s="22"/>
      <c r="Z1097" s="22"/>
    </row>
    <row r="1098" spans="23:26" ht="14.15" customHeight="1">
      <c r="W1098" s="22"/>
      <c r="X1098" s="22"/>
      <c r="Y1098" s="22"/>
      <c r="Z1098" s="22"/>
    </row>
    <row r="1099" spans="23:26" ht="14.15" customHeight="1">
      <c r="W1099" s="22"/>
      <c r="X1099" s="22"/>
      <c r="Y1099" s="22"/>
      <c r="Z1099" s="22"/>
    </row>
    <row r="1100" spans="23:26" ht="14.15" customHeight="1">
      <c r="W1100" s="22"/>
      <c r="X1100" s="22"/>
      <c r="Y1100" s="22"/>
      <c r="Z1100" s="22"/>
    </row>
    <row r="1101" spans="23:26" ht="14.15" customHeight="1">
      <c r="W1101" s="22"/>
      <c r="X1101" s="22"/>
      <c r="Y1101" s="22"/>
      <c r="Z1101" s="22"/>
    </row>
    <row r="1102" spans="23:26" ht="14.15" customHeight="1">
      <c r="W1102" s="22"/>
      <c r="X1102" s="22"/>
      <c r="Y1102" s="22"/>
      <c r="Z1102" s="22"/>
    </row>
    <row r="1103" spans="23:26" ht="14.15" customHeight="1">
      <c r="W1103" s="22"/>
      <c r="X1103" s="22"/>
      <c r="Y1103" s="22"/>
      <c r="Z1103" s="22"/>
    </row>
    <row r="1104" spans="23:26" ht="14.15" customHeight="1">
      <c r="W1104" s="22"/>
      <c r="X1104" s="22"/>
      <c r="Y1104" s="22"/>
      <c r="Z1104" s="22"/>
    </row>
    <row r="1105" spans="23:26" ht="14.15" customHeight="1">
      <c r="W1105" s="22"/>
      <c r="X1105" s="22"/>
      <c r="Y1105" s="22"/>
      <c r="Z1105" s="22"/>
    </row>
    <row r="1106" spans="23:26" ht="14.15" customHeight="1">
      <c r="W1106" s="22"/>
      <c r="X1106" s="22"/>
      <c r="Y1106" s="22"/>
      <c r="Z1106" s="22"/>
    </row>
    <row r="1107" spans="23:26" ht="14.15" customHeight="1">
      <c r="W1107" s="22"/>
      <c r="X1107" s="22"/>
      <c r="Y1107" s="22"/>
      <c r="Z1107" s="22"/>
    </row>
    <row r="1108" spans="23:26" ht="14.15" customHeight="1">
      <c r="W1108" s="22"/>
      <c r="X1108" s="22"/>
      <c r="Y1108" s="22"/>
      <c r="Z1108" s="22"/>
    </row>
    <row r="1109" spans="23:26" ht="14.15" customHeight="1">
      <c r="W1109" s="22"/>
      <c r="X1109" s="22"/>
      <c r="Y1109" s="22"/>
      <c r="Z1109" s="22"/>
    </row>
    <row r="1110" spans="23:26" ht="14.15" customHeight="1">
      <c r="W1110" s="22"/>
      <c r="X1110" s="22"/>
      <c r="Y1110" s="22"/>
      <c r="Z1110" s="22"/>
    </row>
    <row r="1111" spans="23:26" ht="14.15" customHeight="1">
      <c r="W1111" s="22"/>
      <c r="X1111" s="22"/>
      <c r="Y1111" s="22"/>
      <c r="Z1111" s="22"/>
    </row>
    <row r="1112" spans="23:26" ht="14.15" customHeight="1">
      <c r="W1112" s="22"/>
      <c r="X1112" s="22"/>
      <c r="Y1112" s="22"/>
      <c r="Z1112" s="22"/>
    </row>
    <row r="1113" spans="23:26" ht="14.15" customHeight="1">
      <c r="W1113" s="22"/>
      <c r="X1113" s="22"/>
      <c r="Y1113" s="22"/>
      <c r="Z1113" s="22"/>
    </row>
    <row r="1114" spans="23:26" ht="14.15" customHeight="1">
      <c r="W1114" s="22"/>
      <c r="X1114" s="22"/>
      <c r="Y1114" s="22"/>
      <c r="Z1114" s="22"/>
    </row>
    <row r="1115" spans="23:26" ht="14.15" customHeight="1">
      <c r="W1115" s="22"/>
      <c r="X1115" s="22"/>
      <c r="Y1115" s="22"/>
      <c r="Z1115" s="22"/>
    </row>
    <row r="1116" spans="23:26" ht="14.15" customHeight="1">
      <c r="W1116" s="22"/>
      <c r="X1116" s="22"/>
      <c r="Y1116" s="22"/>
      <c r="Z1116" s="22"/>
    </row>
    <row r="1117" spans="23:26" ht="14.15" customHeight="1">
      <c r="W1117" s="22"/>
      <c r="X1117" s="22"/>
      <c r="Y1117" s="22"/>
      <c r="Z1117" s="22"/>
    </row>
    <row r="1118" spans="23:26" ht="14.15" customHeight="1">
      <c r="W1118" s="22"/>
      <c r="X1118" s="22"/>
      <c r="Y1118" s="22"/>
      <c r="Z1118" s="22"/>
    </row>
    <row r="1119" spans="23:26" ht="14.15" customHeight="1">
      <c r="W1119" s="22"/>
      <c r="X1119" s="22"/>
      <c r="Y1119" s="22"/>
      <c r="Z1119" s="22"/>
    </row>
    <row r="1120" spans="23:26" ht="14.15" customHeight="1">
      <c r="W1120" s="22"/>
      <c r="X1120" s="22"/>
      <c r="Y1120" s="22"/>
      <c r="Z1120" s="22"/>
    </row>
    <row r="1121" spans="23:26" ht="14.15" customHeight="1">
      <c r="W1121" s="22"/>
      <c r="X1121" s="22"/>
      <c r="Y1121" s="22"/>
      <c r="Z1121" s="22"/>
    </row>
    <row r="1122" spans="23:26" ht="14.15" customHeight="1">
      <c r="W1122" s="22"/>
      <c r="X1122" s="22"/>
      <c r="Y1122" s="22"/>
      <c r="Z1122" s="22"/>
    </row>
    <row r="1123" spans="23:26" ht="14.15" customHeight="1">
      <c r="W1123" s="22"/>
      <c r="X1123" s="22"/>
      <c r="Y1123" s="22"/>
      <c r="Z1123" s="22"/>
    </row>
    <row r="1124" spans="23:26" ht="14.15" customHeight="1">
      <c r="W1124" s="22"/>
      <c r="X1124" s="22"/>
      <c r="Y1124" s="22"/>
      <c r="Z1124" s="22"/>
    </row>
    <row r="1125" spans="23:26" ht="14.15" customHeight="1">
      <c r="W1125" s="22"/>
      <c r="X1125" s="22"/>
      <c r="Y1125" s="22"/>
      <c r="Z1125" s="22"/>
    </row>
    <row r="1126" spans="23:26" ht="14.15" customHeight="1">
      <c r="W1126" s="22"/>
      <c r="X1126" s="22"/>
      <c r="Y1126" s="22"/>
      <c r="Z1126" s="22"/>
    </row>
    <row r="1127" spans="23:26" ht="14.15" customHeight="1">
      <c r="W1127" s="22"/>
      <c r="X1127" s="22"/>
      <c r="Y1127" s="22"/>
      <c r="Z1127" s="22"/>
    </row>
    <row r="1128" spans="23:26" ht="14.15" customHeight="1">
      <c r="W1128" s="22"/>
      <c r="X1128" s="22"/>
      <c r="Y1128" s="22"/>
      <c r="Z1128" s="22"/>
    </row>
    <row r="1129" spans="23:26" ht="14.15" customHeight="1">
      <c r="W1129" s="22"/>
      <c r="X1129" s="22"/>
      <c r="Y1129" s="22"/>
      <c r="Z1129" s="22"/>
    </row>
    <row r="1130" spans="23:26" ht="14.15" customHeight="1">
      <c r="W1130" s="22"/>
      <c r="X1130" s="22"/>
      <c r="Y1130" s="22"/>
      <c r="Z1130" s="22"/>
    </row>
    <row r="1131" spans="23:26" ht="14.15" customHeight="1">
      <c r="W1131" s="22"/>
      <c r="X1131" s="22"/>
      <c r="Y1131" s="22"/>
      <c r="Z1131" s="22"/>
    </row>
    <row r="1132" spans="23:26" ht="14.15" customHeight="1">
      <c r="W1132" s="22"/>
      <c r="X1132" s="22"/>
      <c r="Y1132" s="22"/>
      <c r="Z1132" s="22"/>
    </row>
    <row r="1133" spans="23:26" ht="14.15" customHeight="1">
      <c r="W1133" s="22"/>
      <c r="X1133" s="22"/>
      <c r="Y1133" s="22"/>
      <c r="Z1133" s="22"/>
    </row>
    <row r="1134" spans="23:26" ht="14.15" customHeight="1">
      <c r="W1134" s="22"/>
      <c r="X1134" s="22"/>
      <c r="Y1134" s="22"/>
      <c r="Z1134" s="22"/>
    </row>
    <row r="1135" spans="23:26" ht="14.15" customHeight="1">
      <c r="W1135" s="22"/>
      <c r="X1135" s="22"/>
      <c r="Y1135" s="22"/>
      <c r="Z1135" s="22"/>
    </row>
    <row r="1136" spans="23:26" ht="14.15" customHeight="1">
      <c r="W1136" s="22"/>
      <c r="X1136" s="22"/>
      <c r="Y1136" s="22"/>
      <c r="Z1136" s="22"/>
    </row>
    <row r="1137" spans="23:26" ht="14.15" customHeight="1">
      <c r="W1137" s="22"/>
      <c r="X1137" s="22"/>
      <c r="Y1137" s="22"/>
      <c r="Z1137" s="22"/>
    </row>
    <row r="1138" spans="23:26" ht="14.15" customHeight="1">
      <c r="W1138" s="22"/>
      <c r="X1138" s="22"/>
      <c r="Y1138" s="22"/>
      <c r="Z1138" s="22"/>
    </row>
    <row r="1139" spans="23:26" ht="14.15" customHeight="1">
      <c r="W1139" s="22"/>
      <c r="X1139" s="22"/>
      <c r="Y1139" s="22"/>
      <c r="Z1139" s="22"/>
    </row>
    <row r="1140" spans="23:26" ht="14.15" customHeight="1">
      <c r="W1140" s="22"/>
      <c r="X1140" s="22"/>
      <c r="Y1140" s="22"/>
      <c r="Z1140" s="22"/>
    </row>
    <row r="1141" spans="23:26" ht="14.15" customHeight="1">
      <c r="W1141" s="22"/>
      <c r="X1141" s="22"/>
      <c r="Y1141" s="22"/>
      <c r="Z1141" s="22"/>
    </row>
    <row r="1142" spans="23:26" ht="14.15" customHeight="1">
      <c r="W1142" s="22"/>
      <c r="X1142" s="22"/>
      <c r="Y1142" s="22"/>
      <c r="Z1142" s="22"/>
    </row>
    <row r="1143" spans="23:26" ht="14.15" customHeight="1">
      <c r="W1143" s="22"/>
      <c r="X1143" s="22"/>
      <c r="Y1143" s="22"/>
      <c r="Z1143" s="22"/>
    </row>
    <row r="1144" spans="23:26" ht="14.15" customHeight="1">
      <c r="W1144" s="22"/>
      <c r="X1144" s="22"/>
      <c r="Y1144" s="22"/>
      <c r="Z1144" s="22"/>
    </row>
    <row r="1145" spans="23:26" ht="14.15" customHeight="1">
      <c r="W1145" s="22"/>
      <c r="X1145" s="22"/>
      <c r="Y1145" s="22"/>
      <c r="Z1145" s="22"/>
    </row>
    <row r="1146" spans="23:26" ht="14.15" customHeight="1">
      <c r="W1146" s="22"/>
      <c r="X1146" s="22"/>
      <c r="Y1146" s="22"/>
      <c r="Z1146" s="22"/>
    </row>
    <row r="1147" spans="23:26" ht="14.15" customHeight="1">
      <c r="W1147" s="22"/>
      <c r="X1147" s="22"/>
      <c r="Y1147" s="22"/>
      <c r="Z1147" s="22"/>
    </row>
    <row r="1148" spans="23:26" ht="14.15" customHeight="1">
      <c r="W1148" s="22"/>
      <c r="X1148" s="22"/>
      <c r="Y1148" s="22"/>
      <c r="Z1148" s="22"/>
    </row>
    <row r="1149" spans="23:26" ht="14.15" customHeight="1">
      <c r="W1149" s="22"/>
      <c r="X1149" s="22"/>
      <c r="Y1149" s="22"/>
      <c r="Z1149" s="22"/>
    </row>
    <row r="1150" spans="23:26" ht="14.15" customHeight="1">
      <c r="W1150" s="22"/>
      <c r="X1150" s="22"/>
      <c r="Y1150" s="22"/>
      <c r="Z1150" s="22"/>
    </row>
    <row r="1151" spans="23:26" ht="14.15" customHeight="1">
      <c r="W1151" s="22"/>
      <c r="X1151" s="22"/>
      <c r="Y1151" s="22"/>
      <c r="Z1151" s="22"/>
    </row>
    <row r="1152" spans="23:26" ht="14.15" customHeight="1">
      <c r="W1152" s="22"/>
      <c r="X1152" s="22"/>
      <c r="Y1152" s="22"/>
      <c r="Z1152" s="22"/>
    </row>
    <row r="1153" spans="23:26" ht="14.15" customHeight="1">
      <c r="W1153" s="22"/>
      <c r="X1153" s="22"/>
      <c r="Y1153" s="22"/>
      <c r="Z1153" s="22"/>
    </row>
    <row r="1154" spans="23:26" ht="14.15" customHeight="1">
      <c r="W1154" s="22"/>
      <c r="X1154" s="22"/>
      <c r="Y1154" s="22"/>
      <c r="Z1154" s="22"/>
    </row>
    <row r="1155" spans="23:26" ht="14.15" customHeight="1">
      <c r="W1155" s="22"/>
      <c r="X1155" s="22"/>
      <c r="Y1155" s="22"/>
      <c r="Z1155" s="22"/>
    </row>
    <row r="1156" spans="23:26" ht="14.15" customHeight="1">
      <c r="W1156" s="22"/>
      <c r="X1156" s="22"/>
      <c r="Y1156" s="22"/>
      <c r="Z1156" s="22"/>
    </row>
    <row r="1157" spans="23:26" ht="14.15" customHeight="1">
      <c r="W1157" s="22"/>
      <c r="X1157" s="22"/>
      <c r="Y1157" s="22"/>
      <c r="Z1157" s="22"/>
    </row>
    <row r="1158" spans="23:26" ht="14.15" customHeight="1">
      <c r="W1158" s="22"/>
      <c r="X1158" s="22"/>
      <c r="Y1158" s="22"/>
      <c r="Z1158" s="22"/>
    </row>
    <row r="1159" spans="23:26" ht="14.15" customHeight="1">
      <c r="W1159" s="22"/>
      <c r="X1159" s="22"/>
      <c r="Y1159" s="22"/>
      <c r="Z1159" s="22"/>
    </row>
    <row r="1160" spans="23:26" ht="14.15" customHeight="1">
      <c r="W1160" s="22"/>
      <c r="X1160" s="22"/>
      <c r="Y1160" s="22"/>
      <c r="Z1160" s="22"/>
    </row>
    <row r="1161" spans="23:26" ht="14.15" customHeight="1">
      <c r="W1161" s="22"/>
      <c r="X1161" s="22"/>
      <c r="Y1161" s="22"/>
      <c r="Z1161" s="22"/>
    </row>
    <row r="1162" spans="23:26" ht="14.15" customHeight="1">
      <c r="W1162" s="22"/>
      <c r="X1162" s="22"/>
      <c r="Y1162" s="22"/>
      <c r="Z1162" s="22"/>
    </row>
    <row r="1163" spans="23:26" ht="14.15" customHeight="1">
      <c r="W1163" s="22"/>
      <c r="X1163" s="22"/>
      <c r="Y1163" s="22"/>
      <c r="Z1163" s="22"/>
    </row>
    <row r="1164" spans="23:26" ht="14.15" customHeight="1">
      <c r="W1164" s="22"/>
      <c r="X1164" s="22"/>
      <c r="Y1164" s="22"/>
      <c r="Z1164" s="22"/>
    </row>
    <row r="1165" spans="23:26" ht="14.15" customHeight="1">
      <c r="W1165" s="22"/>
      <c r="X1165" s="22"/>
      <c r="Y1165" s="22"/>
      <c r="Z1165" s="22"/>
    </row>
    <row r="1166" spans="23:26" ht="14.15" customHeight="1">
      <c r="W1166" s="22"/>
      <c r="X1166" s="22"/>
      <c r="Y1166" s="22"/>
      <c r="Z1166" s="22"/>
    </row>
    <row r="1167" spans="23:26" ht="14.15" customHeight="1">
      <c r="W1167" s="22"/>
      <c r="X1167" s="22"/>
      <c r="Y1167" s="22"/>
      <c r="Z1167" s="22"/>
    </row>
    <row r="1168" spans="23:26" ht="14.15" customHeight="1">
      <c r="W1168" s="22"/>
      <c r="X1168" s="22"/>
      <c r="Y1168" s="22"/>
      <c r="Z1168" s="22"/>
    </row>
    <row r="1169" spans="23:26" ht="14.15" customHeight="1">
      <c r="W1169" s="22"/>
      <c r="X1169" s="22"/>
      <c r="Y1169" s="22"/>
      <c r="Z1169" s="22"/>
    </row>
    <row r="1170" spans="23:26" ht="14.15" customHeight="1">
      <c r="W1170" s="22"/>
      <c r="X1170" s="22"/>
      <c r="Y1170" s="22"/>
      <c r="Z1170" s="22"/>
    </row>
    <row r="1171" spans="23:26" ht="14.15" customHeight="1">
      <c r="W1171" s="22"/>
      <c r="X1171" s="22"/>
      <c r="Y1171" s="22"/>
      <c r="Z1171" s="22"/>
    </row>
    <row r="1172" spans="23:26" ht="14.15" customHeight="1">
      <c r="W1172" s="22"/>
      <c r="X1172" s="22"/>
      <c r="Y1172" s="22"/>
      <c r="Z1172" s="22"/>
    </row>
    <row r="1173" spans="23:26" ht="14.15" customHeight="1">
      <c r="W1173" s="22"/>
      <c r="X1173" s="22"/>
      <c r="Y1173" s="22"/>
      <c r="Z1173" s="22"/>
    </row>
    <row r="1174" spans="23:26" ht="14.15" customHeight="1">
      <c r="W1174" s="22"/>
      <c r="X1174" s="22"/>
      <c r="Y1174" s="22"/>
      <c r="Z1174" s="22"/>
    </row>
    <row r="1175" spans="23:26" ht="14.15" customHeight="1">
      <c r="W1175" s="22"/>
      <c r="X1175" s="22"/>
      <c r="Y1175" s="22"/>
      <c r="Z1175" s="22"/>
    </row>
    <row r="1176" spans="23:26" ht="14.15" customHeight="1">
      <c r="W1176" s="22"/>
      <c r="X1176" s="22"/>
      <c r="Y1176" s="22"/>
      <c r="Z1176" s="22"/>
    </row>
    <row r="1177" spans="23:26" ht="14.15" customHeight="1">
      <c r="W1177" s="22"/>
      <c r="X1177" s="22"/>
      <c r="Y1177" s="22"/>
      <c r="Z1177" s="22"/>
    </row>
    <row r="1178" spans="23:26" ht="14.15" customHeight="1">
      <c r="Z1178" s="22"/>
    </row>
  </sheetData>
  <mergeCells count="141">
    <mergeCell ref="L74:L75"/>
    <mergeCell ref="M74:M75"/>
    <mergeCell ref="N74:N75"/>
    <mergeCell ref="R74:R75"/>
    <mergeCell ref="U74:U75"/>
    <mergeCell ref="V74:V75"/>
    <mergeCell ref="A74:A75"/>
    <mergeCell ref="B74:B75"/>
    <mergeCell ref="C74:C75"/>
    <mergeCell ref="D74:D75"/>
    <mergeCell ref="E74:E75"/>
    <mergeCell ref="F74:F75"/>
    <mergeCell ref="U41:U45"/>
    <mergeCell ref="U46:U58"/>
    <mergeCell ref="U59:U61"/>
    <mergeCell ref="U62:U67"/>
    <mergeCell ref="U68:U72"/>
    <mergeCell ref="P20:P23"/>
    <mergeCell ref="L24:L29"/>
    <mergeCell ref="M24:M29"/>
    <mergeCell ref="N24:N29"/>
    <mergeCell ref="R62:R72"/>
    <mergeCell ref="R37:R40"/>
    <mergeCell ref="R41:R45"/>
    <mergeCell ref="L30:L36"/>
    <mergeCell ref="M30:M36"/>
    <mergeCell ref="N30:N36"/>
    <mergeCell ref="R24:R36"/>
    <mergeCell ref="O20:O23"/>
    <mergeCell ref="Q20:Q23"/>
    <mergeCell ref="R18:R23"/>
    <mergeCell ref="R46:R61"/>
    <mergeCell ref="N68:N72"/>
    <mergeCell ref="T18:T19"/>
    <mergeCell ref="U18:U23"/>
    <mergeCell ref="L59:L61"/>
    <mergeCell ref="V18:V19"/>
    <mergeCell ref="S20:S23"/>
    <mergeCell ref="T20:T23"/>
    <mergeCell ref="V20:V23"/>
    <mergeCell ref="U24:U29"/>
    <mergeCell ref="U30:U36"/>
    <mergeCell ref="U37:U40"/>
    <mergeCell ref="A20:A23"/>
    <mergeCell ref="B20:B23"/>
    <mergeCell ref="C18:C23"/>
    <mergeCell ref="D18:D23"/>
    <mergeCell ref="E18:E23"/>
    <mergeCell ref="C37:C45"/>
    <mergeCell ref="D37:D45"/>
    <mergeCell ref="E37:E45"/>
    <mergeCell ref="F37:F45"/>
    <mergeCell ref="G37:G40"/>
    <mergeCell ref="G41:G45"/>
    <mergeCell ref="K30:K34"/>
    <mergeCell ref="K35:K36"/>
    <mergeCell ref="K24:K27"/>
    <mergeCell ref="K28:K29"/>
    <mergeCell ref="H41:H45"/>
    <mergeCell ref="I37:I40"/>
    <mergeCell ref="AB5:AB6"/>
    <mergeCell ref="K3:K12"/>
    <mergeCell ref="K13:K14"/>
    <mergeCell ref="K15:K17"/>
    <mergeCell ref="L3:L17"/>
    <mergeCell ref="M3:M17"/>
    <mergeCell ref="N3:N17"/>
    <mergeCell ref="R3:R17"/>
    <mergeCell ref="F18:F23"/>
    <mergeCell ref="G18:G19"/>
    <mergeCell ref="H18:H19"/>
    <mergeCell ref="I18:I19"/>
    <mergeCell ref="J18:J19"/>
    <mergeCell ref="G20:G23"/>
    <mergeCell ref="H20:H23"/>
    <mergeCell ref="I20:I23"/>
    <mergeCell ref="J20:J23"/>
    <mergeCell ref="U3:U17"/>
    <mergeCell ref="S18:S19"/>
    <mergeCell ref="K18:K19"/>
    <mergeCell ref="K20:K23"/>
    <mergeCell ref="L18:L23"/>
    <mergeCell ref="M18:M23"/>
    <mergeCell ref="N18:N23"/>
    <mergeCell ref="J37:J40"/>
    <mergeCell ref="I41:I45"/>
    <mergeCell ref="J41:J45"/>
    <mergeCell ref="N62:N67"/>
    <mergeCell ref="K64:K67"/>
    <mergeCell ref="G62:G63"/>
    <mergeCell ref="H62:H63"/>
    <mergeCell ref="I62:I63"/>
    <mergeCell ref="J62:J63"/>
    <mergeCell ref="K62:K63"/>
    <mergeCell ref="K37:K40"/>
    <mergeCell ref="K41:K45"/>
    <mergeCell ref="L37:L40"/>
    <mergeCell ref="M37:M40"/>
    <mergeCell ref="N37:N40"/>
    <mergeCell ref="L41:L45"/>
    <mergeCell ref="M41:M45"/>
    <mergeCell ref="N41:N45"/>
    <mergeCell ref="H37:H40"/>
    <mergeCell ref="G46:G51"/>
    <mergeCell ref="H46:H51"/>
    <mergeCell ref="I46:I51"/>
    <mergeCell ref="J46:J51"/>
    <mergeCell ref="K46:K51"/>
    <mergeCell ref="M59:M61"/>
    <mergeCell ref="N59:N61"/>
    <mergeCell ref="G52:G58"/>
    <mergeCell ref="H52:H58"/>
    <mergeCell ref="I52:I58"/>
    <mergeCell ref="J52:J58"/>
    <mergeCell ref="K52:K58"/>
    <mergeCell ref="L46:L58"/>
    <mergeCell ref="M46:M58"/>
    <mergeCell ref="N46:N58"/>
    <mergeCell ref="G59:G61"/>
    <mergeCell ref="H59:H61"/>
    <mergeCell ref="I59:I61"/>
    <mergeCell ref="J59:J61"/>
    <mergeCell ref="K59:K61"/>
    <mergeCell ref="G64:G67"/>
    <mergeCell ref="H64:H67"/>
    <mergeCell ref="I64:I67"/>
    <mergeCell ref="J70:J72"/>
    <mergeCell ref="K68:K69"/>
    <mergeCell ref="K70:K72"/>
    <mergeCell ref="L68:L72"/>
    <mergeCell ref="M68:M72"/>
    <mergeCell ref="G70:G72"/>
    <mergeCell ref="H68:H69"/>
    <mergeCell ref="H70:H72"/>
    <mergeCell ref="I68:I69"/>
    <mergeCell ref="I70:I72"/>
    <mergeCell ref="J64:J67"/>
    <mergeCell ref="G68:G69"/>
    <mergeCell ref="J68:J69"/>
    <mergeCell ref="L62:L67"/>
    <mergeCell ref="M62:M67"/>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4:N18"/>
  <sheetViews>
    <sheetView workbookViewId="0">
      <selection activeCell="J8" sqref="J8"/>
    </sheetView>
  </sheetViews>
  <sheetFormatPr baseColWidth="10" defaultRowHeight="14.5"/>
  <cols>
    <col min="4" max="4" width="10.81640625" style="19"/>
    <col min="5" max="7" width="15" bestFit="1" customWidth="1"/>
    <col min="8" max="8" width="13.453125" bestFit="1" customWidth="1"/>
    <col min="9" max="9" width="15" bestFit="1" customWidth="1"/>
    <col min="10" max="11" width="13.453125" bestFit="1" customWidth="1"/>
    <col min="12" max="12" width="15" bestFit="1" customWidth="1"/>
    <col min="13" max="14" width="13.453125" bestFit="1" customWidth="1"/>
  </cols>
  <sheetData>
    <row r="4" spans="4:14">
      <c r="D4" s="19" t="s">
        <v>248</v>
      </c>
      <c r="E4" t="s">
        <v>247</v>
      </c>
      <c r="F4" t="s">
        <v>249</v>
      </c>
      <c r="I4" t="s">
        <v>250</v>
      </c>
    </row>
    <row r="5" spans="4:14" ht="43.5">
      <c r="D5" s="19" t="s">
        <v>237</v>
      </c>
      <c r="E5" s="24">
        <v>1249890000</v>
      </c>
      <c r="F5" s="24">
        <v>374967000</v>
      </c>
      <c r="G5" s="24"/>
      <c r="H5" s="24"/>
      <c r="I5" s="24">
        <v>195890000</v>
      </c>
      <c r="J5" s="24">
        <v>78356000</v>
      </c>
      <c r="K5" s="24">
        <v>117534000</v>
      </c>
      <c r="L5" s="24">
        <v>1132356000</v>
      </c>
      <c r="M5" s="24"/>
    </row>
    <row r="6" spans="4:14" ht="101.5">
      <c r="D6" s="19" t="s">
        <v>238</v>
      </c>
      <c r="E6" s="24">
        <v>446000000</v>
      </c>
      <c r="F6" s="24">
        <v>133800000</v>
      </c>
      <c r="G6" s="24"/>
      <c r="H6" s="24"/>
      <c r="I6" s="24">
        <v>116000000</v>
      </c>
      <c r="J6" s="24">
        <v>46400000</v>
      </c>
      <c r="K6" s="24">
        <v>69600000</v>
      </c>
      <c r="L6" s="24">
        <v>376400000</v>
      </c>
      <c r="M6" s="24">
        <v>376400000</v>
      </c>
    </row>
    <row r="7" spans="4:14" ht="58">
      <c r="D7" s="19" t="s">
        <v>239</v>
      </c>
      <c r="E7" s="24">
        <v>696759664</v>
      </c>
      <c r="F7" s="24">
        <v>209027899.19999999</v>
      </c>
      <c r="G7" s="24"/>
      <c r="H7" s="24"/>
      <c r="I7" s="24">
        <v>116000000</v>
      </c>
      <c r="J7" s="24">
        <v>46400000</v>
      </c>
      <c r="K7" s="24">
        <v>69600000</v>
      </c>
      <c r="L7" s="24">
        <v>627159664</v>
      </c>
      <c r="M7" s="24"/>
    </row>
    <row r="8" spans="4:14" ht="72.5">
      <c r="D8" s="19" t="s">
        <v>240</v>
      </c>
      <c r="E8" s="24">
        <v>1474303000</v>
      </c>
      <c r="F8" s="24">
        <v>442290900</v>
      </c>
      <c r="G8" s="24">
        <v>1188690000</v>
      </c>
      <c r="H8" s="24">
        <v>356607000</v>
      </c>
      <c r="I8" s="24">
        <v>305230000</v>
      </c>
      <c r="J8" s="24">
        <v>122092000</v>
      </c>
      <c r="K8" s="25">
        <v>183138000</v>
      </c>
      <c r="L8" s="24">
        <v>1005552000</v>
      </c>
      <c r="M8" s="24"/>
      <c r="N8" s="26">
        <f>I8*40%</f>
        <v>122092000</v>
      </c>
    </row>
    <row r="9" spans="4:14" ht="58">
      <c r="D9" s="19" t="s">
        <v>241</v>
      </c>
      <c r="E9" s="24">
        <v>205457249</v>
      </c>
      <c r="F9" s="24">
        <v>61637174.699999996</v>
      </c>
      <c r="G9" s="24"/>
      <c r="H9" s="24"/>
      <c r="I9" s="24"/>
      <c r="J9" s="24"/>
      <c r="K9" s="24"/>
      <c r="L9" s="24"/>
      <c r="M9" s="24"/>
    </row>
    <row r="10" spans="4:14" ht="87">
      <c r="D10" s="19" t="s">
        <v>242</v>
      </c>
      <c r="E10" s="24">
        <v>508500000</v>
      </c>
      <c r="F10" s="24">
        <v>152550000</v>
      </c>
      <c r="G10" s="24"/>
      <c r="H10" s="24"/>
      <c r="I10" s="24">
        <v>264500000</v>
      </c>
      <c r="J10" s="24">
        <v>105800000</v>
      </c>
      <c r="K10" s="24">
        <v>158700000</v>
      </c>
      <c r="L10" s="24">
        <v>349800000</v>
      </c>
      <c r="M10" s="24"/>
    </row>
    <row r="11" spans="4:14" ht="72.5">
      <c r="D11" s="19" t="s">
        <v>221</v>
      </c>
      <c r="E11" s="24">
        <v>508500000</v>
      </c>
      <c r="F11" s="24">
        <v>152550000</v>
      </c>
      <c r="G11" s="24">
        <v>197250000</v>
      </c>
      <c r="H11" s="24"/>
      <c r="I11" s="24">
        <v>264500000</v>
      </c>
      <c r="J11" s="24">
        <v>105800000</v>
      </c>
      <c r="K11" s="24">
        <v>158700000</v>
      </c>
      <c r="L11" s="24">
        <v>349800000</v>
      </c>
      <c r="M11" s="24"/>
    </row>
    <row r="12" spans="4:14" ht="101.5">
      <c r="D12" s="19" t="s">
        <v>243</v>
      </c>
      <c r="E12" s="24">
        <v>2000000000</v>
      </c>
      <c r="F12" s="24">
        <v>600000000</v>
      </c>
      <c r="G12" s="24"/>
      <c r="H12" s="24"/>
      <c r="I12" s="24"/>
      <c r="J12" s="24"/>
      <c r="K12" s="24"/>
      <c r="L12" s="24"/>
      <c r="M12" s="24"/>
    </row>
    <row r="13" spans="4:14" ht="58">
      <c r="D13" s="19" t="s">
        <v>244</v>
      </c>
      <c r="E13" s="24">
        <v>858127249</v>
      </c>
      <c r="F13" s="24">
        <v>257438174.69999999</v>
      </c>
      <c r="G13" s="24"/>
      <c r="H13" s="24"/>
      <c r="I13" s="24">
        <v>587670000</v>
      </c>
      <c r="J13" s="24">
        <v>235068000</v>
      </c>
      <c r="K13" s="24">
        <v>352602000</v>
      </c>
      <c r="L13" s="24">
        <v>505525249</v>
      </c>
      <c r="M13" s="24"/>
    </row>
    <row r="14" spans="4:14" ht="58">
      <c r="D14" s="19" t="s">
        <v>245</v>
      </c>
      <c r="E14" s="24">
        <v>153274349</v>
      </c>
      <c r="F14" s="24">
        <v>45982304.699999996</v>
      </c>
      <c r="G14" s="24"/>
      <c r="H14" s="24"/>
      <c r="I14" s="24"/>
      <c r="J14" s="24"/>
      <c r="K14" s="24"/>
      <c r="L14" s="24"/>
      <c r="M14" s="24"/>
    </row>
    <row r="15" spans="4:14" ht="29">
      <c r="D15" s="19" t="s">
        <v>246</v>
      </c>
      <c r="E15" s="24">
        <v>3553097357</v>
      </c>
      <c r="F15" s="24">
        <v>1065929207.0999999</v>
      </c>
      <c r="G15" s="24">
        <v>1316724357</v>
      </c>
      <c r="H15" s="24">
        <v>395017307.09999996</v>
      </c>
      <c r="I15" s="24">
        <v>109110000</v>
      </c>
      <c r="J15" s="24">
        <v>43644000</v>
      </c>
      <c r="K15" s="24">
        <v>65466000</v>
      </c>
      <c r="L15" s="24">
        <v>1251258357</v>
      </c>
      <c r="M15" s="24"/>
    </row>
    <row r="16" spans="4:14">
      <c r="E16" s="24"/>
      <c r="F16" s="24"/>
      <c r="G16" s="24"/>
      <c r="H16" s="24"/>
      <c r="I16" s="24">
        <v>1958900000</v>
      </c>
      <c r="J16" s="24">
        <v>391780000</v>
      </c>
      <c r="K16" s="24">
        <v>783560000</v>
      </c>
      <c r="L16" s="24"/>
      <c r="M16" s="24"/>
    </row>
    <row r="17" spans="5:13">
      <c r="E17" s="24"/>
      <c r="F17" s="24"/>
      <c r="G17" s="24">
        <f>E15-G15</f>
        <v>2236373000</v>
      </c>
      <c r="H17" s="24"/>
      <c r="I17" s="24"/>
      <c r="J17" s="24">
        <v>391780000</v>
      </c>
      <c r="K17" s="24"/>
      <c r="L17" s="24"/>
      <c r="M17" s="24"/>
    </row>
    <row r="18" spans="5:13">
      <c r="E18" s="24"/>
      <c r="F18" s="24"/>
      <c r="G18" s="24">
        <v>2236373000</v>
      </c>
      <c r="H18" s="24"/>
      <c r="I18" s="24"/>
      <c r="J18" s="24">
        <v>391780000</v>
      </c>
      <c r="K18" s="24"/>
      <c r="L18" s="24"/>
      <c r="M18" s="2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2021 </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MARINA SEVERICHE MONROY</cp:lastModifiedBy>
  <dcterms:created xsi:type="dcterms:W3CDTF">2020-10-06T14:37:45Z</dcterms:created>
  <dcterms:modified xsi:type="dcterms:W3CDTF">2021-01-28T21:08:56Z</dcterms:modified>
</cp:coreProperties>
</file>