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66925"/>
  <mc:AlternateContent xmlns:mc="http://schemas.openxmlformats.org/markup-compatibility/2006">
    <mc:Choice Requires="x15">
      <x15ac:absPath xmlns:x15ac="http://schemas.microsoft.com/office/spreadsheetml/2010/11/ac" url="C:\Users\luzma\OneDrive\Documentos\PLANES DE ACCION 2021\"/>
    </mc:Choice>
  </mc:AlternateContent>
  <xr:revisionPtr revIDLastSave="0" documentId="8_{73B5BC52-180E-4904-A51C-8F1F632C9D97}" xr6:coauthVersionLast="46" xr6:coauthVersionMax="46" xr10:uidLastSave="{00000000-0000-0000-0000-000000000000}"/>
  <bookViews>
    <workbookView xWindow="-110" yWindow="-110" windowWidth="19420" windowHeight="10420" xr2:uid="{00000000-000D-0000-FFFF-FFFF00000000}"/>
  </bookViews>
  <sheets>
    <sheet name="plan de acción" sheetId="1" r:id="rId1"/>
    <sheet name="Ruta critíca modernizacio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0" i="1" l="1"/>
  <c r="K92" i="1"/>
  <c r="F6" i="2" l="1"/>
  <c r="G6" i="2" s="1"/>
  <c r="H6" i="2" s="1"/>
  <c r="I6" i="2" s="1"/>
  <c r="J67" i="1"/>
  <c r="J59" i="1"/>
  <c r="J58" i="1"/>
  <c r="K28" i="1"/>
  <c r="K1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VICKY</author>
  </authors>
  <commentList>
    <comment ref="J2" authorId="0" shapeId="0" xr:uid="{00000000-0006-0000-0000-000001000000}">
      <text>
        <r>
          <rPr>
            <b/>
            <sz val="9"/>
            <color indexed="81"/>
            <rFont val="Tahoma"/>
            <family val="2"/>
          </rPr>
          <t>Usuario:</t>
        </r>
        <r>
          <rPr>
            <sz val="9"/>
            <color indexed="81"/>
            <rFont val="Tahoma"/>
            <family val="2"/>
          </rPr>
          <t xml:space="preserve">
AL CUATRIENIO</t>
        </r>
      </text>
    </comment>
    <comment ref="Q2" authorId="1" shapeId="0" xr:uid="{00000000-0006-0000-0000-000002000000}">
      <text>
        <r>
          <rPr>
            <b/>
            <sz val="9"/>
            <color indexed="81"/>
            <rFont val="Tahoma"/>
            <family val="2"/>
          </rPr>
          <t>VICKY:</t>
        </r>
        <r>
          <rPr>
            <sz val="9"/>
            <color indexed="81"/>
            <rFont val="Tahoma"/>
            <family val="2"/>
          </rPr>
          <t xml:space="preserve">
De la Actividad</t>
        </r>
      </text>
    </comment>
    <comment ref="S2" authorId="0" shapeId="0" xr:uid="{00000000-0006-0000-0000-000003000000}">
      <text>
        <r>
          <rPr>
            <b/>
            <sz val="9"/>
            <color indexed="81"/>
            <rFont val="Tahoma"/>
            <family val="2"/>
          </rPr>
          <t>Usuario:</t>
        </r>
        <r>
          <rPr>
            <sz val="9"/>
            <color indexed="81"/>
            <rFont val="Tahoma"/>
            <family val="2"/>
          </rPr>
          <t xml:space="preserve">
Cada entidad de acuerdo a
su planeación definirá el periodo y grado de avance de la
actividad de acuerdo con la programación de reportes y
seguimiento para verificar este cumplimiento
Ligado con el plan Indicativo
</t>
        </r>
      </text>
    </comment>
    <comment ref="P97" authorId="0" shapeId="0" xr:uid="{00000000-0006-0000-0000-000004000000}">
      <text>
        <r>
          <rPr>
            <b/>
            <sz val="9"/>
            <color indexed="81"/>
            <rFont val="Tahoma"/>
            <family val="2"/>
          </rPr>
          <t>Usuario:</t>
        </r>
        <r>
          <rPr>
            <sz val="9"/>
            <color indexed="81"/>
            <rFont val="Tahoma"/>
            <family val="2"/>
          </rPr>
          <t xml:space="preserve">
Diseño del plan de intervención</t>
        </r>
      </text>
    </comment>
  </commentList>
</comments>
</file>

<file path=xl/sharedStrings.xml><?xml version="1.0" encoding="utf-8"?>
<sst xmlns="http://schemas.openxmlformats.org/spreadsheetml/2006/main" count="658" uniqueCount="487">
  <si>
    <t>PILAR</t>
  </si>
  <si>
    <t>LINEA ESTRATEGICA</t>
  </si>
  <si>
    <t>Indicador de Bienestar</t>
  </si>
  <si>
    <t>Línea Base 2019</t>
  </si>
  <si>
    <t>Meta de Bienestar 2020-2023</t>
  </si>
  <si>
    <t xml:space="preserve">PROGRAMA </t>
  </si>
  <si>
    <t>Indicador de Producto</t>
  </si>
  <si>
    <t>Descripción de la Meta Producto 2020-2023</t>
  </si>
  <si>
    <t>Valor Absoluto de la Meta Producto 2020-2023</t>
  </si>
  <si>
    <t>PROYECTO</t>
  </si>
  <si>
    <t>Código de proyecto BPIN</t>
  </si>
  <si>
    <t>Objetivo del Proyecto</t>
  </si>
  <si>
    <t>Actividades de Proyecto</t>
  </si>
  <si>
    <t>Porcentaje de avance</t>
  </si>
  <si>
    <t xml:space="preserve">Dependencia Responsable </t>
  </si>
  <si>
    <t>Nombre del Responable</t>
  </si>
  <si>
    <t>Fuente de Financiación</t>
  </si>
  <si>
    <t>Apropiación Definitiva
(en pesos)</t>
  </si>
  <si>
    <t>Rubro Presupuestal</t>
  </si>
  <si>
    <t>Código Presupuestal</t>
  </si>
  <si>
    <t>INCLUYENTE</t>
  </si>
  <si>
    <t>CULTURA DE LA FORMACION</t>
  </si>
  <si>
    <t>Tasa de cobertura neta sin extraedad global (Transición, Primaria, Secundaria y Media)</t>
  </si>
  <si>
    <t>88,92%*
Fuente: Planeación educativa 2019 a partir de Proyección del Censo Poblacional 2018</t>
  </si>
  <si>
    <t xml:space="preserve">Incrementar la tasa de cobertura neta sin extraedad global al 91,25% (Transición, Primaria, Secundaria y Meta) </t>
  </si>
  <si>
    <t>Programa: Acogida “atención a poblaciones y estrategias de acceso y permanencia”</t>
  </si>
  <si>
    <t>Tasa de deserción en la educación preescolar, básica y media de Instituciones Educativas Oficiales.</t>
  </si>
  <si>
    <t>4,02%
Fuente: Planeación Educativa-2019</t>
  </si>
  <si>
    <t>Disminuir la tasa de deserción en la educación preescolar, básica y media de Instituciones Educativas Oficiales a 3,02%</t>
  </si>
  <si>
    <t>Implementación de la Estrategia Escuela Dinámica: “Llego y me quedo en la Escuela" en el distrito de Cartagena de Indias.</t>
  </si>
  <si>
    <t>Fortalecer la oferta del ente territorial para la prestación del servicio educativo.</t>
  </si>
  <si>
    <t>Realizar estudio de insuficiencia y limitaciones de acuerdo con la metodología sugerida por el MEN.</t>
  </si>
  <si>
    <t xml:space="preserve">COBERTURA </t>
  </si>
  <si>
    <t xml:space="preserve">ALEXANDRA HERRERA
</t>
  </si>
  <si>
    <t>ICLD</t>
  </si>
  <si>
    <t xml:space="preserve">ACOGIDA - LLEGO Y ME QUEDO EN LA ESCUELA </t>
  </si>
  <si>
    <t>Contratar cupos educativos con canastas (infraestructura, planta docente, otros) para la educación preescolar, básica y media.</t>
  </si>
  <si>
    <t>Garantizar la póliza de seguro para estudiantes de matrícula oficial.</t>
  </si>
  <si>
    <t>ACOGIDA - LLEGO Y ME QUEDO EN LA ESCUELA</t>
  </si>
  <si>
    <t>Entregar informes de asistencia técnica, apoyo a la supervisión y/o interventoría realizadas.</t>
  </si>
  <si>
    <t>Implementación de la Estrategia Escuela Dinámica: "Yo también llego", Atención a población con extraedad en el distrito de  Cartagena de Indias.</t>
  </si>
  <si>
    <t>Disminuir el índice de extraedad de niñas, niños, adolescentes y jóvenes  en el distrito de Cartagena.</t>
  </si>
  <si>
    <t>COBERTURA</t>
  </si>
  <si>
    <t>ALEXANDRA HERRERA
ELSA STEVENSON</t>
  </si>
  <si>
    <t xml:space="preserve">ACOGIDA – ATENCIÓN A POBLACIÓN CON EXTRAEDAD </t>
  </si>
  <si>
    <t>Optimización De La Operación De Las Instituciones Educativas Oficiales De Cartagena De Indias.</t>
  </si>
  <si>
    <t>Garantizar la  operación   de   las condiciones básicas  para la   adecuada y óptima  prestación del  servicio educativo en  las instituciones educativas oficiales del Distrito de Cartagena.</t>
  </si>
  <si>
    <t>Transferencias a Colegios (FOSES)
  con Transferencia FOSES realizadas</t>
  </si>
  <si>
    <t xml:space="preserve">LILLA SILVA
EDINSON ARRIETA
</t>
  </si>
  <si>
    <t>Pago Servicios Públicos (Energía y Acueducto)
 con Servicios de Energía y Acueductos pagados</t>
  </si>
  <si>
    <t xml:space="preserve">Otros Gastos (Servicio Aseo, Vigilancia y Arrendamientos)
 con Servicios contratado de aseo y vigilancia </t>
  </si>
  <si>
    <t>OPTMIZACION DE LA OPERACION DE LAS INSTITUCIONES EDUCATIVAS OFICIALES DE CARTAGENA DE INDIAS (CALIDAD MATRICULA OFICIAL) - INGRESOS CORRIENTES DE LIBRE DESTINACION</t>
  </si>
  <si>
    <t xml:space="preserve">SGP 
</t>
  </si>
  <si>
    <t>OPTMIZACION DE LA OPERACION DE LAS INSTITUCIONES EDUCATIVAS OFICIALES DE CARTAGENA DE INDIAS (CALIDAD MATRICULA OFICIAL) - SGP - EDUCACION</t>
  </si>
  <si>
    <t>02-071-06-20-02-02-01-13</t>
  </si>
  <si>
    <t>OPTMIZACION DE LA OPERACION DE LAS INSTITUCIONES EDUCATIVAS OFICIALES DE CARTAGENA DE INDIAS - (GRATUIDAD SISBEN 1 Y 2) - SGP - EDUCACION</t>
  </si>
  <si>
    <t>02-071-06-20-02-02-01-14</t>
  </si>
  <si>
    <t>RENDIMIENTOS FINANCIEROS</t>
  </si>
  <si>
    <t>INSTITUCIONES EDUCATIVAS OFICIALES OPERATIVAS - OPERACION DE IEOS (Calidad Matricula Oficial) - OPTIMIZACION DE LA OPERACION DE LAS INSTITUCIONES EDUCATIVAS OFICIALES DE CARTAGENA DE INDIAS -Rendimientos Financieros-S.G.P.-Educacion</t>
  </si>
  <si>
    <t>02-081-06-20-02-02-01-01</t>
  </si>
  <si>
    <t>Administracion del Talento Hunano del Servicio Educativo Oficial. Docentes, Directivos Docentes y AdministrativoDel Distrito de Csrtagena</t>
  </si>
  <si>
    <t>Garantizar la motivación de los Administrativos, docentes y directivos docentes oficiales, mediante el pago oportunamente con todas las garantías y derechos laborales que les brinda la legislación vigente en el sector educativo.</t>
  </si>
  <si>
    <t xml:space="preserve">Pago de Salarios
(Pago oportuno de nomina) </t>
  </si>
  <si>
    <t xml:space="preserve">CARLOS CARRASQUILLA
</t>
  </si>
  <si>
    <t>Ascensos en Escalafon de docentes
(Docentes Escalafonados)</t>
  </si>
  <si>
    <t>Dotación Docentes y Administrativos
(Dotacion Entregada)</t>
  </si>
  <si>
    <t>No.  de personas atendidas con modelos de alfabetización</t>
  </si>
  <si>
    <t>127
Fuente: SIMAT. Número total jóvenes y adultos atendidos con modelos de alfabetización en Ciclos Lectivos Especiales Integrados CLEI 1 durante el año 2019.</t>
  </si>
  <si>
    <r>
      <t xml:space="preserve">Atender con modelos de alfabetización (CLEI 1) a </t>
    </r>
    <r>
      <rPr>
        <b/>
        <sz val="16"/>
        <color theme="1"/>
        <rFont val="Arial"/>
        <family val="2"/>
      </rPr>
      <t>1.200</t>
    </r>
    <r>
      <rPr>
        <sz val="16"/>
        <color theme="1"/>
        <rFont val="Arial"/>
        <family val="2"/>
      </rPr>
      <t xml:space="preserve"> jóvenes y adultos a 2023 </t>
    </r>
  </si>
  <si>
    <t>Implementación de la estrategia Únicos e Inagotables: “Acogida – Atención a Jóvenes y Adultos” en el distrito de Cartagena de Indias.</t>
  </si>
  <si>
    <t>2020130010136</t>
  </si>
  <si>
    <t>Aumentar la oferta educativa para jóvenes y adultos que no han culminado su ciclo educativo en el distrito de Cartagena.</t>
  </si>
  <si>
    <t xml:space="preserve">No. de Instituciones Educativas Oficiales con estrategia para la caracterización, atención y acompañamiento a población diversa </t>
  </si>
  <si>
    <t>Diseñar e implementar una estrategia para la caracterización, atención y acompañamiento a población diversa en 45 Instituciones Educativas Oficiales.</t>
  </si>
  <si>
    <t>Implementación de la estrategia Únicos e Inagotables para la atención a población diversa: “Una Escuela de y para todas y todos” en el distrito de Cartagena.</t>
  </si>
  <si>
    <t>Mejorar la capacidad de respuesta de la entidad territorial para la inclusión de la población diversa.</t>
  </si>
  <si>
    <t>ALEXANDRA HERRERA
ALBA PAVA</t>
  </si>
  <si>
    <t>Crear unidades de atención móviles para la inclusión de la población diversa favoreciendo su formación integral y fomentando la permanencia.</t>
  </si>
  <si>
    <t>Dotar con herramientas técnicas, tecnológicas y didácticas los establecimientos educativos focalizados para la implementación de la estrategia.</t>
  </si>
  <si>
    <t xml:space="preserve">No. de estudiantes de Instituciones Educativas Oficiales focalizados con estrategias para el acceso y la permanencia </t>
  </si>
  <si>
    <r>
      <t xml:space="preserve">    </t>
    </r>
    <r>
      <rPr>
        <b/>
        <sz val="16"/>
        <color theme="1"/>
        <rFont val="Arial"/>
        <family val="2"/>
      </rPr>
      <t>ND*</t>
    </r>
  </si>
  <si>
    <t>Atender anualmente a 100.000 estudiantes de Instituciones Educativas Oficiales focalizados con estrategias para el acceso y la permanencia.</t>
  </si>
  <si>
    <t>Implementación de la estrategia Permanecer: "Mi escuela, Mi lugar favorito" en el distrito de Cartagena.</t>
  </si>
  <si>
    <t>Implementar estrategias de permanencia que mitiguen el riesgo de abandono de niñas, niños, adolescentes y jóvenes de Establecimientos Educativos con matrícula oficial del Distrito.</t>
  </si>
  <si>
    <t>Construir el Plan Territorial de Permanencia de los estudiantes en el sistema educativo oficial, incluyendo la reorganización de la oferta de estrategias de permanencia.</t>
  </si>
  <si>
    <t>ALEXANDRA HERRERA
MARCELA CHICA</t>
  </si>
  <si>
    <t xml:space="preserve">ICLD
</t>
  </si>
  <si>
    <t>Crear unidades de atención móviles para la implementación de estrategias acceso y permanencia.</t>
  </si>
  <si>
    <t>Implementación de la Estrategia Permanecer: "Me alimento y aprendo" en el distrito de Cartagena.</t>
  </si>
  <si>
    <t>Mitigar el riesgo de abandono de niñas, niños, adolescentes y jóvenes de Establecimientos Educativos con matrícula oficial del Distrito a través de la implementación de estrategias de alimentación escolar.</t>
  </si>
  <si>
    <t>ALEXANDRA HERRERA
JESSICA DIAZ</t>
  </si>
  <si>
    <t>Acompañar la formulación e implementación de la política pública de entornos escolares saludables.</t>
  </si>
  <si>
    <t>No. de sedes de Instituciones Educativas Oficiales adecuadas y dotadas de acuerdo con normatividad vigente</t>
  </si>
  <si>
    <t>152 sedes 
Fuente: Infraestructura Educativa-2020</t>
  </si>
  <si>
    <t>Adecuar y dotar 40 sedes de Instituciones Educativas Oficiales de acuerdo con la normatividad</t>
  </si>
  <si>
    <t>Fortalecimiento de los Ambientes de Aprendizaje de las Sedes Educativas del Distrito de Cartagena</t>
  </si>
  <si>
    <t>Mejorar el estado y disponibilidad de ambientes de aprendizaje para garantizar la prestación del servicio educativo en  Distrito de Cartagena}</t>
  </si>
  <si>
    <t>02-001-06-20-02-02-01-08</t>
  </si>
  <si>
    <r>
      <t xml:space="preserve">No. de sedes </t>
    </r>
    <r>
      <rPr>
        <sz val="16"/>
        <color theme="1"/>
        <rFont val="Arial"/>
        <family val="2"/>
      </rPr>
      <t xml:space="preserve">nuevas </t>
    </r>
    <r>
      <rPr>
        <sz val="16"/>
        <color rgb="FF000000"/>
        <rFont val="Arial"/>
        <family val="2"/>
      </rPr>
      <t xml:space="preserve">de </t>
    </r>
    <r>
      <rPr>
        <sz val="16"/>
        <color theme="1"/>
        <rFont val="Arial"/>
        <family val="2"/>
      </rPr>
      <t>Instituciones Educativas Oficiales</t>
    </r>
    <r>
      <rPr>
        <sz val="16"/>
        <color rgb="FF000000"/>
        <rFont val="Arial"/>
        <family val="2"/>
      </rPr>
      <t xml:space="preserve"> construidas </t>
    </r>
  </si>
  <si>
    <r>
      <t>Construir 3 nuevas</t>
    </r>
    <r>
      <rPr>
        <sz val="16"/>
        <color theme="1"/>
        <rFont val="Arial"/>
        <family val="2"/>
      </rPr>
      <t xml:space="preserve"> sedes de</t>
    </r>
    <r>
      <rPr>
        <sz val="16"/>
        <color rgb="FF000000"/>
        <rFont val="Arial"/>
        <family val="2"/>
      </rPr>
      <t xml:space="preserve"> </t>
    </r>
    <r>
      <rPr>
        <sz val="16"/>
        <color theme="1"/>
        <rFont val="Arial"/>
        <family val="2"/>
      </rPr>
      <t>Instituciones Educativas Oficiales</t>
    </r>
  </si>
  <si>
    <t xml:space="preserve"> Estudios y diseños para adecuaciones y construcciones nuevas.(Observaciones)</t>
  </si>
  <si>
    <t xml:space="preserve">No. de sedes de Instituciones Educativas Oficiales con situación jurídica resuelta </t>
  </si>
  <si>
    <t>86
Fuente: Infraestructura Educativa-2020</t>
  </si>
  <si>
    <t>Resolver la situación jurídica a 40 sedes de  Instituciones Educativas Oficiales</t>
  </si>
  <si>
    <t>Desarrollo de un proceso sistemático de legalización de predios a favor del Distrito a fin de garantizar una mayor y mejor oferta educativa.</t>
  </si>
  <si>
    <t>Programa: Sabiduría de la primera infancia “grandes banderas, gesto e ideas para cambiar el planeta”</t>
  </si>
  <si>
    <t>Tasa de cobertura neta sin extraedad global en educación para el grado transición</t>
  </si>
  <si>
    <t>Incrementar la tasa de cobertura neta sin extraedad global en educación para el grado transición al 78,76%.</t>
  </si>
  <si>
    <t>Implementación de la Estrategia Sendero de la Creatividad: "Tránsito armónico de educación inicial a preescolar" en el distrito de Cartagena.</t>
  </si>
  <si>
    <t>Garantizar el tránsito armónico de educación inicial a prescolar en el sistema educativo oficial de Cartagena</t>
  </si>
  <si>
    <t>Caracterizar la oferta de atención integral a la primera infancia en el componente de educación inicial.</t>
  </si>
  <si>
    <t>ALEXANDRA HERRERA
CIELO MONTERO</t>
  </si>
  <si>
    <t>Implementar acciones afirmativas formativas para el tránsito armónico.</t>
  </si>
  <si>
    <t>No de Instituciones Educativas con Estrategia para la caracterización, atención y acompañamiento a la primera infancia diseñada e implementada.</t>
  </si>
  <si>
    <t xml:space="preserve">Diseñar e implementar una estrategia para la caracterización, atención y acompañamiento a primera infancia </t>
  </si>
  <si>
    <t>Implementación de la Estrategia Descubriendo al mundo: "Una escuela que acoge a la Primera Infancia" en el distrito de Cartagena.</t>
  </si>
  <si>
    <t>Fortalecer la oferta de servicios de  Educación preescolar en el Sistema educativo oficial del distrito de Cartagena.</t>
  </si>
  <si>
    <t>No. de Instituciones Educativas Oficiales con estrategia para la caracterización, atención y acompañamiento a la primera infancia</t>
  </si>
  <si>
    <t xml:space="preserve">80 instituciones Educativas Oficiales con atención y acompañamiento a la primera infancia </t>
  </si>
  <si>
    <t>NP</t>
  </si>
  <si>
    <t>Realizar el diseño participativo de orientaciones para la caracterización e implementación de estrategias de  acceso y permanencia de la primera infancia en Educación preescolar.</t>
  </si>
  <si>
    <t xml:space="preserve"> Diseñar orientaciones para la adecuación y dotación de ambientes propicios para la Educación preescolar.</t>
  </si>
  <si>
    <t>Porcentaje de niñas y niños en preescolar de matrícula oficial con educación inicial en el marco de la atención integral</t>
  </si>
  <si>
    <t>Garantizar la educación inicial en el marco de la atención integral al    80% de niñas y niños en preescolar de matrícula oficial (proyección matrícula)</t>
  </si>
  <si>
    <t>Implementación de la Estrategia Descubriendo al mundo "Un gobierno que cree en los niños" en el distrito de Cartagena.</t>
  </si>
  <si>
    <t>Mejorar la articulación entre sectores e instituciones responsables de la atención integral de la primera infancia, en los contextos de educación inicial y preescolar en el distrito de Cartagena.</t>
  </si>
  <si>
    <t xml:space="preserve"> Diseñar una ruta metodológica para la construcción de escenarios de participación para la primera infancia.</t>
  </si>
  <si>
    <t xml:space="preserve">Diseñar un protocolo de activación de la ruta integral  de atenciones a la primera infancia en contextos de educación inicial y preescolar. </t>
  </si>
  <si>
    <t>Número de Instituciones Educativas Oficiales en Clasificación A+, A y B en las Pruebas SABER 11.</t>
  </si>
  <si>
    <t>22
Fuente:              Icfes, 2019.</t>
  </si>
  <si>
    <t>Aumentar el número de Instituciones Educativas Oficiales a 27 en clasificación A+, A y B en pruebas saber 11.</t>
  </si>
  <si>
    <t>Programa: Formando con amor “Genio Singular”</t>
  </si>
  <si>
    <t>Número de Instituciones Educativas Oficiales que mejoran su índice total de clasificación de planteles educativos en Pruebas SABER 11.</t>
  </si>
  <si>
    <r>
      <t>9</t>
    </r>
    <r>
      <rPr>
        <b/>
        <sz val="16"/>
        <color theme="1"/>
        <rFont val="Arial"/>
        <family val="2"/>
      </rPr>
      <t xml:space="preserve"> </t>
    </r>
    <r>
      <rPr>
        <sz val="16"/>
        <color theme="1"/>
        <rFont val="Arial"/>
        <family val="2"/>
      </rPr>
      <t>Instituciones Educativas Oficiales</t>
    </r>
  </si>
  <si>
    <t>15 nuevas Instituciones Educativas Oficiales que mejoran su índice total de clasificación de planteles educativos en Pruebas SABER 11.</t>
  </si>
  <si>
    <t>ND</t>
  </si>
  <si>
    <t>Mejoramiento de la Calidad Educativa de las Instituciones Educativas del Distrito: Formando con Amor</t>
  </si>
  <si>
    <t>Desarrollar procesos institucionales que contribuyan al mejoramiento de resultados de las Pruebas Saber 11 en las Instituciones Educativas Oficiales del Distrito de Cartagena</t>
  </si>
  <si>
    <t>CALIDAD EDUCATIVA</t>
  </si>
  <si>
    <t>BERTHA BOLAÑOS
LIVIS BARRIOS</t>
  </si>
  <si>
    <t>Fortalecer la implementación de  procesos formación y evaluación por competencias con docentes.</t>
  </si>
  <si>
    <t>Implementar un sistema de información para monitorear el comportamiento del índice de clasificación total en las .</t>
  </si>
  <si>
    <t>No. de Instituciones Educativas Oficiales con experiencias en innovación, ciencia y tecnología que contribuyan al aprendizaje de los estudiantes.</t>
  </si>
  <si>
    <t>47 instituciones Educativas Oficiales</t>
  </si>
  <si>
    <t xml:space="preserve">60 Instituciones Educativas Oficiales con experiencias en innovación, ciencia y tecnología </t>
  </si>
  <si>
    <t>Fortalecer las prácticas de ciencia, innovación y tecnología en las Instituciones educativas oficiales</t>
  </si>
  <si>
    <t>BERTHA BOLAÑOS
OLGA MALDONADO</t>
  </si>
  <si>
    <t>No de Instituciones Etnoeducativas oficiales con Proyectos Etnoeducativos Comunitarios PEC- revisados, ajustados e implementados</t>
  </si>
  <si>
    <t>4 instituciones Etnoeducativas Oficiales
Fuente: Calidad Educativa 2019</t>
  </si>
  <si>
    <t xml:space="preserve">Revisar, ajustar e implementar los Proyectos Etnoeducativos Comunitarios PEC de 22 Instituciones Etnoeducativa </t>
  </si>
  <si>
    <t>Fortalecimiento de las Prácticas Etnoeducativas en Instituciones Educativas Oficiales del Distrito de Cartagena</t>
  </si>
  <si>
    <t>Fortalecer las prácticas etnoeducativas de las instituciones educativas oficiales del Distrito de Cartagena.</t>
  </si>
  <si>
    <t>Asistir técnicamente la revisión, ajustes y resemantización de PEC en  etnoeducativas</t>
  </si>
  <si>
    <t>BERTHA BOLAÑOS
JOSEFA HERNANDEZ</t>
  </si>
  <si>
    <t>FORMANDO CON AMOR -FORTALECIMIENTO DE LAS PRACTICAS ETNOEDUCATIVAS EN IEO DEL DISTRITO DE CARTAGENA - INGRESOS CORRIENTES DE LIBRE DESTINACION</t>
  </si>
  <si>
    <t>Desarrollar seminarios, encuentros, talleres sobre prácticas etnopedagogicas</t>
  </si>
  <si>
    <t>Desarrollar Talleres etnolingüístico para fortalecimiento de la Escuela de lengua criolla palenquera “Minino a chitia ku ma kombilesa suto”</t>
  </si>
  <si>
    <t>Número de Instituciones Educativas Oficiales con cátedra de estudios afrocolombianos Implementada.</t>
  </si>
  <si>
    <t xml:space="preserve">24 I.E.O.
Fuente: Calidad Educativa 2020 </t>
  </si>
  <si>
    <t>Implementar cátedra de estudios afrocolombianos en 6 Instituciones Educativas Oficiales nuevas.</t>
  </si>
  <si>
    <t>Acompañar la implementación de la cátedra de estudios afrocolombianos en las Instituciones Educativas oficiales del distrito de Cartagena.</t>
  </si>
  <si>
    <t>Asistir técnicamente el desarrollo de la cátedra de estudios afrocolombianos en , con estrategias sobre lineamientos y orientaciones curriculares para CEA.</t>
  </si>
  <si>
    <t>BERTHA BOLAÑOS
MIGUEL OBESO</t>
  </si>
  <si>
    <t>Desarrollar actividades etnopedagogicas decenio afro desde la escuela, en fechas conmemorativas de importancia afrodescendiente</t>
  </si>
  <si>
    <t>Programa Desarrollo de potencialidades</t>
  </si>
  <si>
    <t>No. de docentes formados en apropiación de ambientes de aprendizaje mediados por TIC.</t>
  </si>
  <si>
    <t>400 Docentes
Fuente: Calidad Educativa 2020</t>
  </si>
  <si>
    <t>Formar 1000 docentes en apropiación ambientes de aprendizaje mediados por tecnología.</t>
  </si>
  <si>
    <t>Fortalecimiento de los procesos formativos en las Instituciones Educativas Oficiales del Distrito de Cartagena: Desarrollo de Potencialidades”</t>
  </si>
  <si>
    <t>Fortalecer las estrategias de formación afines a los saberes de los maestros y a la incorporación de las TIC en los procesos de enseñanza y aprendizaje en las Instituciones Educativas Oficiales.</t>
  </si>
  <si>
    <t>Elaborar e Implementar convenio para ejecución del Plan Territorial de Formación Docente, para la formación de docentes en ambientes de aprendizajes mediados por TIC</t>
  </si>
  <si>
    <t xml:space="preserve">No. de Instituciones Educativas Oficiales beneficiadas con estrategia TIC para la formación bilingüe  </t>
  </si>
  <si>
    <t xml:space="preserve">15 Instituciones Educativas Oficiales beneficiadas con estrategia TIC para la formación bilingüe  </t>
  </si>
  <si>
    <t>Diseñar e implementar un programa de formación bilingüe mediante la utilización de las TIC dirigido a estudiantes</t>
  </si>
  <si>
    <t>Porcentaje de docentes de Instituciones Educativas Oficiales formados en su saber disciplinar, pedagógico y reflexivo</t>
  </si>
  <si>
    <t>Formar el 30% de los docentes de las Instituciones Educativas Oficiales en su saber disciplinar, pedagógico y reflexivo</t>
  </si>
  <si>
    <t>30% de docentes
(1500 aprox.)</t>
  </si>
  <si>
    <t>Formar docentes en saberes pedagógicos, disciplinares y reflexivos.</t>
  </si>
  <si>
    <t>No. de Instituciones Educativas Oficiales con herramientas de gestión escolar revisadas, ajustadas y resemantizadas.</t>
  </si>
  <si>
    <t>60 I.E.O
Fuente: Calidad Educativa 2020</t>
  </si>
  <si>
    <t>Revisar, ajustar y resemantizar las herramientas de gestión escolar de 105  Instituciones Educativas Oficiales.</t>
  </si>
  <si>
    <t>Fortalecimiento de la Gestión escolar para el mejoramiento de la calidad educativa</t>
  </si>
  <si>
    <t>Fortalecimiento de la gestión escolar para el mejoramiento de la calidad educativa</t>
  </si>
  <si>
    <t>Acompañar las propuestas de mejoramiento de las Instituciones Educativas Oficiales</t>
  </si>
  <si>
    <t xml:space="preserve">BERTHA BOLAÑOS
LIVIS BARRIOS
</t>
  </si>
  <si>
    <t>FORTALECIMIENTO DE LA GESTION ESCOLAR PARA EL MEJORAMIENTO DE LA CALIDAD- INGRESOS CORRIENTES DE LIBRE DESTINACION</t>
  </si>
  <si>
    <t>Asistir técnicamente la revisión, ajuste y resemantización de los Proyectos Educativos Institucionales- PEI.</t>
  </si>
  <si>
    <t>Asistir técnicamente la revisión, ajuste e implementación de las herramientas de gestión escolar: currículo, PMI, Autoevaluación, SIEE</t>
  </si>
  <si>
    <t>Programa Participación, democracia y autonomía</t>
  </si>
  <si>
    <t>No. de Instituciones Educativas Oficiales con órganos de Gobierno y Convivencia Escolar Fortalecidos.</t>
  </si>
  <si>
    <t>5  I.E.O. 
Fuente: Calidad Educativa 2020</t>
  </si>
  <si>
    <t>Fortalecer los órganos de Gobierno y Convivencia Escolar de 100 Instituciones Educativas Oficiales.</t>
  </si>
  <si>
    <t>Fortalecimiento de la educación integral desde la participación, democracia y autonomía  en las Instituciones Educativas Oficiales del Distrito de Cartagena.</t>
  </si>
  <si>
    <t>Desarrollar procesos de formación integral y participación en las  del Distrito de Cartagena</t>
  </si>
  <si>
    <t>Elaborar, ejecutar y evaluar los planes de trabajo de los órganos del Gobierno escolar y Comités de Convivencia Escolar de 10 I.E.O.</t>
  </si>
  <si>
    <t>BERTHA BOLAÑOS
EILYN MEDINA</t>
  </si>
  <si>
    <t>No. de Instituciones Educativas Oficiales con revisión, ajuste y fortalecimiento de Proyectos Pedagógicos Transversales.</t>
  </si>
  <si>
    <t xml:space="preserve">48 I.E.O. </t>
  </si>
  <si>
    <t>Revisar, ajustar y fortalecer los proyectos pedagógicos transversales de 105 Instituciones Educativas Oficiales.</t>
  </si>
  <si>
    <t>BERTHA BOLAÑOS
ANA ARNEDO</t>
  </si>
  <si>
    <t>NO. De Foros Distritales de Educación realizados</t>
  </si>
  <si>
    <t>N.D</t>
  </si>
  <si>
    <t xml:space="preserve">Realizar 4 Foros Distritales de Educación </t>
  </si>
  <si>
    <t>Encuentro de experiencias significativas y buenas prácticas para el intercambio del saber pedagógico</t>
  </si>
  <si>
    <t>Evento central -reconocimiento,ponencias, talleres,conferencias y conversatorios</t>
  </si>
  <si>
    <t>No de Instituciones Educativas Oficiales con programa de promoción, formación, prevención y protección de los derechos humanos de las mujeres, para vivir una vida libre de violencias dirigido a niñas, niños y jóvenes</t>
  </si>
  <si>
    <t>4  I.E.O. 
Fuente: Calidad Educativa 2020</t>
  </si>
  <si>
    <t>105 Instituciones Educativas Oficiales con programa de promoción, formación, prevención y protección de los derechos humanos de las mujeres, para vivir una vida libre de violencias dirigido a niñas, niños y jóvenes</t>
  </si>
  <si>
    <t>Formación, prevención y protección de los derechos humanos de las mujeres para vivir una vida libre de violencias, dirigido a niñas, niños y jóvenes de las instituciones
educativas oficiales del distrito de Cartagena</t>
  </si>
  <si>
    <t>Desarrollar un proyecto de formación que contribuya a la prevención de las violencias contra las mujeres y las niñas en las I.E.O del distrito de Cartagena.</t>
  </si>
  <si>
    <t>BERTHA BOLAÑOS
RUBIELA VALDERRAMA</t>
  </si>
  <si>
    <t>Programa de Educación mediada a través de tecnologías de la información y las comunicaciones-Tic´s</t>
  </si>
  <si>
    <r>
      <t>Instituciones Educativas Oficiales del distrito de Cartagena de Indias</t>
    </r>
    <r>
      <rPr>
        <sz val="16"/>
        <color theme="1"/>
        <rFont val="Calibri"/>
        <family val="2"/>
        <scheme val="minor"/>
      </rPr>
      <t xml:space="preserve"> con e</t>
    </r>
    <r>
      <rPr>
        <sz val="16"/>
        <color theme="1"/>
        <rFont val="Arial"/>
        <family val="2"/>
      </rPr>
      <t xml:space="preserve">strategias pedagógicas EMETIC diseñada e implementada </t>
    </r>
  </si>
  <si>
    <t>105 instituciones Educativas Oficiales del Distrito de Cartagena, implementan una estrategia pedagógica mediada a través de las TIC</t>
  </si>
  <si>
    <t>Transformacion del Aprendizaje Inspirando, Creando y Diseñando con las Tecnologias de informacion y las Comunicaciones</t>
  </si>
  <si>
    <t>Articulación e integración de las Tecnologías de las Información y las Comunicaciones con los procesos de enseñanza aprendizaje de las  del distrito de Cartagena de Indias.</t>
  </si>
  <si>
    <t>SERVICIOS INFORMATICOS</t>
  </si>
  <si>
    <t>BERTHA BOLAÑOS
MIGUEL ANGEL BARCASNEGRAS</t>
  </si>
  <si>
    <t>Conformar en las Instituciones Educativas Oficiales los equipos  de Educación mediada por las TIC</t>
  </si>
  <si>
    <t>Compra de equipos tecnológicos para la SED y adecuación del centro de computo</t>
  </si>
  <si>
    <t>No. De Aulas de Instituciones Educativas Oficiales dotadas de herramientas tecnológicas para la mediación educativa.</t>
  </si>
  <si>
    <t xml:space="preserve">20 sedes educativas oficiales. dotadas </t>
  </si>
  <si>
    <t>50 aulas de instituciones educativas oficiales dotadas de herramientas tecnológica</t>
  </si>
  <si>
    <t>Gestiónar la adquisición de herramientas tecnológicas para las Instituciones Educativas Oficiales</t>
  </si>
  <si>
    <t xml:space="preserve">Contratar  la  prestación del servicio de conectividad para las I.E.O </t>
  </si>
  <si>
    <t xml:space="preserve">Adquirir póliza de seguro para los equipos tecnológicos </t>
  </si>
  <si>
    <t>Contratar el personal necesario para el apoyo, seguimiento y control de los proyectos tecnológicos implementados en las  y0 en la Secretaria de Educación Distrital.</t>
  </si>
  <si>
    <t>RENDIMIENTOS FINANCIEROS FONDO EDUCATIVO BICENTENARIO</t>
  </si>
  <si>
    <t>No de Docentes que emplean, computadores, dispositivos móviles, programas informáticos y redes con fines de enseñanza, aprendizaje y gestión escolar.</t>
  </si>
  <si>
    <t>644 
Fuente: Fundación Telefónica "Profuturo"</t>
  </si>
  <si>
    <t>856 docentes que emplean computadores  y dispositivos tecnológicos con fines de enseñanza, aprendizaje y gestión escolar.</t>
  </si>
  <si>
    <t>Realizar Convenio y/o alianzas para la Formación de Docentes en Uso y Apropiación de las Tic</t>
  </si>
  <si>
    <t>Contratar el Servicio de Acompañamiento, Administración Especializada y Soporte del Sistema de Información "Colombia Evaluadora", para las Instituciones Educativas del Distrito de Cartagena.</t>
  </si>
  <si>
    <t>No de Estudiantes que usan, computadores, dispositivos móviles, programas informáticos y redes con fines de aprendizaje.</t>
  </si>
  <si>
    <t>18.853 Estudiantes
Fuente: Colombia Evaluadora</t>
  </si>
  <si>
    <t>27.144 estudiantes haciendo uso de las herramientas tecnológicas  en los procesos de enseñanza y aprendizaje.</t>
  </si>
  <si>
    <t>Realizar Talleres de apropiación y uso de la Plataforma de Gestión academia con la comunidad educativa</t>
  </si>
  <si>
    <t xml:space="preserve">ICLD 
</t>
  </si>
  <si>
    <t>% de Egresados oficiales beneficiados con becas para educación superior anualmente.</t>
  </si>
  <si>
    <t>8.8%
Fuente: Oficina Asesora de Educación Superior SED, 2019.</t>
  </si>
  <si>
    <t>Incrementar a 13% los Egresados oficiales beneficiados con becas para educación superior</t>
  </si>
  <si>
    <t>Programa: Educación para transformar “educación media técnica y superior”</t>
  </si>
  <si>
    <t>No de becas para Educación Superior entregadas a Egresados Oficiales del Distrito de Cartagena </t>
  </si>
  <si>
    <t>12. 589 becas entregadas a dic 2019
Fuente: *Secretaría de Educación - Oficina de Educación superior 2019.</t>
  </si>
  <si>
    <t>Entregar 4.141 becas para Educación Superior a Egresados Oficiales del Distrito de Cartagena.</t>
  </si>
  <si>
    <t xml:space="preserve">Consolidación de becas universitarias para egresados de las instituciones educativas oficiales  de Cartagena - PIONEROS DE TRAYECTORIA </t>
  </si>
  <si>
    <t>Aumentar el ingreso y permanencia a la educación superior de los egresados del sistema educativo oficial de Cartagena</t>
  </si>
  <si>
    <t>EDUCACION SUPERIOR</t>
  </si>
  <si>
    <t>DANIEL AMEZQUITA</t>
  </si>
  <si>
    <t>EDUCACION PARA TRANSFORMAR - CONSOLIDACION DE BECAS UNIVERSITARIAS PARA EGRESADOS DE LAS IEO DE CARTAGENA -FONDO EDUCATIVO BICENTENARIO</t>
  </si>
  <si>
    <t>No de egresados oficiales beneficiados con becas en Instituciones de Formación para el Trabajo y el Desarrollo Humano - IFTDH</t>
  </si>
  <si>
    <t>Beneficiar a 1300 egresados oficiales beneficiados con becas para IFTDH</t>
  </si>
  <si>
    <t>Apoyo al mejoramiento de las competencias laborales de los egresados de las instituciones educativas  oficiales  de Cartagena</t>
  </si>
  <si>
    <t>Brindar alternativas de formación para la empleabilidad de egresados de  Oficiales</t>
  </si>
  <si>
    <t>02-136-06-20-02-02-07-01</t>
  </si>
  <si>
    <t>No de egresados oficiales de Instituciones Educativas Oficiales Rurales, de otras etnias y en condición de discapacidad becados</t>
  </si>
  <si>
    <t xml:space="preserve">ND   </t>
  </si>
  <si>
    <t>Beneficiar a 228 egresados oficiales de Instituciones Educativas Oficiales Rurales, de otras etnias y en condición de discapacidad</t>
  </si>
  <si>
    <t>Estudiantes egresados de Educativas Oficiales en doble titulación</t>
  </si>
  <si>
    <t xml:space="preserve">Graduar 9000 jóvenes de Establecimientos Educativos Oficiales en doble titulación </t>
  </si>
  <si>
    <t xml:space="preserve">Mejoramiento de la Educaion Media Tecnica para desarrollar las potencialidades productivas en las Instituciones Educativas Oficiales de Cartagena de India </t>
  </si>
  <si>
    <t>Aumentar el nivel de calidad y articulación de la educación Media Técnica oficial en el Distrito de Cartagena</t>
  </si>
  <si>
    <t>Graduar estudiantes con doble titulacion</t>
  </si>
  <si>
    <t xml:space="preserve">EDUCACION PARA TRANSFORMAR -  MEJORAMIENTO DEL PROCESO FORMATIVO DE LA EDUCACION MEDIA TECNICA OFICIAL EN LAS IEO DE CARTAGENA- SGP EDUCACIÓN </t>
  </si>
  <si>
    <r>
      <t xml:space="preserve">% de programas curriculares de Media Técnica de  </t>
    </r>
    <r>
      <rPr>
        <sz val="16"/>
        <color theme="1"/>
        <rFont val="Arial"/>
        <family val="2"/>
      </rPr>
      <t>Instituciones Educativas Oficiales</t>
    </r>
    <r>
      <rPr>
        <sz val="16"/>
        <color rgb="FF000000"/>
        <rFont val="Arial"/>
        <family val="2"/>
      </rPr>
      <t xml:space="preserve"> articulados con los programas Técnicos Profesionales, Tecnológicos y/o de Pregrado de las Universidades aliadas al Fondo Educativo Bicentenario de Cartagena. </t>
    </r>
  </si>
  <si>
    <r>
      <t xml:space="preserve">Articular el 80% de los </t>
    </r>
    <r>
      <rPr>
        <sz val="16"/>
        <color theme="1"/>
        <rFont val="Arial"/>
        <family val="2"/>
      </rPr>
      <t>programas curriculares de Media Técnica de  Instituciones Educativas Oficiales articulados con los programas Técnicos Profesionales, Tecnológicos y/o de Pregrado de las Universidades aliadas al Fondo Educativo Bicentenario de Cartagena</t>
    </r>
  </si>
  <si>
    <t>Articular los Curriculos de las especialidades de la Media Tecnica Oficial con las Instituciones de Educaion Superior del Distrito</t>
  </si>
  <si>
    <t>Índice de cumplimiento de los programas de la SED en el marco del Plan de desarrollo 2020 - 2023.</t>
  </si>
  <si>
    <t>Garantizar el índice de cumplimiento de los programas de la SED en el marco del Plan de desarrollo 2020 - 2023 en un 0.8</t>
  </si>
  <si>
    <t>Programa: Movilización educativa “Por una gestión educativa transparente, participativa y eficiente”</t>
  </si>
  <si>
    <t>Índice global de desempeño de la Entidad Territorial Certificada – E.T.C.- evaluado por el Ministerio de Educación Nacional</t>
  </si>
  <si>
    <t>3=Crítico bajo 
Fuente: MEN</t>
  </si>
  <si>
    <t>Lograr y mantener en la categoría "Aceptable" el índice global de desempeño  de la Entidad Territorial Certificada – E.T.C.-  evaluado por el Ministerio de Educación Nacional.</t>
  </si>
  <si>
    <t>4=Aceptable</t>
  </si>
  <si>
    <t>Modernización y Fortalecimiento de la Gestión Educativa del Distrito de   Cartagena de Indias</t>
  </si>
  <si>
    <t>Optimizar la gestión integral de la SED, para mejorar e impactar en los resultados del sector educativo del Distrito de Cartagena</t>
  </si>
  <si>
    <t>GESTION ORGANIZACIONAL</t>
  </si>
  <si>
    <t>MARLENE 
SIERRA</t>
  </si>
  <si>
    <t>MOVILIZACION EDUCATIVA  -FORTALECIMIENTO DE LA GESTION EDUCATIVA DEL DISTRITO - INGRESOS CORRIENTES DE LIBRE DESTINACION</t>
  </si>
  <si>
    <t>02-001-06-20-02-02-08-02</t>
  </si>
  <si>
    <t>Nueva arquitectura organizacional de la SED, UNALDES y Establecimientos Educativos consolidada.</t>
  </si>
  <si>
    <t>Consolidar una nueva estructura organizacional para la Secretaría de Educación, UNALDES y Establecimientos Educativos.</t>
  </si>
  <si>
    <t xml:space="preserve">Realizar la Formación y capacitación de los equipos de I.E.O en sistemas de gestión de calidad </t>
  </si>
  <si>
    <t>Realizar auditorías externas</t>
  </si>
  <si>
    <t>Implementación de un plan de bienestar y protección de los funcionarios del sector educativo del Distrito de Cartagena en las instituciones educativas oficiales</t>
  </si>
  <si>
    <t>Diseñar e implementar un plan de bienestar y protección para los funcionarios del sector educativo del Distrito de Cartagena</t>
  </si>
  <si>
    <t>Mejoramiento del Bienestar y Protección de los funcionarios de la SED para contribuir a una mejor calidad de vida en el distrito de Cartagena de Indias</t>
  </si>
  <si>
    <t>Motivar a los funcionarios de la Secretaria de Educación Distrital y  aumentar su sentido de pertenencia institucional en un marco de autocuidado laboral</t>
  </si>
  <si>
    <t>Actividades Deportivas, Recreativas , Culturales y Educativas</t>
  </si>
  <si>
    <t>TALENTO HUMANO</t>
  </si>
  <si>
    <t>CARLOS CARRASQUILLA
KATHERINE GONZALEZ</t>
  </si>
  <si>
    <t>MOVILIZACION EDUCATIVA - MEJORAMIENTO DEL BIENESTAR Y PORTECCION LOS FUNCIONARIOS DEL SECTOR EDUCATIVO - INGRESOS CORRIENTES DE LIBRE DESTINACION</t>
  </si>
  <si>
    <t>Entrega de Incentivos, Estimulos, Auxilios y/o Bonos a Funcionarios Administrativos y sus familias}</t>
  </si>
  <si>
    <t xml:space="preserve">Capacitacion para mejoramiento de competencias  laborales y  comportamentales </t>
  </si>
  <si>
    <t xml:space="preserve">Generar espacios de participacion en la SED en cumplimeinto de la normativa del Sistema de Gestion de SST </t>
  </si>
  <si>
    <t>Diseñar la Política Pública Educativa para el Distrito de Cartagena.</t>
  </si>
  <si>
    <t>Formular y presentar para adoptación por parte del Concejo Distrital, la  Política Pública Educativa diseñada.</t>
  </si>
  <si>
    <t>Inclusión Educativa para el Desarrollo para Población Negra, Afrocolombiana, Raizal y Palenquera en el Distrito de Cartagena.</t>
  </si>
  <si>
    <t>Becar a  24 miembro de grupos (Afro, negros, raizales y palenqueros) egresados de Instituciones Educativas Oficiales  en programas de pregrado</t>
  </si>
  <si>
    <t>Educación con Enfoque Diferencial Indígena SISTEMA EDUCATIVO INDIGENA PROPIO - SEIP</t>
  </si>
  <si>
    <t>Becar a  36 indígenas egresados de Instituciones Educativas Oficiales  en educación superior,  tecnóloga y técnica</t>
  </si>
  <si>
    <t>Crear e Implementar  1 sistema educativo propio</t>
  </si>
  <si>
    <t>EJE TRANSVERSAL  CARTAGENA CON ATENCION Y GARANTIA DE DERECHOS A POBLACION DIFERENCIAL.</t>
  </si>
  <si>
    <t>LINEA ESTRATEGICA PARA LA EQUIDAD E INCLUSIÓN DE LOS NEGROS, AFROS, PALENQUEROS E INDIGENA.</t>
  </si>
  <si>
    <t>Porcentaje de la población Afro, Negra, raizal, palenquera e Indígena que habita el Distrito de Cartagena con  reconocimiento de sus derechos, diversidad étnica y cultural como un principio fundamental del Estado Social y Democrático de Derecho.</t>
  </si>
  <si>
    <t>Lograr que el 100% de la población Afro, Negra, raizal, palenquera e Indígena que habita el Distrito de Cartagena se le sean    reconocidos sus derechos de  la diversidad étnica y cultural como un principio fundamental del Estado Social y Democrático de Derecho.</t>
  </si>
  <si>
    <t>Número de becas para programas de pregrado  para grupos étnicos</t>
  </si>
  <si>
    <t>Valor Absoluto de la Actividad del  Proyecto 2021</t>
  </si>
  <si>
    <t>Fecha de inicio 2021</t>
  </si>
  <si>
    <t>Fecha de Terminación 2021</t>
  </si>
  <si>
    <t>OBSERVACIÓN</t>
  </si>
  <si>
    <t>ALEXANDRA HERRERA
RAMON ZABALETA</t>
  </si>
  <si>
    <t>Otorgar Becas para Educacion Superior a egresados de Instituciones Oficiales del Distrito de Cartagena </t>
  </si>
  <si>
    <t>Otorgar Becas Inclusivas para Educacion Superior a egresados de  Instituciones Oficiales del Distrito de Cartagena </t>
  </si>
  <si>
    <t>Otorgar Becas para Formación Tecnica laboral para egresados de Instituciones Oficiales del Distrito de Cartagena </t>
  </si>
  <si>
    <t xml:space="preserve">EJECUTAR LOS PROCESOS ESTABLECIDOS EN EL PLAN DE INTERVENCIÓN PARA MEJORA DEL INDICADOR
</t>
  </si>
  <si>
    <t xml:space="preserve">EJECUTAR LOS PROCESOS PARA ORGANIZAR EL SISTEMA DE  ARCHIVO DE LA SED DE ACUERDO A LOS PARAMETROS DE MIPG </t>
  </si>
  <si>
    <t>Implementar la estrategia de mediación tecnológica para las Instituciones Educativas Oficiales.</t>
  </si>
  <si>
    <t>Realizar las operaciones de mantenimiento, soporte y administración al sistema único de gestión académica disponible en las IEO.</t>
  </si>
  <si>
    <t>Fomentar la acogida e ingreso oportuno de los niños y jóvenes al sistema educativo del Distrito.</t>
  </si>
  <si>
    <t>Enero/2021</t>
  </si>
  <si>
    <t>Diciembre/2021</t>
  </si>
  <si>
    <t>Noviembre/2021</t>
  </si>
  <si>
    <t>Septiembre/2021</t>
  </si>
  <si>
    <t>02-071-06-20-02-02-01-01</t>
  </si>
  <si>
    <t>02-001-06-20-02-02-01-01</t>
  </si>
  <si>
    <t>ICLD
SGP
RENDIMIENTOS FINANCIEROS</t>
  </si>
  <si>
    <t xml:space="preserve">02-001-06-20-02-02-01-09
02-001-06-20-02-02-01-10
02-001-06-20-02-02-01-14
02-071-06-20-02-02-01-13
02-081-06-20-02-02-01-15
02-071-06-20-02-02-01-14
</t>
  </si>
  <si>
    <t>SGP 
ICLD</t>
  </si>
  <si>
    <t xml:space="preserve"> ADMINISTRACION DEL TALENTO HUMANO DEL SECTOR EDUCATIVO OFICIAL DE CARTAGENA DE INDIAS  ICLD</t>
  </si>
  <si>
    <t>02-001-06-20-02-02-01-11
02-001-06-20-02-02-01-12
02-001-06-20-02-02-01-13
02-071-06-20-02-02-01-04
02-071-06-20-02-02-01-05
02-071-06-20-02-02-01-06
02-071-06-20-02-02-01-07
02-071-06-20-02-02-01-08
02-071-06-20-02-02-01-09
02-071-06-20-02-02-01-10
02-071-06-20-02-02-01-11
02-071-06-20-02-02-01-12</t>
  </si>
  <si>
    <t>ACOGIDA - ATENCION A JOVENES Y ADULTOS - INGRESOS CORRIENTES DE LIBRE DESTINACION</t>
  </si>
  <si>
    <t>02-001-06-20-02-02-01-06</t>
  </si>
  <si>
    <t>ICLD
SGP - Educación</t>
  </si>
  <si>
    <t>Acogida – Atención a Población Diversa</t>
  </si>
  <si>
    <t>02-001-06-20-02-02-01-05  
02-071-06-20-02-02-01-02</t>
  </si>
  <si>
    <t>Acogida – Permanecer - Transporte Escolar
Acogida – Permanecer – Otras Estrategias de Permanencia</t>
  </si>
  <si>
    <t>02-001-06-20-02-02-01-04
02-001-06-20-02-02-01-03</t>
  </si>
  <si>
    <t xml:space="preserve">ICLD
SGP - Alimentación escolar
Rendimientos financieros SGP alimentación escolar
Asignación especial MEN
</t>
  </si>
  <si>
    <t>Acogida – Permanecer – Alimentación Escolar</t>
  </si>
  <si>
    <t>02-072-06-20-02-02-01-01 
02-078-06-20-02-02-01-01 
02-028-06-20-02-02-01-01 
02-001-06-20-02-02-01-02</t>
  </si>
  <si>
    <t xml:space="preserve">ICLD
SGP Educacion
</t>
  </si>
  <si>
    <t>ACOGIDA - FORTALECIMIENTO DE LOS AMBIENTES DE APRENDIZAJE DE LAS SEDES EDUCATIVAS - INGRESOS CORRIENTES DE LIBRE DESTINACION-SGP EDUCACION</t>
  </si>
  <si>
    <t>02-001-06-20-02-02-01-07
02-071-06-20-02-02-01-03</t>
  </si>
  <si>
    <t>SABIDURÍA DE LA PRIMERA INFANCIA</t>
  </si>
  <si>
    <t xml:space="preserve">02-001-06-20-02-02-02-01
</t>
  </si>
  <si>
    <t>ICLD  SGP</t>
  </si>
  <si>
    <t>FORMANDO CON AMOR - MEJORAMIENTO DE LA CALIDAD DE LAS IEO - INGRESOS CORRIENTES DE LIBRE DESTINACION-SGP - EDUCACIÓN</t>
  </si>
  <si>
    <t>02-071-06-20-02-02-03-01
02-001-06-20-02-02-03-01</t>
  </si>
  <si>
    <t>02-001-06-20-02-03-02</t>
  </si>
  <si>
    <t>SGP
ICLD</t>
  </si>
  <si>
    <t>DESARROLLO DE POTENCIALIDADES - FORTALECIMIENTO DE LOS PROCESOS FORMATIVOS EN LAS IEO DEL DISTRITO DE CARTAGENA - INGRESOS CORRIENTES DE LIBRE DESTINACION-SGP EDUCACION</t>
  </si>
  <si>
    <t xml:space="preserve">02-071-06-20-02-02-04-01
02-001-06-20-02-02-04-02
02-071-06-20-02-02-04-02
02-001-06-20-02-02-04-01
</t>
  </si>
  <si>
    <t xml:space="preserve">ICLD
SGP EDUCACION
</t>
  </si>
  <si>
    <t>02-001-06-20-02-02-04-03
02-071-06-20-02-02-04-03</t>
  </si>
  <si>
    <t>PARTICIPACION DEMOCRACIA Y AUTONOMIA  - INGRESOS CORRIENTES DE LIBRE DESTINACION</t>
  </si>
  <si>
    <t>02-001-06-20-02-02-05-01
02-001-06-20-02-02-05-02
02-001-06-20-02-02-05-03</t>
  </si>
  <si>
    <t>Talleres de formación con docentes, estudiantes y padres/madres de familia sobre prevención de violencias basadas en género, derechos humanos y construcción de ciudadanías</t>
  </si>
  <si>
    <t>Elaboración, edición y publicación de cartilla pedagógicas sobre derechos de las mujeres y las niñas.</t>
  </si>
  <si>
    <t>Jornadas pedagógicas con docentes para incorporar cambios en el currículo, planes de áreas y planes de clases.</t>
  </si>
  <si>
    <t>Jornadas culturales, artísticas y recreativas con contenidos de derechos humanos y prevención de las violencias basadas en género.</t>
  </si>
  <si>
    <t>PARTICIPACION DEMOCRACIA Y AUTONOMIA -  INGRESOS CORRIENTES DE LIBRE DESTINACION</t>
  </si>
  <si>
    <t>02-001-06-20-02-02-05-02</t>
  </si>
  <si>
    <t xml:space="preserve">ICLD
SGP
</t>
  </si>
  <si>
    <t>EDUCACION MEDIADA A TRAVES DE TECNOLOGIAS DE LA INFORMACION Y LAS COMUNICACIONES-TIC - INGRESOS CORRIENTES DE LIBRE DESTINACION -SGP</t>
  </si>
  <si>
    <t xml:space="preserve">02-001-06-20-02-02-06-01
02-071-06-20-02-02-06-01
</t>
  </si>
  <si>
    <t>ICAT 3%
ICLD
RENDIMIENTOS FINANCIEROS ICAT</t>
  </si>
  <si>
    <t>02-001-06-20-02-02-07-03
02-056-06-20-02-02-07-03
02-136-06-20-02-02-07-03</t>
  </si>
  <si>
    <t>EDUCACION PARA TRANSFORMAR - APOYO AL MEJORAMIENTO DE LAS COMPETENCIAS LABORALES DE LOS EGRESADOS DE LAS IEO DE CARTAGENA-RENDIMIENTOS FINANCIEROS FONDO EDUCATIVO BICENTENARIO</t>
  </si>
  <si>
    <t xml:space="preserve">
02-001-06-20-02-02-07-02</t>
  </si>
  <si>
    <t>02-001-06-20-01-01-03-01</t>
  </si>
  <si>
    <t>173
(Incluidas Sedes de IEO)</t>
  </si>
  <si>
    <t>3 IEO</t>
  </si>
  <si>
    <t>5 IEO</t>
  </si>
  <si>
    <t>2 IEO</t>
  </si>
  <si>
    <t>250 docentes</t>
  </si>
  <si>
    <t>15 IEO porcentual</t>
  </si>
  <si>
    <t>12 IEO</t>
  </si>
  <si>
    <t>Fortalecer los órganos de gobierno escolar de las IEO.</t>
  </si>
  <si>
    <t>Fortalecer los comité de convivencia de las IEO del Distrito de Cartagena</t>
  </si>
  <si>
    <t>Asistir técnicamente la revisión y ajuste de Proyectos Pedagógicos Transversales en las IEO del distrito de Cartagena</t>
  </si>
  <si>
    <t>Fortalecer los Proyectos Pedagógicos Transversales en las IEO</t>
  </si>
  <si>
    <t>Se debe hacer todos los años</t>
  </si>
  <si>
    <t>Ajustada conforme ajuste de MGA</t>
  </si>
  <si>
    <t>Se mantiene</t>
  </si>
  <si>
    <t>Ampliar la oferta en establecimientos educativos con matrícula oficial para la atención de población con extraedad por medio de la consolidación de un equipo de profesionales.</t>
  </si>
  <si>
    <t>Dotar establecimientos educativos con matrícula oficial para el fortalecimiento de la oferta para la atención de población con extraedad.</t>
  </si>
  <si>
    <t>Diseñar orientaciones para la implementación de estrategias que incidan en la mitigación del riesgo de abandono escolar de población con extraedad.</t>
  </si>
  <si>
    <t>Desarrollar un plan para el fortalecimiento y/o desarrollo de capacidades dirigido a establecimientos educativos y UNALDES para el manejo de plataformas como SIMPADE que lleve a la toma de decisiones oportunas para la disminución de la extraedad.</t>
  </si>
  <si>
    <t>Incluye mantener planta actual, crecer con planta temporal y dotar</t>
  </si>
  <si>
    <t>Material para el desarrollo de metodologías flexibles y/o recursos tecnológicos.</t>
  </si>
  <si>
    <t>El año pasado se diseñó un primer documento. Este año debe continuar consolidandose como herramienta técnica.</t>
  </si>
  <si>
    <t>Un plan de formación diseñado y eejcutado durante el año.</t>
  </si>
  <si>
    <t>Formar a jóvenes y adultos por ciclos lectivos especiales integrados para alfabetización que incluya dotación de canastas conforme el modelo a implementar.</t>
  </si>
  <si>
    <t>Realizar la actualización de la caracterización de jóvenes y adultos que no han iniciado o culminado su ciclo educativo.</t>
  </si>
  <si>
    <t>Dotar con canastas educativas a establecimientos educativos del distrito de Cartagena que atienden población de jóvenes y adultos. (CLEI 2 al 6)</t>
  </si>
  <si>
    <t>Estoy validando con cuántas nos podemos comprometer
Si con las 43 o menos teniendo en cuenta que disminuyó el presupuesto</t>
  </si>
  <si>
    <t>Acompañar a establecimientos educativos con matrícula oficial en el proceso de implementación de la estrategia de atención a población diversa.</t>
  </si>
  <si>
    <t>Construir un documento que contenga el diseño participativo de orientaciones para la caracterización y atención a población diversa en el contexto de la escuela, así como la evaluación de la implementación de las mismas.</t>
  </si>
  <si>
    <t>Se Ajusta</t>
  </si>
  <si>
    <t>Implementar la estrategia de transporte escolar para estudiantes de establecimientos educativos oficiales.</t>
  </si>
  <si>
    <t>Por definir</t>
  </si>
  <si>
    <t>Implementar otras estrategias de acceso y permanencia que mitiguen la deserción, la extraedad y riesgo de abandono en el sistema educativo.</t>
  </si>
  <si>
    <t>El año pasado se avanzó con el diseño metodológico para su construcción, este año se debe construir el Plan.</t>
  </si>
  <si>
    <t>Depende del Plan de Regreso a Clases 2021</t>
  </si>
  <si>
    <t>Ajustada conforme ajuste de MGA
Le apunta a JU, JEC y KIT o dotación</t>
  </si>
  <si>
    <t>Se ajusta 
Fortalecer Jornada única y acompañar Jornada escolar complementaria</t>
  </si>
  <si>
    <t>Implementar la estrategia de alimentación escolar para estudiantes de establecimientos educativos con matrícula oficial.</t>
  </si>
  <si>
    <t>Entregar informes de avance en la implementación de la estrategias de alimentación escolar.</t>
  </si>
  <si>
    <t>Se ajusta</t>
  </si>
  <si>
    <t>Garantizar el tránsito de población de primera infancia a la educación preescolar en el distritor de Cartagena</t>
  </si>
  <si>
    <t>El año pasado se  avanzado con un documento preliminar, este año se debe consolidar.</t>
  </si>
  <si>
    <t>Se mantiene como estrategia de promoción para el acceso y tránsito</t>
  </si>
  <si>
    <t>Acompañar a establecimientos educativos con matrícula oficial en el fortalecimiento de estrategias de acceso y permanencia para la educación preescolar .</t>
  </si>
  <si>
    <t>Aparece en la Guia de Actualizacion</t>
  </si>
  <si>
    <t>Desarrollar la continua implementación del programa de SST en la entidad</t>
  </si>
  <si>
    <t xml:space="preserve">Como complemento de las actividades del bienestar de los funcionarios de la Secretaría de Educación Distrital.
Esto va permitir hacer una medición estadística más exacta y concreta del indicador </t>
  </si>
  <si>
    <t xml:space="preserve">IMPLEMENTAR LOS PROCESOS PARA EJECUTAR LASEGUNDA FASE  DEL DISEÑO DE LA NUEVA ARQUITECTURA ORGANIZACIONAL DE LA SED 
</t>
  </si>
  <si>
    <t>Levantamiento Cargas de trabajo - 1
Elaboracion propuesta Planta de Personal - 1
Manual de Funciones y Competencias Laborales -1
Propuesta (Documento Tecnico) - 1
25% cada Una para un cumplimiento del 100% a 2021</t>
  </si>
  <si>
    <t xml:space="preserve">Dotar de mobiliario a los ambientes de aprendizaje de las diferentes sedes educativas de las Instituciones Educativas del Distrito de Cartagena. </t>
  </si>
  <si>
    <t xml:space="preserve">Mejorar y acompañar tecnicamente la Infraestructura física de las Instituciones Educativas del Distrito de Cartagena, (Realizar los mantenimientos preventivos sobre los elementos estructurales, no estructurales, redes eléctricas, carpintería de madera, carpintería metálica, pisos, cubierta,  entre otros). </t>
  </si>
  <si>
    <t>Mantener de manera optima para su operatividad, las sedes de instituciones educativas oficiales del Distrito de Cartagena.</t>
  </si>
  <si>
    <t xml:space="preserve">PROGRAMACIÓN META A 2021
</t>
  </si>
  <si>
    <t>FORMATO PLAN DE ACCIÓN
DEPENDENCIA: SECRETARIA DE EDUCACION DISTRITAL
VIGENCIA 2021</t>
  </si>
  <si>
    <t>9,6%
(375 docentes aprox)</t>
  </si>
  <si>
    <t>RUTA CRITICA</t>
  </si>
  <si>
    <t>Actividades</t>
  </si>
  <si>
    <t>Producto</t>
  </si>
  <si>
    <t>Vr absoluto</t>
  </si>
  <si>
    <t>%</t>
  </si>
  <si>
    <t>Pilar</t>
  </si>
  <si>
    <t>Linea Estratégica</t>
  </si>
  <si>
    <t>Programa</t>
  </si>
  <si>
    <t>Descripción Meta Bienestar</t>
  </si>
  <si>
    <t>Valor Esperado Meta Producto 2020</t>
  </si>
  <si>
    <t>Valor Esperado Meta Producto 2021</t>
  </si>
  <si>
    <t>Valor Esperado Meta Producto 2022</t>
  </si>
  <si>
    <t>Valor Esperado Meta Producto 2023</t>
  </si>
  <si>
    <t xml:space="preserve"> INFORME DE AVANCES DE PLAN DE INTERVENCIÓN</t>
  </si>
  <si>
    <t xml:space="preserve">Reporte de avances </t>
  </si>
  <si>
    <t xml:space="preserve">Reuniones de evaluación </t>
  </si>
  <si>
    <t>Informes de gestión</t>
  </si>
  <si>
    <t>Incluyente</t>
  </si>
  <si>
    <t>CULTURA DE LA FORMACIÓN “Con la Educación para Todos y Todas Salvamos Juntos a Cartagena”</t>
  </si>
  <si>
    <t>Movilización Educativa: Por una gestión Educativa Transparente, Participativa y Eficiente</t>
  </si>
  <si>
    <t>3
Crítico bajo</t>
  </si>
  <si>
    <t>4
Aceptable</t>
  </si>
  <si>
    <t>Procesos ejecutados</t>
  </si>
  <si>
    <t>CONTRATACION DE PERSONAL PARA ORGANIZACIÓN DE ARCHIVO DE LA SED</t>
  </si>
  <si>
    <t>BRINDAR ASISTENCIAS TECNICAS Y ACOMPAÑAMIENTO A LAS DIFERENTES AREAS DE LA SED</t>
  </si>
  <si>
    <t>ADECUAR Y MANTENER LOS ESPACIOS DE ARCHIVOS</t>
  </si>
  <si>
    <t xml:space="preserve">IMPLEMENTAR LOS PROCESOS PARA EJECUTAR LA  SEGUNDA   FASE  DEL DISEÑO DE LA NUEVA ARQUITECTURA ORGANIZACIONAL DE LA SED </t>
  </si>
  <si>
    <t>Docmento  Técnico</t>
  </si>
  <si>
    <t>Levantamiento Cargas de trabajo</t>
  </si>
  <si>
    <t>Elaboración propuesta planta de personal</t>
  </si>
  <si>
    <t>Manual de funciones y competencias laborales</t>
  </si>
  <si>
    <t>Propuesta (Docmento  Técnico)</t>
  </si>
  <si>
    <t>Aumentar a 42 los sistemas de gestión de la calidad de la Secretaría de Educación Distrital e Instituciones Educativas Oficiales.</t>
  </si>
  <si>
    <t>Actividades de capacitación y formación IEO</t>
  </si>
  <si>
    <t>Análiis del contexto</t>
  </si>
  <si>
    <t>Gestión por procesos</t>
  </si>
  <si>
    <t>Gestión del riesgo</t>
  </si>
  <si>
    <t>Salidas/servicio no conforme</t>
  </si>
  <si>
    <t>Análisis y evaluación de indicaores</t>
  </si>
  <si>
    <t>Acciones correctivas y de Mejora</t>
  </si>
  <si>
    <t>0.05</t>
  </si>
  <si>
    <t>Acompañamientos y/o asistencias técnicas para sostenimiento de SGC</t>
  </si>
  <si>
    <t>Auditoría interna</t>
  </si>
  <si>
    <t>Auditorías de seguimiento y/o renovación de la SED e IEO certificadas</t>
  </si>
  <si>
    <t>Olga González Arraut</t>
  </si>
  <si>
    <t>Técnica de pasacaballo</t>
  </si>
  <si>
    <t>Madre Gabriela de San Martín</t>
  </si>
  <si>
    <t>San Francisco de Asís</t>
  </si>
  <si>
    <t>SED</t>
  </si>
  <si>
    <t>Actividades para formulación de política pública</t>
  </si>
  <si>
    <t xml:space="preserve">Documento política pública </t>
  </si>
  <si>
    <t>Identificación de actores</t>
  </si>
  <si>
    <t>Diseño de ruta de construcción</t>
  </si>
  <si>
    <t>Desarrollo y construcción de política pública</t>
  </si>
  <si>
    <t>Documento política pública aprobado</t>
  </si>
  <si>
    <t xml:space="preserve">
</t>
  </si>
  <si>
    <t>ELABORAR Y ENTREGAR LOS INFORMES DE AVANCES DE LOS PROCESOS ESTABLECIDOS EN EL PLAN DE INTERVENCIÓN PARA MEJORA DEL INDICADOR</t>
  </si>
  <si>
    <t xml:space="preserve">Asistencias tecnicas para acompañar los equipos de calidad de las IEO y de la SED para sostenimiento de SGC  </t>
  </si>
  <si>
    <t>No. de sistemas de gestión de calidad de la  Secretaría de Educación Distrital e Instituciones Educativas Oficiales implementados y sostenidos.</t>
  </si>
  <si>
    <t>Adelantar 4 procesos y actividades para formulación de política pública</t>
  </si>
  <si>
    <t>Otorgar Becas a 12 indígenas para Educacion Superior a egresados de Instituciones Oficiales del Distrito de Cartagena </t>
  </si>
  <si>
    <t>Otorgar Becas  a 8 miembro de grupos (Afro, negros, raizales y palenqueros) para Educacion Superior  egresados de Instituciones Oficiales del Distrito de Cartagena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</si>
</sst>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164" formatCode="&quot;$&quot;\ #,##0;\-&quot;$&quot;\ #,##0"/>
    <numFmt numFmtId="165" formatCode="&quot;$&quot;\ #,##0;[Red]\-&quot;$&quot;\ #,##0"/>
    <numFmt numFmtId="166" formatCode="&quot;$&quot;\ #,##0.00;[Red]\-&quot;$&quot;\ #,##0.00"/>
    <numFmt numFmtId="167" formatCode="_-&quot;$&quot;\ * #,##0_-;\-&quot;$&quot;\ * #,##0_-;_-&quot;$&quot;\ * &quot;-&quot;_-;_-@_-"/>
    <numFmt numFmtId="168" formatCode="_-&quot;$&quot;\ * #,##0.00_-;\-&quot;$&quot;\ * #,##0.00_-;_-&quot;$&quot;\ * &quot;-&quot;??_-;_-@_-"/>
    <numFmt numFmtId="169" formatCode="&quot;$&quot;#,##0;[Red]\-&quot;$&quot;#,##0"/>
    <numFmt numFmtId="170" formatCode="&quot;$&quot;#,##0.00;[Red]\-&quot;$&quot;#,##0.00"/>
    <numFmt numFmtId="171" formatCode="_-&quot;$&quot;* #,##0.00_-;\-&quot;$&quot;* #,##0.00_-;_-&quot;$&quot;* &quot;-&quot;??_-;_-@_-"/>
    <numFmt numFmtId="172" formatCode="&quot;$&quot;\ #,##0"/>
    <numFmt numFmtId="173" formatCode="0.0%"/>
    <numFmt numFmtId="174" formatCode="_-&quot;$&quot;* #,##0_-;\-&quot;$&quot;* #,##0_-;_-&quot;$&quot;* &quot;-&quot;??_-;_-@_-"/>
    <numFmt numFmtId="175" formatCode="0.0"/>
    <numFmt numFmtId="176" formatCode="&quot;$&quot;#,##0"/>
    <numFmt numFmtId="177" formatCode="&quot;$&quot;\ #,##0.00"/>
    <numFmt numFmtId="178" formatCode="_-&quot;$&quot;* #,##0.00_-;\-&quot;$&quot;* #,##0.00_-;_-&quot;$&quot;* &quot;-&quot;_-;_-@_-"/>
  </numFmts>
  <fonts count="32" x14ac:knownFonts="1">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b/>
      <sz val="16"/>
      <color rgb="FF000000"/>
      <name val="Arial"/>
      <family val="2"/>
    </font>
    <font>
      <b/>
      <sz val="16"/>
      <name val="Arial"/>
      <family val="2"/>
    </font>
    <font>
      <sz val="16"/>
      <color theme="1"/>
      <name val="Arial"/>
      <family val="2"/>
    </font>
    <font>
      <sz val="16"/>
      <name val="Calibri"/>
      <family val="2"/>
      <scheme val="minor"/>
    </font>
    <font>
      <sz val="16"/>
      <color rgb="FFFF0000"/>
      <name val="Calibri"/>
      <family val="2"/>
      <scheme val="minor"/>
    </font>
    <font>
      <sz val="12"/>
      <color rgb="FFFF0000"/>
      <name val="Calibri"/>
      <family val="2"/>
      <scheme val="minor"/>
    </font>
    <font>
      <sz val="18"/>
      <color rgb="FFFF0000"/>
      <name val="Arial"/>
      <family val="2"/>
    </font>
    <font>
      <sz val="18"/>
      <color rgb="FFFF0000"/>
      <name val="Calibri"/>
      <family val="2"/>
      <scheme val="minor"/>
    </font>
    <font>
      <sz val="14"/>
      <color rgb="FFFF0000"/>
      <name val="Calibri"/>
      <family val="2"/>
      <scheme val="minor"/>
    </font>
    <font>
      <b/>
      <sz val="16"/>
      <color theme="1"/>
      <name val="Arial"/>
      <family val="2"/>
    </font>
    <font>
      <sz val="16"/>
      <name val="Arial"/>
      <family val="2"/>
    </font>
    <font>
      <sz val="16"/>
      <color rgb="FF000000"/>
      <name val="Arial"/>
      <family val="2"/>
    </font>
    <font>
      <sz val="18"/>
      <name val="Arial"/>
      <family val="2"/>
    </font>
    <font>
      <sz val="11"/>
      <name val="Arial"/>
      <family val="2"/>
    </font>
    <font>
      <b/>
      <sz val="16"/>
      <name val="Calibri"/>
      <family val="2"/>
      <scheme val="minor"/>
    </font>
    <font>
      <b/>
      <sz val="9"/>
      <color indexed="81"/>
      <name val="Tahoma"/>
      <family val="2"/>
    </font>
    <font>
      <sz val="9"/>
      <color indexed="81"/>
      <name val="Tahoma"/>
      <family val="2"/>
    </font>
    <font>
      <sz val="8"/>
      <name val="Calibri"/>
      <family val="2"/>
      <scheme val="minor"/>
    </font>
    <font>
      <sz val="14"/>
      <color theme="1"/>
      <name val="Calibri"/>
      <family val="2"/>
      <scheme val="minor"/>
    </font>
    <font>
      <sz val="18"/>
      <color theme="1"/>
      <name val="Calibri"/>
      <family val="2"/>
      <scheme val="minor"/>
    </font>
    <font>
      <sz val="11"/>
      <color rgb="FFFF0000"/>
      <name val="Calibri"/>
      <family val="2"/>
      <scheme val="minor"/>
    </font>
    <font>
      <b/>
      <sz val="11"/>
      <color theme="1"/>
      <name val="Calibri"/>
      <family val="2"/>
      <scheme val="minor"/>
    </font>
    <font>
      <b/>
      <sz val="12"/>
      <name val="Calibri"/>
      <family val="2"/>
      <scheme val="minor"/>
    </font>
    <font>
      <sz val="8"/>
      <color theme="1"/>
      <name val="Calibri"/>
      <family val="2"/>
      <scheme val="minor"/>
    </font>
    <font>
      <sz val="10"/>
      <color theme="1"/>
      <name val="Calibri"/>
      <family val="2"/>
      <scheme val="minor"/>
    </font>
    <font>
      <sz val="9"/>
      <color theme="1"/>
      <name val="Calibri"/>
      <family val="2"/>
      <scheme val="minor"/>
    </font>
    <font>
      <sz val="8"/>
      <color rgb="FFFF0000"/>
      <name val="Calibri"/>
      <family val="2"/>
      <scheme val="minor"/>
    </font>
    <font>
      <sz val="2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8D42C6"/>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indexed="64"/>
      </bottom>
      <diagonal/>
    </border>
    <border>
      <left/>
      <right style="thin">
        <color indexed="64"/>
      </right>
      <top style="thin">
        <color indexed="64"/>
      </top>
      <bottom/>
      <diagonal/>
    </border>
    <border>
      <left style="thin">
        <color rgb="FF000000"/>
      </left>
      <right/>
      <top style="thin">
        <color rgb="FF000000"/>
      </top>
      <bottom/>
      <diagonal/>
    </border>
    <border>
      <left/>
      <right style="thin">
        <color indexed="64"/>
      </right>
      <top/>
      <bottom/>
      <diagonal/>
    </border>
    <border>
      <left style="thin">
        <color rgb="FF000000"/>
      </left>
      <right/>
      <top/>
      <bottom style="thin">
        <color rgb="FF000000"/>
      </bottom>
      <diagonal/>
    </border>
    <border>
      <left/>
      <right style="thin">
        <color indexed="64"/>
      </right>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style="thin">
        <color rgb="FF000000"/>
      </left>
      <right style="thin">
        <color indexed="64"/>
      </right>
      <top/>
      <bottom style="thin">
        <color indexed="64"/>
      </bottom>
      <diagonal/>
    </border>
    <border>
      <left style="thin">
        <color rgb="FF000000"/>
      </left>
      <right style="thin">
        <color indexed="64"/>
      </right>
      <top/>
      <bottom/>
      <diagonal/>
    </border>
    <border>
      <left style="thin">
        <color indexed="64"/>
      </left>
      <right/>
      <top/>
      <bottom style="thin">
        <color rgb="FF000000"/>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s>
  <cellStyleXfs count="5">
    <xf numFmtId="0" fontId="0" fillId="0" borderId="0"/>
    <xf numFmtId="41"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cellStyleXfs>
  <cellXfs count="309">
    <xf numFmtId="0" fontId="0" fillId="0" borderId="0" xfId="0"/>
    <xf numFmtId="9" fontId="2" fillId="0" borderId="2" xfId="4" applyFont="1" applyFill="1" applyBorder="1" applyAlignment="1">
      <alignment horizontal="center" vertical="center"/>
    </xf>
    <xf numFmtId="173" fontId="2" fillId="0" borderId="2" xfId="4" applyNumberFormat="1" applyFont="1" applyFill="1" applyBorder="1" applyAlignment="1">
      <alignment horizontal="center" vertical="center"/>
    </xf>
    <xf numFmtId="9" fontId="18" fillId="0" borderId="2" xfId="4" applyFont="1" applyFill="1" applyBorder="1" applyAlignment="1">
      <alignment horizontal="center" vertical="center"/>
    </xf>
    <xf numFmtId="3" fontId="2" fillId="0" borderId="2" xfId="0" applyNumberFormat="1" applyFont="1" applyFill="1" applyBorder="1" applyAlignment="1">
      <alignment horizontal="center" vertical="center" wrapText="1"/>
    </xf>
    <xf numFmtId="9" fontId="15"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wrapText="1"/>
    </xf>
    <xf numFmtId="10" fontId="2"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165" fontId="2"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2" fillId="0" borderId="0" xfId="0" applyFont="1" applyFill="1" applyAlignment="1">
      <alignment horizontal="center"/>
    </xf>
    <xf numFmtId="0" fontId="3" fillId="0" borderId="4"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 fillId="0" borderId="2" xfId="0" applyFont="1" applyFill="1" applyBorder="1" applyAlignment="1">
      <alignment horizontal="center"/>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xf>
    <xf numFmtId="168" fontId="2" fillId="0" borderId="2" xfId="2" applyFont="1" applyFill="1" applyBorder="1" applyAlignment="1">
      <alignment horizontal="center" vertical="center" wrapText="1"/>
    </xf>
    <xf numFmtId="0" fontId="22"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9" fontId="2" fillId="0" borderId="2" xfId="0" applyNumberFormat="1" applyFont="1" applyFill="1" applyBorder="1" applyAlignment="1">
      <alignment horizontal="center" vertical="center" wrapText="1"/>
    </xf>
    <xf numFmtId="9" fontId="2" fillId="0" borderId="2" xfId="0" applyNumberFormat="1" applyFont="1" applyFill="1" applyBorder="1" applyAlignment="1">
      <alignment horizontal="center" vertical="center"/>
    </xf>
    <xf numFmtId="0" fontId="15"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1" fontId="6"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15" fillId="0" borderId="12" xfId="0" applyFont="1" applyFill="1" applyBorder="1" applyAlignment="1">
      <alignment horizontal="center" vertical="center"/>
    </xf>
    <xf numFmtId="0" fontId="6" fillId="0" borderId="5"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6" fillId="0" borderId="12" xfId="0" applyFont="1" applyFill="1" applyBorder="1" applyAlignment="1">
      <alignment horizontal="center" vertical="center"/>
    </xf>
    <xf numFmtId="0" fontId="15" fillId="0" borderId="12" xfId="0" applyFont="1" applyFill="1" applyBorder="1" applyAlignment="1">
      <alignment horizontal="center" vertical="center" wrapText="1"/>
    </xf>
    <xf numFmtId="0" fontId="6" fillId="0" borderId="12" xfId="0" applyFont="1" applyFill="1" applyBorder="1" applyAlignment="1">
      <alignment horizontal="center" vertical="center" wrapText="1"/>
    </xf>
    <xf numFmtId="9" fontId="17" fillId="0" borderId="5" xfId="0" applyNumberFormat="1" applyFont="1" applyFill="1" applyBorder="1" applyAlignment="1">
      <alignment horizontal="center" vertical="center"/>
    </xf>
    <xf numFmtId="9" fontId="17" fillId="0" borderId="2" xfId="0" applyNumberFormat="1" applyFont="1" applyFill="1" applyBorder="1" applyAlignment="1">
      <alignment horizontal="center" vertical="center"/>
    </xf>
    <xf numFmtId="9" fontId="15" fillId="0" borderId="16" xfId="0" applyNumberFormat="1" applyFont="1" applyFill="1" applyBorder="1" applyAlignment="1">
      <alignment horizontal="center" vertical="center"/>
    </xf>
    <xf numFmtId="9" fontId="15" fillId="0" borderId="12" xfId="0" applyNumberFormat="1" applyFont="1" applyFill="1" applyBorder="1" applyAlignment="1">
      <alignment horizontal="center" vertical="center"/>
    </xf>
    <xf numFmtId="9" fontId="6" fillId="0" borderId="12" xfId="0" applyNumberFormat="1" applyFont="1" applyFill="1" applyBorder="1" applyAlignment="1">
      <alignment horizontal="center" vertical="center"/>
    </xf>
    <xf numFmtId="9" fontId="2" fillId="0" borderId="7" xfId="0" applyNumberFormat="1" applyFont="1" applyFill="1" applyBorder="1" applyAlignment="1">
      <alignment horizontal="center" vertical="center"/>
    </xf>
    <xf numFmtId="1" fontId="2" fillId="0" borderId="2" xfId="0" applyNumberFormat="1" applyFont="1" applyFill="1" applyBorder="1" applyAlignment="1">
      <alignment horizontal="center" vertical="center"/>
    </xf>
    <xf numFmtId="9" fontId="15" fillId="0" borderId="2" xfId="0" applyNumberFormat="1" applyFont="1" applyFill="1" applyBorder="1" applyAlignment="1">
      <alignment horizontal="center" vertical="center" wrapText="1"/>
    </xf>
    <xf numFmtId="9" fontId="6" fillId="0" borderId="2" xfId="0" applyNumberFormat="1" applyFont="1" applyFill="1" applyBorder="1" applyAlignment="1">
      <alignment horizontal="center" vertical="center"/>
    </xf>
    <xf numFmtId="9" fontId="18" fillId="0" borderId="2" xfId="0" applyNumberFormat="1" applyFont="1" applyFill="1" applyBorder="1" applyAlignment="1">
      <alignment horizontal="center" vertical="center"/>
    </xf>
    <xf numFmtId="0" fontId="2" fillId="0" borderId="0" xfId="0" applyFont="1" applyFill="1" applyAlignment="1">
      <alignment horizontal="center" vertical="center"/>
    </xf>
    <xf numFmtId="0" fontId="8" fillId="0" borderId="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5" fillId="0" borderId="12" xfId="0" applyFont="1" applyFill="1" applyBorder="1" applyAlignment="1">
      <alignment horizontal="center" vertical="top" wrapText="1"/>
    </xf>
    <xf numFmtId="174" fontId="2" fillId="0" borderId="2" xfId="2" applyNumberFormat="1"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3" xfId="0" applyFont="1" applyFill="1" applyBorder="1" applyAlignment="1">
      <alignment horizontal="center"/>
    </xf>
    <xf numFmtId="9" fontId="2" fillId="0" borderId="2" xfId="0" applyNumberFormat="1" applyFont="1" applyFill="1" applyBorder="1" applyAlignment="1">
      <alignment horizontal="center"/>
    </xf>
    <xf numFmtId="9" fontId="2" fillId="0" borderId="0" xfId="0" applyNumberFormat="1" applyFont="1" applyFill="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26" fillId="3" borderId="2" xfId="0" applyFont="1" applyFill="1" applyBorder="1" applyAlignment="1">
      <alignment horizontal="center" vertical="center" wrapText="1"/>
    </xf>
    <xf numFmtId="0" fontId="25" fillId="0" borderId="2" xfId="0" applyFont="1" applyBorder="1" applyAlignment="1">
      <alignment horizontal="center" vertical="center"/>
    </xf>
    <xf numFmtId="0" fontId="0" fillId="0" borderId="2" xfId="0" applyBorder="1" applyAlignment="1">
      <alignment horizontal="center" vertical="center"/>
    </xf>
    <xf numFmtId="0" fontId="26" fillId="4" borderId="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8" fillId="0" borderId="2" xfId="0" applyFont="1" applyBorder="1" applyAlignment="1">
      <alignment vertical="center" wrapText="1"/>
    </xf>
    <xf numFmtId="9" fontId="0" fillId="0" borderId="2" xfId="4" applyFont="1" applyBorder="1" applyAlignment="1">
      <alignment horizontal="center" vertical="center"/>
    </xf>
    <xf numFmtId="0" fontId="0" fillId="0" borderId="2" xfId="0" applyBorder="1" applyAlignment="1">
      <alignment horizontal="center" vertical="center" wrapText="1"/>
    </xf>
    <xf numFmtId="0" fontId="0" fillId="0" borderId="2" xfId="0" applyBorder="1"/>
    <xf numFmtId="0" fontId="0" fillId="0" borderId="2" xfId="0" applyBorder="1" applyAlignment="1">
      <alignment horizontal="center"/>
    </xf>
    <xf numFmtId="0" fontId="27" fillId="0" borderId="2" xfId="0" applyFont="1" applyBorder="1" applyAlignment="1">
      <alignment horizontal="center" vertical="center" wrapText="1"/>
    </xf>
    <xf numFmtId="0" fontId="27" fillId="2" borderId="2" xfId="0" applyFont="1" applyFill="1" applyBorder="1" applyAlignment="1">
      <alignment vertical="center" wrapText="1"/>
    </xf>
    <xf numFmtId="0" fontId="27" fillId="0" borderId="2" xfId="0" applyFont="1" applyBorder="1" applyAlignment="1">
      <alignment vertical="center" wrapText="1"/>
    </xf>
    <xf numFmtId="0" fontId="27" fillId="0" borderId="2" xfId="0" applyFont="1" applyBorder="1" applyAlignment="1">
      <alignment wrapText="1"/>
    </xf>
    <xf numFmtId="0" fontId="28" fillId="0" borderId="2" xfId="0" applyFont="1" applyBorder="1" applyAlignment="1">
      <alignment horizontal="center" vertical="center"/>
    </xf>
    <xf numFmtId="0" fontId="29" fillId="0" borderId="2" xfId="0" applyFont="1" applyBorder="1" applyAlignment="1">
      <alignment horizontal="center" vertical="center" wrapText="1"/>
    </xf>
    <xf numFmtId="0" fontId="0" fillId="0" borderId="6" xfId="0" applyBorder="1" applyAlignment="1">
      <alignment vertical="center"/>
    </xf>
    <xf numFmtId="0" fontId="22" fillId="0" borderId="5" xfId="0" applyFont="1" applyBorder="1" applyAlignment="1">
      <alignment horizontal="center" vertical="center"/>
    </xf>
    <xf numFmtId="9" fontId="22" fillId="0" borderId="5" xfId="0" applyNumberFormat="1" applyFont="1" applyBorder="1" applyAlignment="1">
      <alignment horizontal="center" vertical="center"/>
    </xf>
    <xf numFmtId="0" fontId="28" fillId="2" borderId="2" xfId="0" applyFont="1" applyFill="1" applyBorder="1" applyAlignment="1">
      <alignment horizontal="left" vertical="center" wrapText="1"/>
    </xf>
    <xf numFmtId="0" fontId="22" fillId="0" borderId="2" xfId="0" applyFont="1" applyBorder="1" applyAlignment="1">
      <alignment horizontal="center" vertical="center"/>
    </xf>
    <xf numFmtId="9" fontId="22" fillId="0" borderId="2" xfId="0" applyNumberFormat="1" applyFont="1" applyBorder="1" applyAlignment="1">
      <alignment horizontal="center" vertical="center"/>
    </xf>
    <xf numFmtId="0" fontId="30"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2" xfId="0" applyFont="1" applyBorder="1" applyAlignment="1">
      <alignment horizontal="center" vertical="center"/>
    </xf>
    <xf numFmtId="9" fontId="12" fillId="0" borderId="2" xfId="0" applyNumberFormat="1" applyFont="1" applyBorder="1" applyAlignment="1">
      <alignment horizontal="center" vertical="center"/>
    </xf>
    <xf numFmtId="0" fontId="28" fillId="0" borderId="2" xfId="0" applyFont="1" applyBorder="1" applyAlignment="1">
      <alignment horizontal="center" vertical="center" wrapText="1"/>
    </xf>
    <xf numFmtId="0" fontId="7"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2" xfId="0" applyFont="1" applyFill="1" applyBorder="1" applyAlignment="1">
      <alignment horizontal="center" vertical="center"/>
    </xf>
    <xf numFmtId="1" fontId="14" fillId="0" borderId="3"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2" xfId="0" applyFont="1" applyFill="1" applyBorder="1" applyAlignment="1">
      <alignment horizontal="center" vertical="center" wrapText="1"/>
    </xf>
    <xf numFmtId="9" fontId="14"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10" fontId="14" fillId="0" borderId="2" xfId="0" applyNumberFormat="1" applyFont="1" applyFill="1" applyBorder="1" applyAlignment="1">
      <alignment horizontal="center" vertical="center"/>
    </xf>
    <xf numFmtId="0" fontId="7" fillId="0" borderId="0" xfId="0" applyFont="1" applyFill="1" applyAlignment="1">
      <alignment horizontal="center"/>
    </xf>
    <xf numFmtId="10" fontId="7" fillId="0" borderId="0" xfId="4" applyNumberFormat="1" applyFont="1" applyFill="1" applyAlignment="1">
      <alignment horizontal="center"/>
    </xf>
    <xf numFmtId="10" fontId="31" fillId="0" borderId="2" xfId="0" applyNumberFormat="1" applyFont="1" applyFill="1" applyBorder="1" applyAlignment="1">
      <alignment horizontal="center" vertical="center"/>
    </xf>
    <xf numFmtId="1"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70" fontId="2" fillId="0" borderId="5" xfId="0" applyNumberFormat="1" applyFont="1" applyFill="1" applyBorder="1" applyAlignment="1">
      <alignment horizontal="center" vertical="center" wrapText="1"/>
    </xf>
    <xf numFmtId="170" fontId="2" fillId="0" borderId="6" xfId="0" applyNumberFormat="1" applyFont="1" applyFill="1" applyBorder="1" applyAlignment="1">
      <alignment horizontal="center" vertical="center" wrapText="1"/>
    </xf>
    <xf numFmtId="170"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1" fontId="2" fillId="0" borderId="5" xfId="0"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1" fontId="2" fillId="0" borderId="7"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9" fontId="14" fillId="0" borderId="5" xfId="0"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1" fontId="2" fillId="0" borderId="5" xfId="0" applyNumberFormat="1" applyFont="1" applyFill="1" applyBorder="1" applyAlignment="1">
      <alignment horizontal="center" vertical="center"/>
    </xf>
    <xf numFmtId="1" fontId="2" fillId="0" borderId="7" xfId="0" applyNumberFormat="1" applyFont="1" applyFill="1" applyBorder="1" applyAlignment="1">
      <alignment horizontal="center" vertical="center"/>
    </xf>
    <xf numFmtId="1" fontId="2" fillId="0" borderId="6" xfId="0" applyNumberFormat="1"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9" fontId="2" fillId="0" borderId="5" xfId="0" applyNumberFormat="1" applyFont="1" applyFill="1" applyBorder="1" applyAlignment="1">
      <alignment horizontal="center" vertical="center" wrapText="1"/>
    </xf>
    <xf numFmtId="169" fontId="2" fillId="0" borderId="6" xfId="0" applyNumberFormat="1" applyFont="1" applyFill="1" applyBorder="1" applyAlignment="1">
      <alignment horizontal="center" vertical="center" wrapText="1"/>
    </xf>
    <xf numFmtId="169" fontId="2" fillId="0" borderId="7" xfId="0" applyNumberFormat="1"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15" xfId="0" applyFont="1" applyFill="1" applyBorder="1" applyAlignment="1">
      <alignment horizontal="center"/>
    </xf>
    <xf numFmtId="0" fontId="16" fillId="0" borderId="16" xfId="0" applyFont="1" applyFill="1" applyBorder="1" applyAlignment="1">
      <alignment horizontal="center"/>
    </xf>
    <xf numFmtId="0" fontId="6" fillId="0" borderId="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21" xfId="0" applyFont="1" applyFill="1" applyBorder="1" applyAlignment="1">
      <alignment horizontal="center" vertical="center"/>
    </xf>
    <xf numFmtId="0" fontId="6" fillId="0" borderId="2" xfId="0" applyFont="1" applyFill="1" applyBorder="1" applyAlignment="1">
      <alignment horizontal="center" vertical="center"/>
    </xf>
    <xf numFmtId="168" fontId="2" fillId="0" borderId="2" xfId="2" applyFont="1" applyFill="1" applyBorder="1" applyAlignment="1">
      <alignment horizontal="center" vertical="center"/>
    </xf>
    <xf numFmtId="176" fontId="2" fillId="0" borderId="5" xfId="0" applyNumberFormat="1" applyFont="1" applyFill="1" applyBorder="1" applyAlignment="1">
      <alignment horizontal="center" vertical="center" wrapText="1"/>
    </xf>
    <xf numFmtId="176" fontId="2" fillId="0" borderId="6"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178" fontId="2" fillId="0" borderId="24" xfId="3" applyNumberFormat="1" applyFont="1" applyFill="1" applyBorder="1" applyAlignment="1">
      <alignment horizontal="center" vertical="center"/>
    </xf>
    <xf numFmtId="178" fontId="2" fillId="0" borderId="6" xfId="3" applyNumberFormat="1" applyFont="1" applyFill="1" applyBorder="1" applyAlignment="1">
      <alignment horizontal="center" vertical="center"/>
    </xf>
    <xf numFmtId="178" fontId="2" fillId="0" borderId="7" xfId="3" applyNumberFormat="1" applyFont="1" applyFill="1" applyBorder="1" applyAlignment="1">
      <alignment horizontal="center" vertical="center"/>
    </xf>
    <xf numFmtId="167" fontId="2" fillId="0" borderId="5" xfId="3" applyFont="1" applyFill="1" applyBorder="1" applyAlignment="1">
      <alignment horizontal="center" vertical="center" wrapText="1"/>
    </xf>
    <xf numFmtId="167" fontId="2" fillId="0" borderId="6" xfId="3" applyFont="1" applyFill="1" applyBorder="1" applyAlignment="1">
      <alignment horizontal="center" vertical="center" wrapText="1"/>
    </xf>
    <xf numFmtId="167" fontId="2" fillId="0" borderId="7" xfId="3" applyFont="1" applyFill="1" applyBorder="1" applyAlignment="1">
      <alignment horizontal="center" vertical="center" wrapText="1"/>
    </xf>
    <xf numFmtId="0" fontId="15" fillId="0" borderId="11" xfId="0" applyFont="1" applyFill="1" applyBorder="1" applyAlignment="1">
      <alignment horizontal="center" vertical="center"/>
    </xf>
    <xf numFmtId="0" fontId="14" fillId="0" borderId="16" xfId="0" applyFont="1" applyFill="1" applyBorder="1" applyAlignment="1">
      <alignment horizontal="center"/>
    </xf>
    <xf numFmtId="0" fontId="14" fillId="0" borderId="21" xfId="0" applyFont="1" applyFill="1" applyBorder="1" applyAlignment="1">
      <alignment horizontal="center"/>
    </xf>
    <xf numFmtId="0" fontId="6" fillId="0" borderId="30" xfId="0" applyFont="1" applyFill="1" applyBorder="1" applyAlignment="1">
      <alignment horizontal="center" vertical="center" wrapText="1"/>
    </xf>
    <xf numFmtId="0" fontId="15" fillId="0" borderId="15" xfId="0" applyFont="1" applyFill="1" applyBorder="1" applyAlignment="1">
      <alignment horizontal="center" vertical="center"/>
    </xf>
    <xf numFmtId="0" fontId="15" fillId="0" borderId="31"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27" xfId="0" applyFont="1" applyFill="1" applyBorder="1" applyAlignment="1">
      <alignment horizontal="center" vertical="center"/>
    </xf>
    <xf numFmtId="0" fontId="14" fillId="0" borderId="26" xfId="0" applyFont="1" applyFill="1" applyBorder="1" applyAlignment="1">
      <alignment horizontal="center" vertical="center"/>
    </xf>
    <xf numFmtId="168" fontId="7" fillId="0" borderId="2" xfId="2" applyFont="1" applyFill="1" applyBorder="1" applyAlignment="1">
      <alignment horizontal="center" vertical="center"/>
    </xf>
    <xf numFmtId="1" fontId="2" fillId="0" borderId="2" xfId="0" applyNumberFormat="1"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15" xfId="0" applyFont="1" applyFill="1" applyBorder="1" applyAlignment="1">
      <alignment horizontal="center"/>
    </xf>
    <xf numFmtId="0" fontId="10" fillId="0" borderId="16" xfId="0" applyFont="1" applyFill="1" applyBorder="1" applyAlignment="1">
      <alignment horizont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168" fontId="15" fillId="0" borderId="5" xfId="2" applyFont="1" applyFill="1" applyBorder="1" applyAlignment="1">
      <alignment horizontal="center" vertical="center"/>
    </xf>
    <xf numFmtId="168" fontId="15" fillId="0" borderId="6" xfId="2" applyFont="1" applyFill="1" applyBorder="1" applyAlignment="1">
      <alignment horizontal="center" vertical="center"/>
    </xf>
    <xf numFmtId="168" fontId="15" fillId="0" borderId="7" xfId="2" applyFont="1" applyFill="1" applyBorder="1" applyAlignment="1">
      <alignment horizontal="center" vertical="center"/>
    </xf>
    <xf numFmtId="0" fontId="15" fillId="0" borderId="15" xfId="0" applyFont="1" applyFill="1" applyBorder="1" applyAlignment="1">
      <alignment horizontal="center" vertical="center" wrapText="1"/>
    </xf>
    <xf numFmtId="0" fontId="14" fillId="0" borderId="15" xfId="0" applyFont="1" applyFill="1" applyBorder="1" applyAlignment="1">
      <alignment horizontal="center"/>
    </xf>
    <xf numFmtId="1" fontId="7" fillId="0" borderId="5" xfId="0" applyNumberFormat="1" applyFont="1" applyFill="1" applyBorder="1" applyAlignment="1">
      <alignment horizontal="center" vertical="center"/>
    </xf>
    <xf numFmtId="1" fontId="7" fillId="0" borderId="6" xfId="0" applyNumberFormat="1" applyFont="1" applyFill="1" applyBorder="1" applyAlignment="1">
      <alignment horizontal="center" vertical="center"/>
    </xf>
    <xf numFmtId="1" fontId="7" fillId="0" borderId="7"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0"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9" xfId="0" applyFont="1" applyFill="1" applyBorder="1" applyAlignment="1">
      <alignment horizontal="center" vertical="center"/>
    </xf>
    <xf numFmtId="168" fontId="2" fillId="0" borderId="5" xfId="2" applyFont="1" applyFill="1" applyBorder="1" applyAlignment="1">
      <alignment horizontal="center" vertical="center" wrapText="1"/>
    </xf>
    <xf numFmtId="168" fontId="2" fillId="0" borderId="7" xfId="2" applyFont="1" applyFill="1" applyBorder="1" applyAlignment="1">
      <alignment horizontal="center" vertical="center" wrapText="1"/>
    </xf>
    <xf numFmtId="0" fontId="14" fillId="0" borderId="5" xfId="0" applyFont="1" applyFill="1" applyBorder="1" applyAlignment="1">
      <alignment horizontal="center" vertical="center" wrapText="1"/>
    </xf>
    <xf numFmtId="9" fontId="14" fillId="0" borderId="2" xfId="0" applyNumberFormat="1" applyFont="1" applyFill="1" applyBorder="1" applyAlignment="1">
      <alignment horizontal="center" vertical="center" wrapText="1"/>
    </xf>
    <xf numFmtId="164" fontId="2" fillId="0" borderId="2" xfId="1" applyNumberFormat="1" applyFont="1" applyFill="1" applyBorder="1" applyAlignment="1">
      <alignment horizontal="center" vertical="center" wrapText="1"/>
    </xf>
    <xf numFmtId="10" fontId="6" fillId="0" borderId="5" xfId="0" applyNumberFormat="1" applyFont="1" applyFill="1" applyBorder="1" applyAlignment="1">
      <alignment horizontal="center" vertical="center" wrapText="1"/>
    </xf>
    <xf numFmtId="10" fontId="6" fillId="0" borderId="6" xfId="0" applyNumberFormat="1" applyFont="1" applyFill="1" applyBorder="1" applyAlignment="1">
      <alignment horizontal="center" vertical="center" wrapText="1"/>
    </xf>
    <xf numFmtId="10" fontId="6" fillId="0" borderId="7" xfId="0" applyNumberFormat="1" applyFont="1" applyFill="1" applyBorder="1" applyAlignment="1">
      <alignment horizontal="center" vertical="center" wrapText="1"/>
    </xf>
    <xf numFmtId="10" fontId="14" fillId="0" borderId="9" xfId="0" applyNumberFormat="1" applyFont="1" applyFill="1" applyBorder="1" applyAlignment="1">
      <alignment horizontal="center" vertical="center" wrapText="1"/>
    </xf>
    <xf numFmtId="10" fontId="14" fillId="0" borderId="10" xfId="0" applyNumberFormat="1" applyFont="1" applyFill="1" applyBorder="1" applyAlignment="1">
      <alignment horizontal="center" vertical="center" wrapText="1"/>
    </xf>
    <xf numFmtId="0" fontId="14" fillId="0" borderId="8" xfId="0" applyFont="1" applyFill="1" applyBorder="1" applyAlignment="1">
      <alignment horizontal="center" vertical="center" wrapText="1"/>
    </xf>
    <xf numFmtId="168" fontId="2" fillId="0" borderId="2" xfId="2"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49" fontId="2" fillId="0" borderId="5"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9" fontId="2" fillId="0" borderId="7" xfId="0" applyNumberFormat="1" applyFont="1" applyFill="1" applyBorder="1" applyAlignment="1">
      <alignment horizontal="center" vertical="center" wrapText="1"/>
    </xf>
    <xf numFmtId="165" fontId="2" fillId="0" borderId="2" xfId="0" applyNumberFormat="1" applyFont="1" applyFill="1" applyBorder="1" applyAlignment="1">
      <alignment horizontal="center" vertical="center" wrapText="1"/>
    </xf>
    <xf numFmtId="0" fontId="6" fillId="0" borderId="2" xfId="1" applyNumberFormat="1" applyFont="1" applyFill="1" applyBorder="1" applyAlignment="1">
      <alignment horizontal="center" vertical="center" wrapText="1"/>
    </xf>
    <xf numFmtId="0" fontId="14" fillId="0" borderId="2" xfId="1" applyNumberFormat="1" applyFont="1" applyFill="1" applyBorder="1" applyAlignment="1">
      <alignment horizontal="center" vertical="center" wrapText="1"/>
    </xf>
    <xf numFmtId="1" fontId="6" fillId="0" borderId="2" xfId="0" applyNumberFormat="1" applyFont="1" applyFill="1" applyBorder="1" applyAlignment="1">
      <alignment horizontal="center" vertical="center" wrapText="1"/>
    </xf>
    <xf numFmtId="1" fontId="14" fillId="0" borderId="2" xfId="0" applyNumberFormat="1" applyFont="1" applyFill="1" applyBorder="1" applyAlignment="1">
      <alignment horizontal="center" vertical="center" wrapText="1"/>
    </xf>
    <xf numFmtId="10" fontId="2" fillId="0" borderId="5" xfId="0" applyNumberFormat="1" applyFont="1" applyFill="1" applyBorder="1" applyAlignment="1">
      <alignment horizontal="center" vertical="center" wrapText="1"/>
    </xf>
    <xf numFmtId="10" fontId="2" fillId="0" borderId="7" xfId="0" applyNumberFormat="1" applyFont="1" applyFill="1" applyBorder="1" applyAlignment="1">
      <alignment horizontal="center" vertical="center" wrapText="1"/>
    </xf>
    <xf numFmtId="172" fontId="2" fillId="0" borderId="2"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49" fontId="2" fillId="0" borderId="2" xfId="0" applyNumberFormat="1" applyFont="1" applyFill="1" applyBorder="1" applyAlignment="1">
      <alignment horizontal="center" vertical="center" wrapText="1"/>
    </xf>
    <xf numFmtId="10" fontId="14"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10" fontId="2" fillId="0" borderId="6"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5" xfId="0" applyFont="1" applyFill="1" applyBorder="1" applyAlignment="1">
      <alignment horizontal="center" vertical="center" textRotation="90" wrapText="1"/>
    </xf>
    <xf numFmtId="0" fontId="4" fillId="0" borderId="6" xfId="0" applyFont="1" applyFill="1" applyBorder="1" applyAlignment="1">
      <alignment horizontal="center" vertical="center" textRotation="90" wrapText="1"/>
    </xf>
    <xf numFmtId="0" fontId="4" fillId="0" borderId="7" xfId="0" applyFont="1" applyFill="1" applyBorder="1" applyAlignment="1">
      <alignment horizontal="center" vertical="center" textRotation="90" wrapText="1"/>
    </xf>
    <xf numFmtId="0" fontId="5" fillId="0" borderId="5" xfId="0" applyFont="1" applyFill="1" applyBorder="1" applyAlignment="1">
      <alignment horizontal="center" vertical="center" textRotation="90" wrapText="1"/>
    </xf>
    <xf numFmtId="0" fontId="5" fillId="0" borderId="6" xfId="0" applyFont="1" applyFill="1" applyBorder="1" applyAlignment="1">
      <alignment horizontal="center" vertical="center" textRotation="90" wrapText="1"/>
    </xf>
    <xf numFmtId="0" fontId="5" fillId="0" borderId="7" xfId="0" applyFont="1" applyFill="1" applyBorder="1" applyAlignment="1">
      <alignment horizontal="center" vertical="center" textRotation="90" wrapText="1"/>
    </xf>
    <xf numFmtId="1" fontId="2" fillId="0" borderId="2" xfId="0" applyNumberFormat="1" applyFont="1" applyFill="1" applyBorder="1" applyAlignment="1">
      <alignment horizontal="center" vertical="center"/>
    </xf>
    <xf numFmtId="166" fontId="2" fillId="0" borderId="2" xfId="0" applyNumberFormat="1" applyFont="1" applyFill="1" applyBorder="1" applyAlignment="1">
      <alignment horizontal="center" vertical="center" wrapText="1"/>
    </xf>
    <xf numFmtId="168" fontId="2" fillId="0" borderId="5" xfId="2" applyFont="1" applyFill="1" applyBorder="1" applyAlignment="1">
      <alignment horizontal="center" vertical="center"/>
    </xf>
    <xf numFmtId="168" fontId="2" fillId="0" borderId="6" xfId="2" applyFont="1" applyFill="1" applyBorder="1" applyAlignment="1">
      <alignment horizontal="center" vertical="center"/>
    </xf>
    <xf numFmtId="168" fontId="2" fillId="0" borderId="7" xfId="2"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0" fontId="7" fillId="0" borderId="2" xfId="0" applyFont="1" applyFill="1" applyBorder="1" applyAlignment="1">
      <alignment horizontal="center" vertical="center"/>
    </xf>
    <xf numFmtId="170" fontId="2" fillId="0" borderId="2" xfId="0" applyNumberFormat="1" applyFont="1" applyFill="1" applyBorder="1" applyAlignment="1">
      <alignment horizontal="center" vertical="center" wrapText="1"/>
    </xf>
    <xf numFmtId="168" fontId="2" fillId="0" borderId="6" xfId="2" applyFont="1" applyFill="1" applyBorder="1" applyAlignment="1">
      <alignment horizontal="center" vertical="center" wrapText="1"/>
    </xf>
    <xf numFmtId="169" fontId="2" fillId="0" borderId="2"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2" fillId="0" borderId="29" xfId="0" applyFont="1" applyFill="1" applyBorder="1" applyAlignment="1">
      <alignment horizontal="center"/>
    </xf>
    <xf numFmtId="0" fontId="2" fillId="0" borderId="27" xfId="0" applyFont="1" applyFill="1" applyBorder="1" applyAlignment="1">
      <alignment horizontal="center"/>
    </xf>
    <xf numFmtId="0" fontId="2" fillId="0" borderId="26" xfId="0" applyFont="1" applyFill="1" applyBorder="1" applyAlignment="1">
      <alignment horizontal="center"/>
    </xf>
    <xf numFmtId="0" fontId="15" fillId="0" borderId="2" xfId="0" applyFont="1" applyFill="1" applyBorder="1" applyAlignment="1">
      <alignment horizontal="center" vertical="center"/>
    </xf>
    <xf numFmtId="168" fontId="15" fillId="0" borderId="25" xfId="2" applyFont="1" applyFill="1" applyBorder="1" applyAlignment="1">
      <alignment horizontal="center" vertical="center"/>
    </xf>
    <xf numFmtId="168" fontId="15" fillId="0" borderId="9" xfId="2" applyFont="1" applyFill="1" applyBorder="1" applyAlignment="1">
      <alignment horizontal="center" vertical="center"/>
    </xf>
    <xf numFmtId="168" fontId="15" fillId="0" borderId="28" xfId="2" applyFont="1" applyFill="1" applyBorder="1" applyAlignment="1">
      <alignment horizontal="center" vertical="center"/>
    </xf>
    <xf numFmtId="0" fontId="15" fillId="0" borderId="23" xfId="0" applyFont="1" applyFill="1" applyBorder="1" applyAlignment="1">
      <alignment horizontal="center" vertical="center"/>
    </xf>
    <xf numFmtId="168" fontId="15" fillId="0" borderId="15" xfId="2" applyFont="1" applyFill="1" applyBorder="1" applyAlignment="1">
      <alignment horizontal="center" vertical="center"/>
    </xf>
    <xf numFmtId="168" fontId="14" fillId="0" borderId="15" xfId="2" applyFont="1" applyFill="1" applyBorder="1" applyAlignment="1">
      <alignment horizontal="center"/>
    </xf>
    <xf numFmtId="176" fontId="2" fillId="0" borderId="2" xfId="0" applyNumberFormat="1" applyFont="1" applyFill="1" applyBorder="1" applyAlignment="1">
      <alignment horizontal="center" vertical="center" wrapText="1"/>
    </xf>
    <xf numFmtId="0" fontId="7" fillId="0" borderId="2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5" xfId="0" applyFont="1" applyFill="1" applyBorder="1" applyAlignment="1">
      <alignment horizontal="center" vertical="center"/>
    </xf>
    <xf numFmtId="0" fontId="14" fillId="0" borderId="33" xfId="0" applyFont="1" applyFill="1" applyBorder="1" applyAlignment="1">
      <alignment horizontal="center" vertical="center"/>
    </xf>
    <xf numFmtId="0" fontId="2" fillId="0" borderId="24" xfId="0" applyFont="1" applyFill="1" applyBorder="1" applyAlignment="1">
      <alignment horizontal="center" vertical="center" wrapText="1"/>
    </xf>
    <xf numFmtId="175" fontId="2" fillId="0" borderId="5" xfId="0" applyNumberFormat="1" applyFont="1" applyFill="1" applyBorder="1" applyAlignment="1">
      <alignment horizontal="center" vertical="center" wrapText="1"/>
    </xf>
    <xf numFmtId="175" fontId="2" fillId="0" borderId="6" xfId="0" applyNumberFormat="1" applyFont="1" applyFill="1" applyBorder="1" applyAlignment="1">
      <alignment horizontal="center" vertical="center" wrapText="1"/>
    </xf>
    <xf numFmtId="175" fontId="2" fillId="0" borderId="7" xfId="0"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6" xfId="0" applyFont="1" applyFill="1" applyBorder="1" applyAlignment="1">
      <alignment horizontal="center" vertical="center" wrapText="1"/>
    </xf>
    <xf numFmtId="171" fontId="2" fillId="0" borderId="5" xfId="2" applyNumberFormat="1" applyFont="1" applyFill="1" applyBorder="1" applyAlignment="1">
      <alignment horizontal="center" vertical="center"/>
    </xf>
    <xf numFmtId="171" fontId="2" fillId="0" borderId="7" xfId="2" applyNumberFormat="1" applyFont="1" applyFill="1" applyBorder="1" applyAlignment="1">
      <alignment horizontal="center" vertical="center"/>
    </xf>
    <xf numFmtId="0" fontId="0" fillId="0" borderId="2" xfId="0" applyBorder="1" applyAlignment="1">
      <alignment horizontal="center" vertical="center" wrapText="1"/>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8" fillId="0" borderId="2" xfId="0" applyFont="1" applyBorder="1" applyAlignment="1">
      <alignment horizontal="center" vertical="center" wrapText="1"/>
    </xf>
    <xf numFmtId="0" fontId="14" fillId="0" borderId="13" xfId="0" applyFont="1" applyFill="1" applyBorder="1" applyAlignment="1">
      <alignment horizontal="center" vertical="center" wrapText="1"/>
    </xf>
  </cellXfs>
  <cellStyles count="5">
    <cellStyle name="Millares [0]" xfId="1" builtinId="6"/>
    <cellStyle name="Moneda" xfId="2" builtinId="4"/>
    <cellStyle name="Moneda [0]" xfId="3" builtinId="7"/>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5"/>
  <sheetViews>
    <sheetView tabSelected="1" zoomScale="50" zoomScaleNormal="50" workbookViewId="0">
      <selection activeCell="D55" sqref="D55:D91"/>
    </sheetView>
  </sheetViews>
  <sheetFormatPr baseColWidth="10" defaultColWidth="11.453125" defaultRowHeight="21" x14ac:dyDescent="0.5"/>
  <cols>
    <col min="1" max="1" width="26.26953125" style="16" customWidth="1"/>
    <col min="2" max="2" width="31.1796875" style="16" customWidth="1"/>
    <col min="3" max="3" width="25.1796875" style="16" customWidth="1"/>
    <col min="4" max="4" width="15.7265625" style="16" customWidth="1"/>
    <col min="5" max="5" width="24.26953125" style="16" customWidth="1"/>
    <col min="6" max="6" width="28.1796875" style="16" customWidth="1"/>
    <col min="7" max="7" width="42.26953125" style="16" customWidth="1"/>
    <col min="8" max="8" width="24.7265625" style="16" customWidth="1"/>
    <col min="9" max="9" width="38.81640625" style="16" customWidth="1"/>
    <col min="10" max="10" width="28.453125" style="16" customWidth="1"/>
    <col min="11" max="11" width="36.1796875" style="106" customWidth="1"/>
    <col min="12" max="12" width="30" style="16" customWidth="1"/>
    <col min="13" max="13" width="31" style="16" customWidth="1"/>
    <col min="14" max="14" width="36.1796875" style="16" customWidth="1"/>
    <col min="15" max="15" width="62.26953125" style="16" customWidth="1"/>
    <col min="16" max="16" width="26.54296875" style="16" customWidth="1"/>
    <col min="17" max="17" width="22.453125" style="16" customWidth="1"/>
    <col min="18" max="18" width="25.81640625" style="16" customWidth="1"/>
    <col min="19" max="19" width="22" style="16" customWidth="1"/>
    <col min="20" max="20" width="31.81640625" style="16" customWidth="1"/>
    <col min="21" max="21" width="29.453125" style="16" customWidth="1"/>
    <col min="22" max="22" width="25.81640625" style="16" customWidth="1"/>
    <col min="23" max="23" width="31.26953125" style="16" customWidth="1"/>
    <col min="24" max="24" width="49.1796875" style="16" customWidth="1"/>
    <col min="25" max="25" width="52.54296875" style="16" customWidth="1"/>
    <col min="26" max="26" width="75" style="16" customWidth="1"/>
    <col min="27" max="16384" width="11.453125" style="16"/>
  </cols>
  <sheetData>
    <row r="1" spans="1:26" ht="87" customHeight="1" x14ac:dyDescent="0.5">
      <c r="E1" s="248" t="s">
        <v>423</v>
      </c>
      <c r="F1" s="248"/>
      <c r="G1" s="248"/>
      <c r="H1" s="248"/>
      <c r="I1" s="248"/>
      <c r="J1" s="248"/>
      <c r="K1" s="248"/>
      <c r="L1" s="248"/>
      <c r="M1" s="248"/>
      <c r="N1" s="248"/>
      <c r="O1" s="248"/>
      <c r="P1" s="248"/>
      <c r="Q1" s="248"/>
      <c r="R1" s="248"/>
      <c r="S1" s="248"/>
      <c r="T1" s="248"/>
      <c r="U1" s="248"/>
      <c r="V1" s="248"/>
      <c r="W1" s="248"/>
      <c r="X1" s="248"/>
      <c r="Y1" s="248"/>
    </row>
    <row r="2" spans="1:26" ht="87" customHeight="1" x14ac:dyDescent="0.5">
      <c r="A2" s="24" t="s">
        <v>0</v>
      </c>
      <c r="B2" s="24" t="s">
        <v>1</v>
      </c>
      <c r="C2" s="24" t="s">
        <v>2</v>
      </c>
      <c r="D2" s="24" t="s">
        <v>3</v>
      </c>
      <c r="E2" s="24" t="s">
        <v>4</v>
      </c>
      <c r="F2" s="24" t="s">
        <v>5</v>
      </c>
      <c r="G2" s="24" t="s">
        <v>6</v>
      </c>
      <c r="H2" s="24" t="s">
        <v>3</v>
      </c>
      <c r="I2" s="25" t="s">
        <v>7</v>
      </c>
      <c r="J2" s="24" t="s">
        <v>8</v>
      </c>
      <c r="K2" s="8" t="s">
        <v>422</v>
      </c>
      <c r="L2" s="24" t="s">
        <v>9</v>
      </c>
      <c r="M2" s="24" t="s">
        <v>10</v>
      </c>
      <c r="N2" s="24" t="s">
        <v>11</v>
      </c>
      <c r="O2" s="24" t="s">
        <v>12</v>
      </c>
      <c r="P2" s="24" t="s">
        <v>307</v>
      </c>
      <c r="Q2" s="24" t="s">
        <v>308</v>
      </c>
      <c r="R2" s="24" t="s">
        <v>309</v>
      </c>
      <c r="S2" s="24" t="s">
        <v>13</v>
      </c>
      <c r="T2" s="24" t="s">
        <v>14</v>
      </c>
      <c r="U2" s="24" t="s">
        <v>15</v>
      </c>
      <c r="V2" s="17" t="s">
        <v>16</v>
      </c>
      <c r="W2" s="17" t="s">
        <v>17</v>
      </c>
      <c r="X2" s="17" t="s">
        <v>18</v>
      </c>
      <c r="Y2" s="17" t="s">
        <v>19</v>
      </c>
      <c r="Z2" s="17" t="s">
        <v>310</v>
      </c>
    </row>
    <row r="3" spans="1:26" ht="117" customHeight="1" x14ac:dyDescent="0.5">
      <c r="A3" s="249" t="s">
        <v>20</v>
      </c>
      <c r="B3" s="252" t="s">
        <v>21</v>
      </c>
      <c r="C3" s="118" t="s">
        <v>22</v>
      </c>
      <c r="D3" s="118" t="s">
        <v>23</v>
      </c>
      <c r="E3" s="118" t="s">
        <v>24</v>
      </c>
      <c r="F3" s="115" t="s">
        <v>25</v>
      </c>
      <c r="G3" s="118" t="s">
        <v>26</v>
      </c>
      <c r="H3" s="118" t="s">
        <v>27</v>
      </c>
      <c r="I3" s="118" t="s">
        <v>28</v>
      </c>
      <c r="J3" s="159">
        <v>3.02</v>
      </c>
      <c r="K3" s="245">
        <v>3.6900000000000002E-2</v>
      </c>
      <c r="L3" s="114" t="s">
        <v>29</v>
      </c>
      <c r="M3" s="255">
        <v>2020130010065</v>
      </c>
      <c r="N3" s="114" t="s">
        <v>30</v>
      </c>
      <c r="O3" s="12" t="s">
        <v>31</v>
      </c>
      <c r="P3" s="12">
        <v>1</v>
      </c>
      <c r="Q3" s="6" t="s">
        <v>320</v>
      </c>
      <c r="R3" s="26" t="s">
        <v>322</v>
      </c>
      <c r="S3" s="7"/>
      <c r="T3" s="114" t="s">
        <v>32</v>
      </c>
      <c r="U3" s="114" t="s">
        <v>33</v>
      </c>
      <c r="V3" s="12"/>
      <c r="W3" s="13"/>
      <c r="X3" s="12"/>
      <c r="Y3" s="58"/>
      <c r="Z3" s="12" t="s">
        <v>382</v>
      </c>
    </row>
    <row r="4" spans="1:26" ht="108.75" customHeight="1" x14ac:dyDescent="0.5">
      <c r="A4" s="250"/>
      <c r="B4" s="253"/>
      <c r="C4" s="119"/>
      <c r="D4" s="119"/>
      <c r="E4" s="119"/>
      <c r="F4" s="116"/>
      <c r="G4" s="119"/>
      <c r="H4" s="119"/>
      <c r="I4" s="119"/>
      <c r="J4" s="159"/>
      <c r="K4" s="138"/>
      <c r="L4" s="114"/>
      <c r="M4" s="255"/>
      <c r="N4" s="114"/>
      <c r="O4" s="12" t="s">
        <v>36</v>
      </c>
      <c r="P4" s="4">
        <v>44230</v>
      </c>
      <c r="Q4" s="6" t="s">
        <v>320</v>
      </c>
      <c r="R4" s="6" t="s">
        <v>321</v>
      </c>
      <c r="S4" s="7"/>
      <c r="T4" s="114"/>
      <c r="U4" s="246"/>
      <c r="V4" s="12" t="s">
        <v>34</v>
      </c>
      <c r="W4" s="13">
        <v>68840263800</v>
      </c>
      <c r="X4" s="12" t="s">
        <v>35</v>
      </c>
      <c r="Y4" s="12" t="s">
        <v>324</v>
      </c>
      <c r="Z4" s="4" t="s">
        <v>383</v>
      </c>
    </row>
    <row r="5" spans="1:26" ht="78.75" customHeight="1" x14ac:dyDescent="0.5">
      <c r="A5" s="250"/>
      <c r="B5" s="253"/>
      <c r="C5" s="119"/>
      <c r="D5" s="119"/>
      <c r="E5" s="119"/>
      <c r="F5" s="116"/>
      <c r="G5" s="119"/>
      <c r="H5" s="119"/>
      <c r="I5" s="119"/>
      <c r="J5" s="159"/>
      <c r="K5" s="138"/>
      <c r="L5" s="114"/>
      <c r="M5" s="255"/>
      <c r="N5" s="114"/>
      <c r="O5" s="12" t="s">
        <v>37</v>
      </c>
      <c r="P5" s="4">
        <v>172000</v>
      </c>
      <c r="Q5" s="6" t="s">
        <v>320</v>
      </c>
      <c r="R5" s="6" t="s">
        <v>323</v>
      </c>
      <c r="S5" s="7"/>
      <c r="T5" s="114"/>
      <c r="U5" s="246"/>
      <c r="V5" s="12"/>
      <c r="W5" s="13"/>
      <c r="X5" s="114" t="s">
        <v>38</v>
      </c>
      <c r="Y5" s="12"/>
      <c r="Z5" s="4" t="s">
        <v>384</v>
      </c>
    </row>
    <row r="6" spans="1:26" ht="78.75" customHeight="1" x14ac:dyDescent="0.5">
      <c r="A6" s="250"/>
      <c r="B6" s="253"/>
      <c r="C6" s="119"/>
      <c r="D6" s="119"/>
      <c r="E6" s="119"/>
      <c r="F6" s="116"/>
      <c r="G6" s="119"/>
      <c r="H6" s="119"/>
      <c r="I6" s="119"/>
      <c r="J6" s="159"/>
      <c r="K6" s="138"/>
      <c r="L6" s="114"/>
      <c r="M6" s="255"/>
      <c r="N6" s="114"/>
      <c r="O6" s="12" t="s">
        <v>319</v>
      </c>
      <c r="P6" s="4">
        <v>182437</v>
      </c>
      <c r="Q6" s="6" t="s">
        <v>320</v>
      </c>
      <c r="R6" s="6" t="s">
        <v>321</v>
      </c>
      <c r="S6" s="7"/>
      <c r="T6" s="114"/>
      <c r="U6" s="246"/>
      <c r="V6" s="12" t="s">
        <v>34</v>
      </c>
      <c r="W6" s="27">
        <v>105000000</v>
      </c>
      <c r="X6" s="114"/>
      <c r="Y6" s="130" t="s">
        <v>325</v>
      </c>
      <c r="Z6" s="12" t="s">
        <v>414</v>
      </c>
    </row>
    <row r="7" spans="1:26" ht="75" customHeight="1" x14ac:dyDescent="0.5">
      <c r="A7" s="250"/>
      <c r="B7" s="253"/>
      <c r="C7" s="119"/>
      <c r="D7" s="119"/>
      <c r="E7" s="119"/>
      <c r="F7" s="116"/>
      <c r="G7" s="119"/>
      <c r="H7" s="119"/>
      <c r="I7" s="119"/>
      <c r="J7" s="159"/>
      <c r="K7" s="138"/>
      <c r="L7" s="114"/>
      <c r="M7" s="255"/>
      <c r="N7" s="114"/>
      <c r="O7" s="12" t="s">
        <v>39</v>
      </c>
      <c r="P7" s="12">
        <v>2</v>
      </c>
      <c r="Q7" s="6" t="s">
        <v>320</v>
      </c>
      <c r="R7" s="6" t="s">
        <v>321</v>
      </c>
      <c r="S7" s="7"/>
      <c r="T7" s="114"/>
      <c r="U7" s="246"/>
      <c r="V7" s="12" t="s">
        <v>34</v>
      </c>
      <c r="W7" s="28">
        <v>214475085</v>
      </c>
      <c r="X7" s="114"/>
      <c r="Y7" s="132"/>
      <c r="Z7" s="18" t="s">
        <v>384</v>
      </c>
    </row>
    <row r="8" spans="1:26" ht="107.25" customHeight="1" x14ac:dyDescent="0.5">
      <c r="A8" s="250"/>
      <c r="B8" s="253"/>
      <c r="C8" s="119"/>
      <c r="D8" s="119"/>
      <c r="E8" s="119"/>
      <c r="F8" s="116"/>
      <c r="G8" s="119"/>
      <c r="H8" s="119"/>
      <c r="I8" s="119"/>
      <c r="J8" s="159"/>
      <c r="K8" s="138"/>
      <c r="L8" s="114" t="s">
        <v>40</v>
      </c>
      <c r="M8" s="187">
        <v>2020130010085</v>
      </c>
      <c r="N8" s="114" t="s">
        <v>41</v>
      </c>
      <c r="O8" s="29" t="s">
        <v>385</v>
      </c>
      <c r="P8" s="29">
        <v>35</v>
      </c>
      <c r="Q8" s="6" t="s">
        <v>320</v>
      </c>
      <c r="R8" s="6" t="s">
        <v>321</v>
      </c>
      <c r="S8" s="7"/>
      <c r="T8" s="246" t="s">
        <v>42</v>
      </c>
      <c r="U8" s="114" t="s">
        <v>43</v>
      </c>
      <c r="V8" s="114" t="s">
        <v>34</v>
      </c>
      <c r="W8" s="256">
        <v>2151931782</v>
      </c>
      <c r="X8" s="114" t="s">
        <v>44</v>
      </c>
      <c r="Y8" s="114" t="s">
        <v>97</v>
      </c>
      <c r="Z8" s="12" t="s">
        <v>389</v>
      </c>
    </row>
    <row r="9" spans="1:26" ht="79.5" customHeight="1" x14ac:dyDescent="0.5">
      <c r="A9" s="250"/>
      <c r="B9" s="253"/>
      <c r="C9" s="119"/>
      <c r="D9" s="119"/>
      <c r="E9" s="119"/>
      <c r="F9" s="116"/>
      <c r="G9" s="119"/>
      <c r="H9" s="119"/>
      <c r="I9" s="119"/>
      <c r="J9" s="159"/>
      <c r="K9" s="138"/>
      <c r="L9" s="114"/>
      <c r="M9" s="187"/>
      <c r="N9" s="114"/>
      <c r="O9" s="29" t="s">
        <v>386</v>
      </c>
      <c r="P9" s="29">
        <v>35</v>
      </c>
      <c r="Q9" s="6" t="s">
        <v>320</v>
      </c>
      <c r="R9" s="6" t="s">
        <v>321</v>
      </c>
      <c r="S9" s="7"/>
      <c r="T9" s="246"/>
      <c r="U9" s="246"/>
      <c r="V9" s="114"/>
      <c r="W9" s="256"/>
      <c r="X9" s="114"/>
      <c r="Y9" s="114"/>
      <c r="Z9" s="12" t="s">
        <v>390</v>
      </c>
    </row>
    <row r="10" spans="1:26" ht="101.25" customHeight="1" x14ac:dyDescent="0.5">
      <c r="A10" s="250"/>
      <c r="B10" s="253"/>
      <c r="C10" s="119"/>
      <c r="D10" s="119"/>
      <c r="E10" s="119"/>
      <c r="F10" s="116"/>
      <c r="G10" s="119"/>
      <c r="H10" s="119"/>
      <c r="I10" s="119"/>
      <c r="J10" s="159"/>
      <c r="K10" s="138"/>
      <c r="L10" s="114"/>
      <c r="M10" s="187"/>
      <c r="N10" s="114"/>
      <c r="O10" s="29" t="s">
        <v>387</v>
      </c>
      <c r="P10" s="29">
        <v>1</v>
      </c>
      <c r="Q10" s="6" t="s">
        <v>320</v>
      </c>
      <c r="R10" s="6" t="s">
        <v>321</v>
      </c>
      <c r="S10" s="7"/>
      <c r="T10" s="246"/>
      <c r="U10" s="246"/>
      <c r="V10" s="114"/>
      <c r="W10" s="256"/>
      <c r="X10" s="114"/>
      <c r="Y10" s="114"/>
      <c r="Z10" s="12" t="s">
        <v>391</v>
      </c>
    </row>
    <row r="11" spans="1:26" ht="129" customHeight="1" x14ac:dyDescent="0.5">
      <c r="A11" s="250"/>
      <c r="B11" s="253"/>
      <c r="C11" s="119"/>
      <c r="D11" s="119"/>
      <c r="E11" s="119"/>
      <c r="F11" s="116"/>
      <c r="G11" s="119"/>
      <c r="H11" s="119"/>
      <c r="I11" s="119"/>
      <c r="J11" s="159"/>
      <c r="K11" s="138"/>
      <c r="L11" s="114"/>
      <c r="M11" s="187"/>
      <c r="N11" s="114"/>
      <c r="O11" s="29" t="s">
        <v>388</v>
      </c>
      <c r="P11" s="29">
        <v>1</v>
      </c>
      <c r="Q11" s="6" t="s">
        <v>320</v>
      </c>
      <c r="R11" s="6" t="s">
        <v>321</v>
      </c>
      <c r="S11" s="7"/>
      <c r="T11" s="246"/>
      <c r="U11" s="246"/>
      <c r="V11" s="114"/>
      <c r="W11" s="256"/>
      <c r="X11" s="114"/>
      <c r="Y11" s="114"/>
      <c r="Z11" s="12" t="s">
        <v>392</v>
      </c>
    </row>
    <row r="12" spans="1:26" ht="124.5" customHeight="1" x14ac:dyDescent="0.5">
      <c r="A12" s="250"/>
      <c r="B12" s="253"/>
      <c r="C12" s="119"/>
      <c r="D12" s="119"/>
      <c r="E12" s="119"/>
      <c r="F12" s="116"/>
      <c r="G12" s="119"/>
      <c r="H12" s="119"/>
      <c r="I12" s="119"/>
      <c r="J12" s="159"/>
      <c r="K12" s="138"/>
      <c r="L12" s="205" t="s">
        <v>45</v>
      </c>
      <c r="M12" s="126">
        <v>2020130010057</v>
      </c>
      <c r="N12" s="130" t="s">
        <v>46</v>
      </c>
      <c r="O12" s="130" t="s">
        <v>47</v>
      </c>
      <c r="P12" s="126"/>
      <c r="Q12" s="6" t="s">
        <v>320</v>
      </c>
      <c r="R12" s="6" t="s">
        <v>321</v>
      </c>
      <c r="S12" s="235"/>
      <c r="T12" s="130" t="s">
        <v>42</v>
      </c>
      <c r="U12" s="130" t="s">
        <v>48</v>
      </c>
      <c r="V12" s="130" t="s">
        <v>326</v>
      </c>
      <c r="W12" s="210">
        <v>30492704936</v>
      </c>
      <c r="X12" s="130" t="s">
        <v>51</v>
      </c>
      <c r="Y12" s="130" t="s">
        <v>327</v>
      </c>
      <c r="Z12" s="263"/>
    </row>
    <row r="13" spans="1:26" ht="69.75" hidden="1" customHeight="1" x14ac:dyDescent="0.5">
      <c r="A13" s="250"/>
      <c r="B13" s="253"/>
      <c r="C13" s="119"/>
      <c r="D13" s="119"/>
      <c r="E13" s="119"/>
      <c r="F13" s="116"/>
      <c r="G13" s="119"/>
      <c r="H13" s="119"/>
      <c r="I13" s="119"/>
      <c r="J13" s="159"/>
      <c r="K13" s="138"/>
      <c r="L13" s="206"/>
      <c r="M13" s="127"/>
      <c r="N13" s="131"/>
      <c r="O13" s="132"/>
      <c r="P13" s="128"/>
      <c r="Q13" s="6" t="s">
        <v>320</v>
      </c>
      <c r="R13" s="6" t="s">
        <v>321</v>
      </c>
      <c r="S13" s="236"/>
      <c r="T13" s="131"/>
      <c r="U13" s="131"/>
      <c r="V13" s="131"/>
      <c r="W13" s="268"/>
      <c r="X13" s="131"/>
      <c r="Y13" s="261"/>
      <c r="Z13" s="264"/>
    </row>
    <row r="14" spans="1:26" ht="118.5" customHeight="1" x14ac:dyDescent="0.5">
      <c r="A14" s="250"/>
      <c r="B14" s="253"/>
      <c r="C14" s="119"/>
      <c r="D14" s="119"/>
      <c r="E14" s="119"/>
      <c r="F14" s="116"/>
      <c r="G14" s="119"/>
      <c r="H14" s="119"/>
      <c r="I14" s="119"/>
      <c r="J14" s="159"/>
      <c r="K14" s="138"/>
      <c r="L14" s="206"/>
      <c r="M14" s="127"/>
      <c r="N14" s="131"/>
      <c r="O14" s="130" t="s">
        <v>49</v>
      </c>
      <c r="P14" s="126" t="s">
        <v>371</v>
      </c>
      <c r="Q14" s="226" t="s">
        <v>320</v>
      </c>
      <c r="R14" s="226" t="s">
        <v>321</v>
      </c>
      <c r="S14" s="235"/>
      <c r="T14" s="131"/>
      <c r="U14" s="131"/>
      <c r="V14" s="131"/>
      <c r="W14" s="268"/>
      <c r="X14" s="131"/>
      <c r="Y14" s="261"/>
      <c r="Z14" s="264"/>
    </row>
    <row r="15" spans="1:26" ht="24" customHeight="1" x14ac:dyDescent="0.5">
      <c r="A15" s="250"/>
      <c r="B15" s="253"/>
      <c r="C15" s="119"/>
      <c r="D15" s="119"/>
      <c r="E15" s="119"/>
      <c r="F15" s="116"/>
      <c r="G15" s="119"/>
      <c r="H15" s="119"/>
      <c r="I15" s="119"/>
      <c r="J15" s="159"/>
      <c r="K15" s="138"/>
      <c r="L15" s="206"/>
      <c r="M15" s="127"/>
      <c r="N15" s="131"/>
      <c r="O15" s="132"/>
      <c r="P15" s="128"/>
      <c r="Q15" s="227"/>
      <c r="R15" s="227"/>
      <c r="S15" s="236"/>
      <c r="T15" s="131"/>
      <c r="U15" s="131"/>
      <c r="V15" s="131"/>
      <c r="W15" s="268"/>
      <c r="X15" s="131"/>
      <c r="Y15" s="261"/>
      <c r="Z15" s="264"/>
    </row>
    <row r="16" spans="1:26" ht="117.75" customHeight="1" x14ac:dyDescent="0.5">
      <c r="A16" s="250"/>
      <c r="B16" s="253"/>
      <c r="C16" s="119"/>
      <c r="D16" s="119"/>
      <c r="E16" s="119"/>
      <c r="F16" s="116"/>
      <c r="G16" s="119"/>
      <c r="H16" s="119"/>
      <c r="I16" s="119"/>
      <c r="J16" s="159"/>
      <c r="K16" s="138"/>
      <c r="L16" s="206"/>
      <c r="M16" s="127"/>
      <c r="N16" s="131"/>
      <c r="O16" s="130" t="s">
        <v>50</v>
      </c>
      <c r="P16" s="126">
        <v>105</v>
      </c>
      <c r="Q16" s="6" t="s">
        <v>320</v>
      </c>
      <c r="R16" s="6" t="s">
        <v>321</v>
      </c>
      <c r="S16" s="235"/>
      <c r="T16" s="131"/>
      <c r="U16" s="131"/>
      <c r="V16" s="131"/>
      <c r="W16" s="268"/>
      <c r="X16" s="131"/>
      <c r="Y16" s="261"/>
      <c r="Z16" s="265"/>
    </row>
    <row r="17" spans="1:26" ht="138.75" hidden="1" customHeight="1" x14ac:dyDescent="0.5">
      <c r="A17" s="250"/>
      <c r="B17" s="253"/>
      <c r="C17" s="119"/>
      <c r="D17" s="119"/>
      <c r="E17" s="119"/>
      <c r="F17" s="116"/>
      <c r="G17" s="119"/>
      <c r="H17" s="119"/>
      <c r="I17" s="119"/>
      <c r="J17" s="159"/>
      <c r="K17" s="138"/>
      <c r="L17" s="206"/>
      <c r="M17" s="127"/>
      <c r="N17" s="131"/>
      <c r="O17" s="131"/>
      <c r="P17" s="127"/>
      <c r="Q17" s="6" t="s">
        <v>320</v>
      </c>
      <c r="R17" s="6" t="s">
        <v>321</v>
      </c>
      <c r="S17" s="247"/>
      <c r="T17" s="131"/>
      <c r="U17" s="131"/>
      <c r="V17" s="132"/>
      <c r="W17" s="211"/>
      <c r="X17" s="132"/>
      <c r="Y17" s="262"/>
      <c r="Z17" s="19"/>
    </row>
    <row r="18" spans="1:26" ht="93" hidden="1" customHeight="1" x14ac:dyDescent="0.5">
      <c r="A18" s="250"/>
      <c r="B18" s="253"/>
      <c r="C18" s="119"/>
      <c r="D18" s="119"/>
      <c r="E18" s="119"/>
      <c r="F18" s="116"/>
      <c r="G18" s="119"/>
      <c r="H18" s="119"/>
      <c r="I18" s="119"/>
      <c r="J18" s="159"/>
      <c r="K18" s="138"/>
      <c r="L18" s="206"/>
      <c r="M18" s="127"/>
      <c r="N18" s="131"/>
      <c r="O18" s="131"/>
      <c r="P18" s="127"/>
      <c r="Q18" s="6" t="s">
        <v>320</v>
      </c>
      <c r="R18" s="6" t="s">
        <v>321</v>
      </c>
      <c r="S18" s="247"/>
      <c r="T18" s="131"/>
      <c r="U18" s="131"/>
      <c r="V18" s="114" t="s">
        <v>52</v>
      </c>
      <c r="W18" s="269">
        <v>1612367104883</v>
      </c>
      <c r="X18" s="30" t="s">
        <v>53</v>
      </c>
      <c r="Y18" s="31" t="s">
        <v>54</v>
      </c>
      <c r="Z18" s="19"/>
    </row>
    <row r="19" spans="1:26" ht="31.5" hidden="1" customHeight="1" x14ac:dyDescent="0.5">
      <c r="A19" s="250"/>
      <c r="B19" s="253"/>
      <c r="C19" s="119"/>
      <c r="D19" s="119"/>
      <c r="E19" s="119"/>
      <c r="F19" s="116"/>
      <c r="G19" s="119"/>
      <c r="H19" s="119"/>
      <c r="I19" s="119"/>
      <c r="J19" s="159"/>
      <c r="K19" s="138"/>
      <c r="L19" s="206"/>
      <c r="M19" s="127"/>
      <c r="N19" s="131"/>
      <c r="O19" s="131"/>
      <c r="P19" s="127"/>
      <c r="Q19" s="6" t="s">
        <v>320</v>
      </c>
      <c r="R19" s="6" t="s">
        <v>321</v>
      </c>
      <c r="S19" s="247"/>
      <c r="T19" s="131"/>
      <c r="U19" s="131"/>
      <c r="V19" s="114"/>
      <c r="W19" s="114"/>
      <c r="X19" s="270" t="s">
        <v>55</v>
      </c>
      <c r="Y19" s="272" t="s">
        <v>56</v>
      </c>
      <c r="Z19" s="19"/>
    </row>
    <row r="20" spans="1:26" ht="0.75" hidden="1" customHeight="1" x14ac:dyDescent="0.5">
      <c r="A20" s="250"/>
      <c r="B20" s="253"/>
      <c r="C20" s="119"/>
      <c r="D20" s="119"/>
      <c r="E20" s="119"/>
      <c r="F20" s="116"/>
      <c r="G20" s="119"/>
      <c r="H20" s="119"/>
      <c r="I20" s="119"/>
      <c r="J20" s="159"/>
      <c r="K20" s="138"/>
      <c r="L20" s="206"/>
      <c r="M20" s="127"/>
      <c r="N20" s="131"/>
      <c r="O20" s="131"/>
      <c r="P20" s="127"/>
      <c r="Q20" s="6" t="s">
        <v>320</v>
      </c>
      <c r="R20" s="6" t="s">
        <v>321</v>
      </c>
      <c r="S20" s="247"/>
      <c r="T20" s="131"/>
      <c r="U20" s="131"/>
      <c r="V20" s="114"/>
      <c r="W20" s="114"/>
      <c r="X20" s="271"/>
      <c r="Y20" s="273"/>
      <c r="Z20" s="19"/>
    </row>
    <row r="21" spans="1:26" ht="39" hidden="1" customHeight="1" x14ac:dyDescent="0.5">
      <c r="A21" s="250"/>
      <c r="B21" s="253"/>
      <c r="C21" s="119"/>
      <c r="D21" s="119"/>
      <c r="E21" s="119"/>
      <c r="F21" s="116"/>
      <c r="G21" s="119"/>
      <c r="H21" s="119"/>
      <c r="I21" s="119"/>
      <c r="J21" s="159"/>
      <c r="K21" s="138"/>
      <c r="L21" s="206"/>
      <c r="M21" s="127"/>
      <c r="N21" s="131"/>
      <c r="O21" s="131"/>
      <c r="P21" s="127"/>
      <c r="Q21" s="6" t="s">
        <v>320</v>
      </c>
      <c r="R21" s="6" t="s">
        <v>321</v>
      </c>
      <c r="S21" s="247"/>
      <c r="T21" s="131"/>
      <c r="U21" s="131"/>
      <c r="V21" s="114" t="s">
        <v>57</v>
      </c>
      <c r="W21" s="237">
        <v>687558140</v>
      </c>
      <c r="X21" s="238" t="s">
        <v>58</v>
      </c>
      <c r="Y21" s="241" t="s">
        <v>59</v>
      </c>
      <c r="Z21" s="19"/>
    </row>
    <row r="22" spans="1:26" ht="39" hidden="1" customHeight="1" x14ac:dyDescent="0.5">
      <c r="A22" s="250"/>
      <c r="B22" s="253"/>
      <c r="C22" s="119"/>
      <c r="D22" s="119"/>
      <c r="E22" s="119"/>
      <c r="F22" s="116"/>
      <c r="G22" s="119"/>
      <c r="H22" s="119"/>
      <c r="I22" s="119"/>
      <c r="J22" s="159"/>
      <c r="K22" s="138"/>
      <c r="L22" s="206"/>
      <c r="M22" s="127"/>
      <c r="N22" s="131"/>
      <c r="O22" s="131"/>
      <c r="P22" s="127"/>
      <c r="Q22" s="6" t="s">
        <v>320</v>
      </c>
      <c r="R22" s="6" t="s">
        <v>321</v>
      </c>
      <c r="S22" s="247"/>
      <c r="T22" s="131"/>
      <c r="U22" s="131"/>
      <c r="V22" s="114"/>
      <c r="W22" s="237"/>
      <c r="X22" s="239"/>
      <c r="Y22" s="242"/>
      <c r="Z22" s="19"/>
    </row>
    <row r="23" spans="1:26" ht="31.5" hidden="1" customHeight="1" x14ac:dyDescent="0.5">
      <c r="A23" s="250"/>
      <c r="B23" s="253"/>
      <c r="C23" s="119"/>
      <c r="D23" s="119"/>
      <c r="E23" s="119"/>
      <c r="F23" s="116"/>
      <c r="G23" s="119"/>
      <c r="H23" s="119"/>
      <c r="I23" s="119"/>
      <c r="J23" s="159"/>
      <c r="K23" s="138"/>
      <c r="L23" s="206"/>
      <c r="M23" s="127"/>
      <c r="N23" s="131"/>
      <c r="O23" s="131"/>
      <c r="P23" s="127"/>
      <c r="Q23" s="6" t="s">
        <v>320</v>
      </c>
      <c r="R23" s="6" t="s">
        <v>321</v>
      </c>
      <c r="S23" s="247"/>
      <c r="T23" s="131"/>
      <c r="U23" s="131"/>
      <c r="V23" s="114"/>
      <c r="W23" s="237"/>
      <c r="X23" s="239"/>
      <c r="Y23" s="242"/>
      <c r="Z23" s="19"/>
    </row>
    <row r="24" spans="1:26" ht="57.75" hidden="1" customHeight="1" x14ac:dyDescent="0.5">
      <c r="A24" s="250"/>
      <c r="B24" s="253"/>
      <c r="C24" s="119"/>
      <c r="D24" s="119"/>
      <c r="E24" s="119"/>
      <c r="F24" s="116"/>
      <c r="G24" s="119"/>
      <c r="H24" s="119"/>
      <c r="I24" s="119"/>
      <c r="J24" s="159"/>
      <c r="K24" s="138"/>
      <c r="L24" s="207"/>
      <c r="M24" s="128"/>
      <c r="N24" s="132"/>
      <c r="O24" s="132"/>
      <c r="P24" s="128"/>
      <c r="Q24" s="6" t="s">
        <v>320</v>
      </c>
      <c r="R24" s="6" t="s">
        <v>321</v>
      </c>
      <c r="S24" s="236"/>
      <c r="T24" s="132"/>
      <c r="U24" s="132"/>
      <c r="V24" s="114"/>
      <c r="W24" s="237"/>
      <c r="X24" s="240"/>
      <c r="Y24" s="243"/>
      <c r="Z24" s="19"/>
    </row>
    <row r="25" spans="1:26" ht="147.75" customHeight="1" x14ac:dyDescent="0.5">
      <c r="A25" s="250"/>
      <c r="B25" s="253"/>
      <c r="C25" s="119"/>
      <c r="D25" s="119"/>
      <c r="E25" s="119"/>
      <c r="F25" s="116"/>
      <c r="G25" s="119"/>
      <c r="H25" s="119"/>
      <c r="I25" s="119"/>
      <c r="J25" s="159"/>
      <c r="K25" s="138"/>
      <c r="L25" s="114" t="s">
        <v>60</v>
      </c>
      <c r="M25" s="187">
        <v>2020130010052</v>
      </c>
      <c r="N25" s="114" t="s">
        <v>61</v>
      </c>
      <c r="O25" s="12" t="s">
        <v>62</v>
      </c>
      <c r="P25" s="32">
        <v>5700</v>
      </c>
      <c r="Q25" s="6" t="s">
        <v>320</v>
      </c>
      <c r="R25" s="6" t="s">
        <v>321</v>
      </c>
      <c r="S25" s="7"/>
      <c r="T25" s="114" t="s">
        <v>42</v>
      </c>
      <c r="U25" s="114" t="s">
        <v>63</v>
      </c>
      <c r="V25" s="114" t="s">
        <v>328</v>
      </c>
      <c r="W25" s="267">
        <v>388655998139</v>
      </c>
      <c r="X25" s="114" t="s">
        <v>329</v>
      </c>
      <c r="Y25" s="114" t="s">
        <v>330</v>
      </c>
      <c r="Z25" s="263"/>
    </row>
    <row r="26" spans="1:26" ht="151.5" customHeight="1" x14ac:dyDescent="0.5">
      <c r="A26" s="250"/>
      <c r="B26" s="253"/>
      <c r="C26" s="119"/>
      <c r="D26" s="119"/>
      <c r="E26" s="119"/>
      <c r="F26" s="116"/>
      <c r="G26" s="119"/>
      <c r="H26" s="119"/>
      <c r="I26" s="119"/>
      <c r="J26" s="159"/>
      <c r="K26" s="138"/>
      <c r="L26" s="114"/>
      <c r="M26" s="187"/>
      <c r="N26" s="114"/>
      <c r="O26" s="12" t="s">
        <v>64</v>
      </c>
      <c r="P26" s="32">
        <v>750</v>
      </c>
      <c r="Q26" s="6" t="s">
        <v>320</v>
      </c>
      <c r="R26" s="6" t="s">
        <v>321</v>
      </c>
      <c r="S26" s="7"/>
      <c r="T26" s="114"/>
      <c r="U26" s="114"/>
      <c r="V26" s="114"/>
      <c r="W26" s="267"/>
      <c r="X26" s="114"/>
      <c r="Y26" s="114"/>
      <c r="Z26" s="264"/>
    </row>
    <row r="27" spans="1:26" ht="180" customHeight="1" x14ac:dyDescent="0.5">
      <c r="A27" s="250"/>
      <c r="B27" s="253"/>
      <c r="C27" s="119"/>
      <c r="D27" s="119"/>
      <c r="E27" s="119"/>
      <c r="F27" s="116"/>
      <c r="G27" s="119"/>
      <c r="H27" s="119"/>
      <c r="I27" s="119"/>
      <c r="J27" s="159"/>
      <c r="K27" s="138"/>
      <c r="L27" s="114"/>
      <c r="M27" s="187"/>
      <c r="N27" s="114"/>
      <c r="O27" s="12" t="s">
        <v>65</v>
      </c>
      <c r="P27" s="32">
        <v>430</v>
      </c>
      <c r="Q27" s="6" t="s">
        <v>320</v>
      </c>
      <c r="R27" s="6" t="s">
        <v>321</v>
      </c>
      <c r="S27" s="7"/>
      <c r="T27" s="114"/>
      <c r="U27" s="114"/>
      <c r="V27" s="114"/>
      <c r="W27" s="267"/>
      <c r="X27" s="114"/>
      <c r="Y27" s="114"/>
      <c r="Z27" s="265"/>
    </row>
    <row r="28" spans="1:26" ht="168.75" customHeight="1" x14ac:dyDescent="0.5">
      <c r="A28" s="250"/>
      <c r="B28" s="253"/>
      <c r="C28" s="119"/>
      <c r="D28" s="119"/>
      <c r="E28" s="119"/>
      <c r="F28" s="116"/>
      <c r="G28" s="118" t="s">
        <v>66</v>
      </c>
      <c r="H28" s="118" t="s">
        <v>67</v>
      </c>
      <c r="I28" s="118" t="s">
        <v>68</v>
      </c>
      <c r="J28" s="231">
        <v>1200</v>
      </c>
      <c r="K28" s="232">
        <f>300+100</f>
        <v>400</v>
      </c>
      <c r="L28" s="114" t="s">
        <v>69</v>
      </c>
      <c r="M28" s="244" t="s">
        <v>70</v>
      </c>
      <c r="N28" s="114" t="s">
        <v>71</v>
      </c>
      <c r="O28" s="12" t="s">
        <v>393</v>
      </c>
      <c r="P28" s="18">
        <v>400</v>
      </c>
      <c r="Q28" s="6" t="s">
        <v>320</v>
      </c>
      <c r="R28" s="6" t="s">
        <v>321</v>
      </c>
      <c r="S28" s="33"/>
      <c r="T28" s="114" t="s">
        <v>42</v>
      </c>
      <c r="U28" s="114" t="s">
        <v>43</v>
      </c>
      <c r="V28" s="114" t="s">
        <v>34</v>
      </c>
      <c r="W28" s="237">
        <v>1005827769</v>
      </c>
      <c r="X28" s="114" t="s">
        <v>331</v>
      </c>
      <c r="Y28" s="114" t="s">
        <v>332</v>
      </c>
      <c r="Z28" s="12" t="s">
        <v>383</v>
      </c>
    </row>
    <row r="29" spans="1:26" ht="113.25" customHeight="1" x14ac:dyDescent="0.5">
      <c r="A29" s="250"/>
      <c r="B29" s="253"/>
      <c r="C29" s="119"/>
      <c r="D29" s="119"/>
      <c r="E29" s="119"/>
      <c r="F29" s="116"/>
      <c r="G29" s="119"/>
      <c r="H29" s="119"/>
      <c r="I29" s="119"/>
      <c r="J29" s="231"/>
      <c r="K29" s="232"/>
      <c r="L29" s="114"/>
      <c r="M29" s="244"/>
      <c r="N29" s="114"/>
      <c r="O29" s="12" t="s">
        <v>394</v>
      </c>
      <c r="P29" s="18">
        <v>1</v>
      </c>
      <c r="Q29" s="6" t="s">
        <v>320</v>
      </c>
      <c r="R29" s="6" t="s">
        <v>321</v>
      </c>
      <c r="S29" s="33"/>
      <c r="T29" s="114"/>
      <c r="U29" s="114"/>
      <c r="V29" s="114"/>
      <c r="W29" s="237"/>
      <c r="X29" s="114"/>
      <c r="Y29" s="114"/>
      <c r="Z29" s="12" t="s">
        <v>382</v>
      </c>
    </row>
    <row r="30" spans="1:26" ht="131.25" customHeight="1" x14ac:dyDescent="0.5">
      <c r="A30" s="250"/>
      <c r="B30" s="253"/>
      <c r="C30" s="119"/>
      <c r="D30" s="119"/>
      <c r="E30" s="119"/>
      <c r="F30" s="116"/>
      <c r="G30" s="119"/>
      <c r="H30" s="119"/>
      <c r="I30" s="119"/>
      <c r="J30" s="231"/>
      <c r="K30" s="232"/>
      <c r="L30" s="114"/>
      <c r="M30" s="244"/>
      <c r="N30" s="114"/>
      <c r="O30" s="12" t="s">
        <v>395</v>
      </c>
      <c r="P30" s="18">
        <v>43</v>
      </c>
      <c r="Q30" s="6" t="s">
        <v>320</v>
      </c>
      <c r="R30" s="6" t="s">
        <v>321</v>
      </c>
      <c r="S30" s="33"/>
      <c r="T30" s="114"/>
      <c r="U30" s="114"/>
      <c r="V30" s="114"/>
      <c r="W30" s="237"/>
      <c r="X30" s="114"/>
      <c r="Y30" s="114"/>
      <c r="Z30" s="12" t="s">
        <v>396</v>
      </c>
    </row>
    <row r="31" spans="1:26" ht="188.25" customHeight="1" x14ac:dyDescent="0.5">
      <c r="A31" s="250"/>
      <c r="B31" s="253"/>
      <c r="C31" s="119"/>
      <c r="D31" s="119"/>
      <c r="E31" s="119"/>
      <c r="F31" s="116"/>
      <c r="G31" s="118" t="s">
        <v>72</v>
      </c>
      <c r="H31" s="118">
        <v>0</v>
      </c>
      <c r="I31" s="118" t="s">
        <v>73</v>
      </c>
      <c r="J31" s="233">
        <v>45</v>
      </c>
      <c r="K31" s="234">
        <v>5</v>
      </c>
      <c r="L31" s="114" t="s">
        <v>74</v>
      </c>
      <c r="M31" s="187">
        <v>2020130010117</v>
      </c>
      <c r="N31" s="114" t="s">
        <v>75</v>
      </c>
      <c r="O31" s="29" t="s">
        <v>397</v>
      </c>
      <c r="P31" s="29">
        <v>15</v>
      </c>
      <c r="Q31" s="6" t="s">
        <v>320</v>
      </c>
      <c r="R31" s="6" t="s">
        <v>321</v>
      </c>
      <c r="S31" s="33"/>
      <c r="T31" s="114" t="s">
        <v>42</v>
      </c>
      <c r="U31" s="114" t="s">
        <v>76</v>
      </c>
      <c r="V31" s="114" t="s">
        <v>333</v>
      </c>
      <c r="W31" s="230">
        <v>2694294594</v>
      </c>
      <c r="X31" s="114" t="s">
        <v>334</v>
      </c>
      <c r="Y31" s="114" t="s">
        <v>335</v>
      </c>
      <c r="Z31" s="260" t="s">
        <v>399</v>
      </c>
    </row>
    <row r="32" spans="1:26" ht="124.5" customHeight="1" x14ac:dyDescent="0.5">
      <c r="A32" s="250"/>
      <c r="B32" s="253"/>
      <c r="C32" s="119"/>
      <c r="D32" s="119"/>
      <c r="E32" s="119"/>
      <c r="F32" s="116"/>
      <c r="G32" s="119"/>
      <c r="H32" s="119"/>
      <c r="I32" s="119"/>
      <c r="J32" s="233"/>
      <c r="K32" s="234"/>
      <c r="L32" s="114"/>
      <c r="M32" s="187"/>
      <c r="N32" s="114"/>
      <c r="O32" s="29" t="s">
        <v>77</v>
      </c>
      <c r="P32" s="29">
        <v>5</v>
      </c>
      <c r="Q32" s="6" t="s">
        <v>320</v>
      </c>
      <c r="R32" s="6" t="s">
        <v>321</v>
      </c>
      <c r="S32" s="33"/>
      <c r="T32" s="114"/>
      <c r="U32" s="114"/>
      <c r="V32" s="114"/>
      <c r="W32" s="230"/>
      <c r="X32" s="114"/>
      <c r="Y32" s="114"/>
      <c r="Z32" s="261"/>
    </row>
    <row r="33" spans="1:26" ht="123.75" customHeight="1" x14ac:dyDescent="0.5">
      <c r="A33" s="250"/>
      <c r="B33" s="253"/>
      <c r="C33" s="119"/>
      <c r="D33" s="119"/>
      <c r="E33" s="119"/>
      <c r="F33" s="116"/>
      <c r="G33" s="119"/>
      <c r="H33" s="119"/>
      <c r="I33" s="119"/>
      <c r="J33" s="233"/>
      <c r="K33" s="234"/>
      <c r="L33" s="114"/>
      <c r="M33" s="187"/>
      <c r="N33" s="114"/>
      <c r="O33" s="29" t="s">
        <v>78</v>
      </c>
      <c r="P33" s="29">
        <v>15</v>
      </c>
      <c r="Q33" s="6" t="s">
        <v>320</v>
      </c>
      <c r="R33" s="6" t="s">
        <v>322</v>
      </c>
      <c r="S33" s="33"/>
      <c r="T33" s="114"/>
      <c r="U33" s="114"/>
      <c r="V33" s="114"/>
      <c r="W33" s="230"/>
      <c r="X33" s="114"/>
      <c r="Y33" s="114"/>
      <c r="Z33" s="261"/>
    </row>
    <row r="34" spans="1:26" ht="141" customHeight="1" x14ac:dyDescent="0.5">
      <c r="A34" s="250"/>
      <c r="B34" s="253"/>
      <c r="C34" s="119"/>
      <c r="D34" s="119"/>
      <c r="E34" s="119"/>
      <c r="F34" s="116"/>
      <c r="G34" s="120"/>
      <c r="H34" s="120"/>
      <c r="I34" s="120"/>
      <c r="J34" s="233"/>
      <c r="K34" s="234"/>
      <c r="L34" s="114"/>
      <c r="M34" s="187"/>
      <c r="N34" s="114"/>
      <c r="O34" s="29" t="s">
        <v>398</v>
      </c>
      <c r="P34" s="29">
        <v>1</v>
      </c>
      <c r="Q34" s="6" t="s">
        <v>320</v>
      </c>
      <c r="R34" s="6" t="s">
        <v>321</v>
      </c>
      <c r="S34" s="33"/>
      <c r="T34" s="114"/>
      <c r="U34" s="114"/>
      <c r="V34" s="114"/>
      <c r="W34" s="230"/>
      <c r="X34" s="114"/>
      <c r="Y34" s="114"/>
      <c r="Z34" s="262"/>
    </row>
    <row r="35" spans="1:26" ht="145.5" customHeight="1" x14ac:dyDescent="0.5">
      <c r="A35" s="250"/>
      <c r="B35" s="253"/>
      <c r="C35" s="119"/>
      <c r="D35" s="119"/>
      <c r="E35" s="119"/>
      <c r="F35" s="116"/>
      <c r="G35" s="118" t="s">
        <v>79</v>
      </c>
      <c r="H35" s="118" t="s">
        <v>80</v>
      </c>
      <c r="I35" s="118" t="s">
        <v>81</v>
      </c>
      <c r="J35" s="231">
        <v>100000</v>
      </c>
      <c r="K35" s="232">
        <v>100000</v>
      </c>
      <c r="L35" s="114" t="s">
        <v>82</v>
      </c>
      <c r="M35" s="187">
        <v>2020130010082</v>
      </c>
      <c r="N35" s="114" t="s">
        <v>83</v>
      </c>
      <c r="O35" s="12" t="s">
        <v>84</v>
      </c>
      <c r="P35" s="12">
        <v>1</v>
      </c>
      <c r="Q35" s="6" t="s">
        <v>320</v>
      </c>
      <c r="R35" s="6" t="s">
        <v>321</v>
      </c>
      <c r="S35" s="33"/>
      <c r="T35" s="114" t="s">
        <v>42</v>
      </c>
      <c r="U35" s="114" t="s">
        <v>85</v>
      </c>
      <c r="V35" s="114" t="s">
        <v>34</v>
      </c>
      <c r="W35" s="230">
        <v>3705523554</v>
      </c>
      <c r="X35" s="114" t="s">
        <v>336</v>
      </c>
      <c r="Y35" s="130" t="s">
        <v>337</v>
      </c>
      <c r="Z35" s="12" t="s">
        <v>403</v>
      </c>
    </row>
    <row r="36" spans="1:26" ht="96.75" customHeight="1" x14ac:dyDescent="0.5">
      <c r="A36" s="250"/>
      <c r="B36" s="253"/>
      <c r="C36" s="119"/>
      <c r="D36" s="119"/>
      <c r="E36" s="119"/>
      <c r="F36" s="116"/>
      <c r="G36" s="119"/>
      <c r="H36" s="119"/>
      <c r="I36" s="119"/>
      <c r="J36" s="231"/>
      <c r="K36" s="232"/>
      <c r="L36" s="114"/>
      <c r="M36" s="187"/>
      <c r="N36" s="114"/>
      <c r="O36" s="12" t="s">
        <v>400</v>
      </c>
      <c r="P36" s="4" t="s">
        <v>401</v>
      </c>
      <c r="Q36" s="6" t="s">
        <v>320</v>
      </c>
      <c r="R36" s="6" t="s">
        <v>321</v>
      </c>
      <c r="S36" s="33"/>
      <c r="T36" s="114"/>
      <c r="U36" s="114"/>
      <c r="V36" s="114"/>
      <c r="W36" s="230"/>
      <c r="X36" s="114"/>
      <c r="Y36" s="131"/>
      <c r="Z36" s="4" t="s">
        <v>404</v>
      </c>
    </row>
    <row r="37" spans="1:26" ht="112.5" customHeight="1" x14ac:dyDescent="0.5">
      <c r="A37" s="250"/>
      <c r="B37" s="253"/>
      <c r="C37" s="119"/>
      <c r="D37" s="119"/>
      <c r="E37" s="119"/>
      <c r="F37" s="116"/>
      <c r="G37" s="119"/>
      <c r="H37" s="119"/>
      <c r="I37" s="119"/>
      <c r="J37" s="231"/>
      <c r="K37" s="232"/>
      <c r="L37" s="114"/>
      <c r="M37" s="187"/>
      <c r="N37" s="114"/>
      <c r="O37" s="12" t="s">
        <v>402</v>
      </c>
      <c r="P37" s="4">
        <v>12210</v>
      </c>
      <c r="Q37" s="6" t="s">
        <v>320</v>
      </c>
      <c r="R37" s="6" t="s">
        <v>321</v>
      </c>
      <c r="S37" s="33"/>
      <c r="T37" s="114"/>
      <c r="U37" s="114"/>
      <c r="V37" s="114"/>
      <c r="W37" s="230"/>
      <c r="X37" s="114"/>
      <c r="Y37" s="131"/>
      <c r="Z37" s="4" t="s">
        <v>405</v>
      </c>
    </row>
    <row r="38" spans="1:26" ht="99.75" customHeight="1" x14ac:dyDescent="0.5">
      <c r="A38" s="250"/>
      <c r="B38" s="253"/>
      <c r="C38" s="119"/>
      <c r="D38" s="119"/>
      <c r="E38" s="119"/>
      <c r="F38" s="116"/>
      <c r="G38" s="119"/>
      <c r="H38" s="119"/>
      <c r="I38" s="119"/>
      <c r="J38" s="231"/>
      <c r="K38" s="232"/>
      <c r="L38" s="114"/>
      <c r="M38" s="187"/>
      <c r="N38" s="114"/>
      <c r="O38" s="12" t="s">
        <v>87</v>
      </c>
      <c r="P38" s="12">
        <v>3</v>
      </c>
      <c r="Q38" s="6" t="s">
        <v>320</v>
      </c>
      <c r="R38" s="6" t="s">
        <v>321</v>
      </c>
      <c r="S38" s="33"/>
      <c r="T38" s="114"/>
      <c r="U38" s="114"/>
      <c r="V38" s="114"/>
      <c r="W38" s="230"/>
      <c r="X38" s="114"/>
      <c r="Y38" s="132"/>
      <c r="Z38" s="12" t="s">
        <v>406</v>
      </c>
    </row>
    <row r="39" spans="1:26" ht="87" customHeight="1" x14ac:dyDescent="0.5">
      <c r="A39" s="250"/>
      <c r="B39" s="253"/>
      <c r="C39" s="119"/>
      <c r="D39" s="119"/>
      <c r="E39" s="119"/>
      <c r="F39" s="116"/>
      <c r="G39" s="119"/>
      <c r="H39" s="119"/>
      <c r="I39" s="119"/>
      <c r="J39" s="231"/>
      <c r="K39" s="232"/>
      <c r="L39" s="114" t="s">
        <v>88</v>
      </c>
      <c r="M39" s="187">
        <v>2020130010195</v>
      </c>
      <c r="N39" s="114" t="s">
        <v>89</v>
      </c>
      <c r="O39" s="12" t="s">
        <v>407</v>
      </c>
      <c r="P39" s="4">
        <v>98090</v>
      </c>
      <c r="Q39" s="226" t="s">
        <v>320</v>
      </c>
      <c r="R39" s="226" t="s">
        <v>322</v>
      </c>
      <c r="S39" s="228"/>
      <c r="T39" s="114" t="s">
        <v>42</v>
      </c>
      <c r="U39" s="114" t="s">
        <v>90</v>
      </c>
      <c r="V39" s="130" t="s">
        <v>338</v>
      </c>
      <c r="W39" s="214">
        <v>19207888856</v>
      </c>
      <c r="X39" s="130" t="s">
        <v>339</v>
      </c>
      <c r="Y39" s="130" t="s">
        <v>340</v>
      </c>
      <c r="Z39" s="4" t="s">
        <v>383</v>
      </c>
    </row>
    <row r="40" spans="1:26" ht="63.75" customHeight="1" x14ac:dyDescent="0.5">
      <c r="A40" s="250"/>
      <c r="B40" s="253"/>
      <c r="C40" s="119"/>
      <c r="D40" s="119"/>
      <c r="E40" s="119"/>
      <c r="F40" s="116"/>
      <c r="G40" s="119"/>
      <c r="H40" s="119"/>
      <c r="I40" s="119"/>
      <c r="J40" s="231"/>
      <c r="K40" s="232"/>
      <c r="L40" s="114"/>
      <c r="M40" s="187"/>
      <c r="N40" s="114"/>
      <c r="O40" s="12" t="s">
        <v>91</v>
      </c>
      <c r="P40" s="12">
        <v>1</v>
      </c>
      <c r="Q40" s="227"/>
      <c r="R40" s="227"/>
      <c r="S40" s="229"/>
      <c r="T40" s="114"/>
      <c r="U40" s="114"/>
      <c r="V40" s="131"/>
      <c r="W40" s="214"/>
      <c r="X40" s="131"/>
      <c r="Y40" s="131"/>
      <c r="Z40" s="12" t="s">
        <v>384</v>
      </c>
    </row>
    <row r="41" spans="1:26" ht="120.75" customHeight="1" x14ac:dyDescent="0.5">
      <c r="A41" s="250"/>
      <c r="B41" s="253"/>
      <c r="C41" s="119"/>
      <c r="D41" s="119"/>
      <c r="E41" s="119"/>
      <c r="F41" s="116"/>
      <c r="G41" s="119"/>
      <c r="H41" s="119"/>
      <c r="I41" s="119"/>
      <c r="J41" s="231"/>
      <c r="K41" s="232"/>
      <c r="L41" s="114"/>
      <c r="M41" s="187"/>
      <c r="N41" s="114"/>
      <c r="O41" s="12" t="s">
        <v>408</v>
      </c>
      <c r="P41" s="12">
        <v>4</v>
      </c>
      <c r="Q41" s="6" t="s">
        <v>320</v>
      </c>
      <c r="R41" s="6" t="s">
        <v>321</v>
      </c>
      <c r="S41" s="33"/>
      <c r="T41" s="114"/>
      <c r="U41" s="114"/>
      <c r="V41" s="131"/>
      <c r="W41" s="214"/>
      <c r="X41" s="131"/>
      <c r="Y41" s="131"/>
      <c r="Z41" s="12" t="s">
        <v>409</v>
      </c>
    </row>
    <row r="42" spans="1:26" ht="99.75" customHeight="1" x14ac:dyDescent="0.5">
      <c r="A42" s="250"/>
      <c r="B42" s="253"/>
      <c r="C42" s="119"/>
      <c r="D42" s="119"/>
      <c r="E42" s="119"/>
      <c r="F42" s="116"/>
      <c r="G42" s="118" t="s">
        <v>92</v>
      </c>
      <c r="H42" s="118" t="s">
        <v>93</v>
      </c>
      <c r="I42" s="118" t="s">
        <v>94</v>
      </c>
      <c r="J42" s="222">
        <v>40</v>
      </c>
      <c r="K42" s="224">
        <v>25</v>
      </c>
      <c r="L42" s="114" t="s">
        <v>95</v>
      </c>
      <c r="M42" s="187">
        <v>2020130010094</v>
      </c>
      <c r="N42" s="114" t="s">
        <v>96</v>
      </c>
      <c r="O42" s="12" t="s">
        <v>421</v>
      </c>
      <c r="P42" s="23">
        <v>5</v>
      </c>
      <c r="Q42" s="6" t="s">
        <v>320</v>
      </c>
      <c r="R42" s="6" t="s">
        <v>321</v>
      </c>
      <c r="S42" s="34"/>
      <c r="T42" s="114" t="s">
        <v>42</v>
      </c>
      <c r="U42" s="114" t="s">
        <v>311</v>
      </c>
      <c r="V42" s="114" t="s">
        <v>341</v>
      </c>
      <c r="W42" s="221">
        <v>14000000000</v>
      </c>
      <c r="X42" s="114" t="s">
        <v>342</v>
      </c>
      <c r="Y42" s="114" t="s">
        <v>343</v>
      </c>
      <c r="Z42" s="263"/>
    </row>
    <row r="43" spans="1:26" ht="217.5" customHeight="1" x14ac:dyDescent="0.5">
      <c r="A43" s="250"/>
      <c r="B43" s="253"/>
      <c r="C43" s="119"/>
      <c r="D43" s="119"/>
      <c r="E43" s="119"/>
      <c r="F43" s="116"/>
      <c r="G43" s="119"/>
      <c r="H43" s="119"/>
      <c r="I43" s="119"/>
      <c r="J43" s="222"/>
      <c r="K43" s="224"/>
      <c r="L43" s="114"/>
      <c r="M43" s="187"/>
      <c r="N43" s="114"/>
      <c r="O43" s="12" t="s">
        <v>420</v>
      </c>
      <c r="P43" s="12">
        <v>10</v>
      </c>
      <c r="Q43" s="6" t="s">
        <v>320</v>
      </c>
      <c r="R43" s="6" t="s">
        <v>321</v>
      </c>
      <c r="S43" s="34"/>
      <c r="T43" s="114"/>
      <c r="U43" s="114"/>
      <c r="V43" s="114"/>
      <c r="W43" s="221"/>
      <c r="X43" s="114"/>
      <c r="Y43" s="114"/>
      <c r="Z43" s="264"/>
    </row>
    <row r="44" spans="1:26" ht="102" customHeight="1" x14ac:dyDescent="0.5">
      <c r="A44" s="250"/>
      <c r="B44" s="253"/>
      <c r="C44" s="119"/>
      <c r="D44" s="119"/>
      <c r="E44" s="119"/>
      <c r="F44" s="116"/>
      <c r="G44" s="120"/>
      <c r="H44" s="120"/>
      <c r="I44" s="120"/>
      <c r="J44" s="223"/>
      <c r="K44" s="225"/>
      <c r="L44" s="114"/>
      <c r="M44" s="187"/>
      <c r="N44" s="114"/>
      <c r="O44" s="12" t="s">
        <v>419</v>
      </c>
      <c r="P44" s="23">
        <v>10</v>
      </c>
      <c r="Q44" s="6" t="s">
        <v>320</v>
      </c>
      <c r="R44" s="6" t="s">
        <v>321</v>
      </c>
      <c r="S44" s="34"/>
      <c r="T44" s="114"/>
      <c r="U44" s="114"/>
      <c r="V44" s="114"/>
      <c r="W44" s="221"/>
      <c r="X44" s="114"/>
      <c r="Y44" s="114"/>
      <c r="Z44" s="264"/>
    </row>
    <row r="45" spans="1:26" ht="111.75" customHeight="1" x14ac:dyDescent="0.5">
      <c r="A45" s="250"/>
      <c r="B45" s="253"/>
      <c r="C45" s="119"/>
      <c r="D45" s="119"/>
      <c r="E45" s="119"/>
      <c r="F45" s="116"/>
      <c r="G45" s="35" t="s">
        <v>98</v>
      </c>
      <c r="H45" s="35">
        <v>0</v>
      </c>
      <c r="I45" s="35" t="s">
        <v>99</v>
      </c>
      <c r="J45" s="36">
        <v>3</v>
      </c>
      <c r="K45" s="97">
        <v>1</v>
      </c>
      <c r="L45" s="114"/>
      <c r="M45" s="187"/>
      <c r="N45" s="114"/>
      <c r="O45" s="12" t="s">
        <v>100</v>
      </c>
      <c r="P45" s="12">
        <v>1</v>
      </c>
      <c r="Q45" s="6" t="s">
        <v>320</v>
      </c>
      <c r="R45" s="6" t="s">
        <v>321</v>
      </c>
      <c r="S45" s="34"/>
      <c r="T45" s="114"/>
      <c r="U45" s="114"/>
      <c r="V45" s="114"/>
      <c r="W45" s="221"/>
      <c r="X45" s="114"/>
      <c r="Y45" s="114"/>
      <c r="Z45" s="264"/>
    </row>
    <row r="46" spans="1:26" ht="171.75" customHeight="1" x14ac:dyDescent="0.5">
      <c r="A46" s="250"/>
      <c r="B46" s="253"/>
      <c r="C46" s="119"/>
      <c r="D46" s="119"/>
      <c r="E46" s="119"/>
      <c r="F46" s="117"/>
      <c r="G46" s="37" t="s">
        <v>101</v>
      </c>
      <c r="H46" s="37" t="s">
        <v>102</v>
      </c>
      <c r="I46" s="37" t="s">
        <v>103</v>
      </c>
      <c r="J46" s="36">
        <v>46</v>
      </c>
      <c r="K46" s="98">
        <v>14</v>
      </c>
      <c r="L46" s="114"/>
      <c r="M46" s="187"/>
      <c r="N46" s="114"/>
      <c r="O46" s="12" t="s">
        <v>104</v>
      </c>
      <c r="P46" s="12">
        <v>1</v>
      </c>
      <c r="Q46" s="6" t="s">
        <v>320</v>
      </c>
      <c r="R46" s="6" t="s">
        <v>321</v>
      </c>
      <c r="S46" s="34"/>
      <c r="T46" s="114"/>
      <c r="U46" s="114"/>
      <c r="V46" s="114"/>
      <c r="W46" s="221"/>
      <c r="X46" s="114"/>
      <c r="Y46" s="114"/>
      <c r="Z46" s="265"/>
    </row>
    <row r="47" spans="1:26" ht="89.25" customHeight="1" x14ac:dyDescent="0.5">
      <c r="A47" s="250"/>
      <c r="B47" s="253"/>
      <c r="C47" s="119"/>
      <c r="D47" s="119"/>
      <c r="E47" s="119"/>
      <c r="F47" s="115" t="s">
        <v>105</v>
      </c>
      <c r="G47" s="118" t="s">
        <v>106</v>
      </c>
      <c r="H47" s="215">
        <v>0.74060000000000004</v>
      </c>
      <c r="I47" s="118" t="s">
        <v>107</v>
      </c>
      <c r="J47" s="216">
        <v>0.78059999999999996</v>
      </c>
      <c r="K47" s="218">
        <v>0.76980000000000004</v>
      </c>
      <c r="L47" s="114" t="s">
        <v>108</v>
      </c>
      <c r="M47" s="187">
        <v>2020130010256</v>
      </c>
      <c r="N47" s="114" t="s">
        <v>109</v>
      </c>
      <c r="O47" s="12" t="s">
        <v>410</v>
      </c>
      <c r="P47" s="12">
        <v>13088</v>
      </c>
      <c r="Q47" s="6" t="s">
        <v>320</v>
      </c>
      <c r="R47" s="6" t="s">
        <v>321</v>
      </c>
      <c r="S47" s="33"/>
      <c r="T47" s="114" t="s">
        <v>42</v>
      </c>
      <c r="U47" s="114" t="s">
        <v>111</v>
      </c>
      <c r="V47" s="246" t="s">
        <v>34</v>
      </c>
      <c r="W47" s="257">
        <v>182025694.90000001</v>
      </c>
      <c r="X47" s="130" t="s">
        <v>344</v>
      </c>
      <c r="Y47" s="260" t="s">
        <v>345</v>
      </c>
      <c r="Z47" s="4" t="s">
        <v>383</v>
      </c>
    </row>
    <row r="48" spans="1:26" ht="89.25" customHeight="1" x14ac:dyDescent="0.5">
      <c r="A48" s="250"/>
      <c r="B48" s="253"/>
      <c r="C48" s="119"/>
      <c r="D48" s="119"/>
      <c r="E48" s="119"/>
      <c r="F48" s="116"/>
      <c r="G48" s="119"/>
      <c r="H48" s="216"/>
      <c r="I48" s="119"/>
      <c r="J48" s="216"/>
      <c r="K48" s="218"/>
      <c r="L48" s="114"/>
      <c r="M48" s="187"/>
      <c r="N48" s="114"/>
      <c r="O48" s="12" t="s">
        <v>110</v>
      </c>
      <c r="P48" s="12">
        <v>1</v>
      </c>
      <c r="Q48" s="6" t="s">
        <v>320</v>
      </c>
      <c r="R48" s="6" t="s">
        <v>321</v>
      </c>
      <c r="S48" s="33"/>
      <c r="T48" s="114"/>
      <c r="U48" s="114"/>
      <c r="V48" s="246"/>
      <c r="W48" s="258"/>
      <c r="X48" s="131"/>
      <c r="Y48" s="261"/>
      <c r="Z48" s="12" t="s">
        <v>411</v>
      </c>
    </row>
    <row r="49" spans="1:26" ht="79.5" customHeight="1" x14ac:dyDescent="0.5">
      <c r="A49" s="250"/>
      <c r="B49" s="253"/>
      <c r="C49" s="119"/>
      <c r="D49" s="119"/>
      <c r="E49" s="119"/>
      <c r="F49" s="116"/>
      <c r="G49" s="120"/>
      <c r="H49" s="217"/>
      <c r="I49" s="120"/>
      <c r="J49" s="217"/>
      <c r="K49" s="219"/>
      <c r="L49" s="114"/>
      <c r="M49" s="187"/>
      <c r="N49" s="114"/>
      <c r="O49" s="12" t="s">
        <v>112</v>
      </c>
      <c r="P49" s="12">
        <v>1</v>
      </c>
      <c r="Q49" s="6" t="s">
        <v>320</v>
      </c>
      <c r="R49" s="6" t="s">
        <v>321</v>
      </c>
      <c r="S49" s="33"/>
      <c r="T49" s="114"/>
      <c r="U49" s="114"/>
      <c r="V49" s="246"/>
      <c r="W49" s="259"/>
      <c r="X49" s="131"/>
      <c r="Y49" s="261"/>
      <c r="Z49" s="12" t="s">
        <v>412</v>
      </c>
    </row>
    <row r="50" spans="1:26" ht="154.5" customHeight="1" x14ac:dyDescent="0.5">
      <c r="A50" s="250"/>
      <c r="B50" s="253"/>
      <c r="C50" s="119"/>
      <c r="D50" s="119"/>
      <c r="E50" s="119"/>
      <c r="F50" s="116"/>
      <c r="G50" s="37" t="s">
        <v>113</v>
      </c>
      <c r="H50" s="37">
        <v>0</v>
      </c>
      <c r="I50" s="37" t="s">
        <v>114</v>
      </c>
      <c r="J50" s="38">
        <v>1</v>
      </c>
      <c r="K50" s="99">
        <v>1</v>
      </c>
      <c r="L50" s="114" t="s">
        <v>115</v>
      </c>
      <c r="M50" s="187">
        <v>2020130010270</v>
      </c>
      <c r="N50" s="114" t="s">
        <v>116</v>
      </c>
      <c r="O50" s="12" t="s">
        <v>413</v>
      </c>
      <c r="P50" s="12">
        <v>20</v>
      </c>
      <c r="Q50" s="6" t="s">
        <v>320</v>
      </c>
      <c r="R50" s="6" t="s">
        <v>321</v>
      </c>
      <c r="S50" s="33"/>
      <c r="T50" s="114"/>
      <c r="U50" s="114"/>
      <c r="V50" s="246"/>
      <c r="W50" s="257">
        <v>303376156.5</v>
      </c>
      <c r="X50" s="131"/>
      <c r="Y50" s="261"/>
      <c r="Z50" s="4" t="s">
        <v>383</v>
      </c>
    </row>
    <row r="51" spans="1:26" ht="134.25" customHeight="1" x14ac:dyDescent="0.5">
      <c r="A51" s="250"/>
      <c r="B51" s="253"/>
      <c r="C51" s="119"/>
      <c r="D51" s="119"/>
      <c r="E51" s="119"/>
      <c r="F51" s="116"/>
      <c r="G51" s="212" t="s">
        <v>117</v>
      </c>
      <c r="H51" s="212">
        <v>0</v>
      </c>
      <c r="I51" s="212" t="s">
        <v>118</v>
      </c>
      <c r="J51" s="212">
        <v>80</v>
      </c>
      <c r="K51" s="220">
        <v>20</v>
      </c>
      <c r="L51" s="114"/>
      <c r="M51" s="187"/>
      <c r="N51" s="114"/>
      <c r="O51" s="12" t="s">
        <v>120</v>
      </c>
      <c r="P51" s="12">
        <v>1</v>
      </c>
      <c r="Q51" s="6" t="s">
        <v>320</v>
      </c>
      <c r="R51" s="6" t="s">
        <v>321</v>
      </c>
      <c r="S51" s="33"/>
      <c r="T51" s="114"/>
      <c r="U51" s="114"/>
      <c r="V51" s="246"/>
      <c r="W51" s="258"/>
      <c r="X51" s="131"/>
      <c r="Y51" s="261"/>
      <c r="Z51" s="12" t="s">
        <v>411</v>
      </c>
    </row>
    <row r="52" spans="1:26" ht="84.75" customHeight="1" x14ac:dyDescent="0.5">
      <c r="A52" s="250"/>
      <c r="B52" s="253"/>
      <c r="C52" s="119"/>
      <c r="D52" s="119"/>
      <c r="E52" s="119"/>
      <c r="F52" s="116"/>
      <c r="G52" s="135"/>
      <c r="H52" s="135"/>
      <c r="I52" s="135"/>
      <c r="J52" s="135"/>
      <c r="K52" s="152"/>
      <c r="L52" s="114"/>
      <c r="M52" s="187"/>
      <c r="N52" s="114"/>
      <c r="O52" s="12" t="s">
        <v>121</v>
      </c>
      <c r="P52" s="12">
        <v>1</v>
      </c>
      <c r="Q52" s="6" t="s">
        <v>320</v>
      </c>
      <c r="R52" s="6" t="s">
        <v>321</v>
      </c>
      <c r="S52" s="33"/>
      <c r="T52" s="114"/>
      <c r="U52" s="114"/>
      <c r="V52" s="246"/>
      <c r="W52" s="259"/>
      <c r="X52" s="131"/>
      <c r="Y52" s="261"/>
      <c r="Z52" s="12" t="s">
        <v>411</v>
      </c>
    </row>
    <row r="53" spans="1:26" ht="88.5" customHeight="1" x14ac:dyDescent="0.5">
      <c r="A53" s="250"/>
      <c r="B53" s="253"/>
      <c r="C53" s="119"/>
      <c r="D53" s="119"/>
      <c r="E53" s="119"/>
      <c r="F53" s="116"/>
      <c r="G53" s="212" t="s">
        <v>122</v>
      </c>
      <c r="H53" s="212">
        <v>0</v>
      </c>
      <c r="I53" s="212" t="s">
        <v>123</v>
      </c>
      <c r="J53" s="213">
        <v>0.8</v>
      </c>
      <c r="K53" s="213">
        <v>0.2</v>
      </c>
      <c r="L53" s="114" t="s">
        <v>124</v>
      </c>
      <c r="M53" s="187"/>
      <c r="N53" s="114" t="s">
        <v>125</v>
      </c>
      <c r="O53" s="12" t="s">
        <v>126</v>
      </c>
      <c r="P53" s="12">
        <v>1</v>
      </c>
      <c r="Q53" s="6" t="s">
        <v>320</v>
      </c>
      <c r="R53" s="6" t="s">
        <v>321</v>
      </c>
      <c r="S53" s="33"/>
      <c r="T53" s="114"/>
      <c r="U53" s="114"/>
      <c r="V53" s="246"/>
      <c r="W53" s="210"/>
      <c r="X53" s="131"/>
      <c r="Y53" s="261"/>
      <c r="Z53" s="19"/>
    </row>
    <row r="54" spans="1:26" ht="165" customHeight="1" x14ac:dyDescent="0.5">
      <c r="A54" s="250"/>
      <c r="B54" s="253"/>
      <c r="C54" s="120"/>
      <c r="D54" s="120"/>
      <c r="E54" s="120"/>
      <c r="F54" s="117"/>
      <c r="G54" s="135"/>
      <c r="H54" s="135"/>
      <c r="I54" s="135"/>
      <c r="J54" s="213"/>
      <c r="K54" s="138"/>
      <c r="L54" s="114"/>
      <c r="M54" s="187"/>
      <c r="N54" s="114"/>
      <c r="O54" s="12" t="s">
        <v>127</v>
      </c>
      <c r="P54" s="12">
        <v>1</v>
      </c>
      <c r="Q54" s="6" t="s">
        <v>320</v>
      </c>
      <c r="R54" s="6" t="s">
        <v>321</v>
      </c>
      <c r="S54" s="33"/>
      <c r="T54" s="114"/>
      <c r="U54" s="114"/>
      <c r="V54" s="246"/>
      <c r="W54" s="211"/>
      <c r="X54" s="132"/>
      <c r="Y54" s="262"/>
      <c r="Z54" s="19"/>
    </row>
    <row r="55" spans="1:26" ht="127.5" customHeight="1" x14ac:dyDescent="0.5">
      <c r="A55" s="250"/>
      <c r="B55" s="253"/>
      <c r="C55" s="118" t="s">
        <v>128</v>
      </c>
      <c r="D55" s="118" t="s">
        <v>129</v>
      </c>
      <c r="E55" s="118" t="s">
        <v>130</v>
      </c>
      <c r="F55" s="115" t="s">
        <v>131</v>
      </c>
      <c r="G55" s="118" t="s">
        <v>132</v>
      </c>
      <c r="H55" s="118" t="s">
        <v>133</v>
      </c>
      <c r="I55" s="118" t="s">
        <v>134</v>
      </c>
      <c r="J55" s="119">
        <v>15</v>
      </c>
      <c r="K55" s="151">
        <v>4</v>
      </c>
      <c r="L55" s="114" t="s">
        <v>136</v>
      </c>
      <c r="M55" s="187">
        <v>2020130010186</v>
      </c>
      <c r="N55" s="114" t="s">
        <v>137</v>
      </c>
      <c r="O55" s="12" t="s">
        <v>137</v>
      </c>
      <c r="P55" s="12">
        <v>1</v>
      </c>
      <c r="Q55" s="39">
        <v>44197</v>
      </c>
      <c r="R55" s="39">
        <v>44561</v>
      </c>
      <c r="S55" s="5"/>
      <c r="T55" s="114" t="s">
        <v>138</v>
      </c>
      <c r="U55" s="114" t="s">
        <v>139</v>
      </c>
      <c r="V55" s="114" t="s">
        <v>346</v>
      </c>
      <c r="W55" s="167">
        <v>699681483</v>
      </c>
      <c r="X55" s="114" t="s">
        <v>347</v>
      </c>
      <c r="Y55" s="114" t="s">
        <v>348</v>
      </c>
      <c r="Z55" s="263"/>
    </row>
    <row r="56" spans="1:26" ht="88.5" customHeight="1" x14ac:dyDescent="0.5">
      <c r="A56" s="250"/>
      <c r="B56" s="253"/>
      <c r="C56" s="119"/>
      <c r="D56" s="119"/>
      <c r="E56" s="119"/>
      <c r="F56" s="116"/>
      <c r="G56" s="119"/>
      <c r="H56" s="119"/>
      <c r="I56" s="119"/>
      <c r="J56" s="119"/>
      <c r="K56" s="151"/>
      <c r="L56" s="114"/>
      <c r="M56" s="187"/>
      <c r="N56" s="114"/>
      <c r="O56" s="12" t="s">
        <v>140</v>
      </c>
      <c r="P56" s="12">
        <v>1</v>
      </c>
      <c r="Q56" s="39">
        <v>44197</v>
      </c>
      <c r="R56" s="39">
        <v>44561</v>
      </c>
      <c r="S56" s="5"/>
      <c r="T56" s="114"/>
      <c r="U56" s="114"/>
      <c r="V56" s="114"/>
      <c r="W56" s="167"/>
      <c r="X56" s="114"/>
      <c r="Y56" s="114"/>
      <c r="Z56" s="264"/>
    </row>
    <row r="57" spans="1:26" ht="87.75" customHeight="1" x14ac:dyDescent="0.5">
      <c r="A57" s="250"/>
      <c r="B57" s="253"/>
      <c r="C57" s="119"/>
      <c r="D57" s="119"/>
      <c r="E57" s="119"/>
      <c r="F57" s="116"/>
      <c r="G57" s="120"/>
      <c r="H57" s="120"/>
      <c r="I57" s="120"/>
      <c r="J57" s="120"/>
      <c r="K57" s="152"/>
      <c r="L57" s="114"/>
      <c r="M57" s="187"/>
      <c r="N57" s="114"/>
      <c r="O57" s="59" t="s">
        <v>141</v>
      </c>
      <c r="P57" s="12">
        <v>1</v>
      </c>
      <c r="Q57" s="39">
        <v>44197</v>
      </c>
      <c r="R57" s="39">
        <v>44561</v>
      </c>
      <c r="S57" s="5"/>
      <c r="T57" s="114"/>
      <c r="U57" s="114"/>
      <c r="V57" s="114"/>
      <c r="W57" s="167"/>
      <c r="X57" s="114"/>
      <c r="Y57" s="114"/>
      <c r="Z57" s="264"/>
    </row>
    <row r="58" spans="1:26" ht="143.25" customHeight="1" x14ac:dyDescent="0.5">
      <c r="A58" s="250"/>
      <c r="B58" s="253"/>
      <c r="C58" s="119"/>
      <c r="D58" s="119"/>
      <c r="E58" s="119"/>
      <c r="F58" s="116"/>
      <c r="G58" s="37" t="s">
        <v>142</v>
      </c>
      <c r="H58" s="37" t="s">
        <v>143</v>
      </c>
      <c r="I58" s="37" t="s">
        <v>144</v>
      </c>
      <c r="J58" s="37">
        <f>60-47</f>
        <v>13</v>
      </c>
      <c r="K58" s="100">
        <v>3</v>
      </c>
      <c r="L58" s="114"/>
      <c r="M58" s="187"/>
      <c r="N58" s="114"/>
      <c r="O58" s="12" t="s">
        <v>145</v>
      </c>
      <c r="P58" s="12" t="s">
        <v>372</v>
      </c>
      <c r="Q58" s="39">
        <v>44197</v>
      </c>
      <c r="R58" s="39">
        <v>44561</v>
      </c>
      <c r="S58" s="5"/>
      <c r="T58" s="114"/>
      <c r="U58" s="12" t="s">
        <v>146</v>
      </c>
      <c r="V58" s="114"/>
      <c r="W58" s="167"/>
      <c r="X58" s="114"/>
      <c r="Y58" s="114"/>
      <c r="Z58" s="265"/>
    </row>
    <row r="59" spans="1:26" ht="82.5" customHeight="1" x14ac:dyDescent="0.5">
      <c r="A59" s="250"/>
      <c r="B59" s="253"/>
      <c r="C59" s="119"/>
      <c r="D59" s="119"/>
      <c r="E59" s="119"/>
      <c r="F59" s="116"/>
      <c r="G59" s="118" t="s">
        <v>147</v>
      </c>
      <c r="H59" s="118" t="s">
        <v>148</v>
      </c>
      <c r="I59" s="118" t="s">
        <v>149</v>
      </c>
      <c r="J59" s="201">
        <f>22-4</f>
        <v>18</v>
      </c>
      <c r="K59" s="203">
        <v>5</v>
      </c>
      <c r="L59" s="205" t="s">
        <v>150</v>
      </c>
      <c r="M59" s="198">
        <v>2020130010257</v>
      </c>
      <c r="N59" s="110" t="s">
        <v>151</v>
      </c>
      <c r="O59" s="14" t="s">
        <v>152</v>
      </c>
      <c r="P59" s="14" t="s">
        <v>373</v>
      </c>
      <c r="Q59" s="39">
        <v>44197</v>
      </c>
      <c r="R59" s="39">
        <v>44561</v>
      </c>
      <c r="S59" s="5"/>
      <c r="T59" s="110" t="s">
        <v>138</v>
      </c>
      <c r="U59" s="110" t="s">
        <v>153</v>
      </c>
      <c r="V59" s="110" t="s">
        <v>34</v>
      </c>
      <c r="W59" s="186">
        <v>68270787</v>
      </c>
      <c r="X59" s="110" t="s">
        <v>154</v>
      </c>
      <c r="Y59" s="266" t="s">
        <v>349</v>
      </c>
      <c r="Z59" s="263"/>
    </row>
    <row r="60" spans="1:26" ht="74.25" customHeight="1" x14ac:dyDescent="0.5">
      <c r="A60" s="250"/>
      <c r="B60" s="253"/>
      <c r="C60" s="119"/>
      <c r="D60" s="119"/>
      <c r="E60" s="119"/>
      <c r="F60" s="116"/>
      <c r="G60" s="119"/>
      <c r="H60" s="119"/>
      <c r="I60" s="119"/>
      <c r="J60" s="208"/>
      <c r="K60" s="209"/>
      <c r="L60" s="206"/>
      <c r="M60" s="199"/>
      <c r="N60" s="110"/>
      <c r="O60" s="14" t="s">
        <v>155</v>
      </c>
      <c r="P60" s="14">
        <v>9</v>
      </c>
      <c r="Q60" s="39">
        <v>44531</v>
      </c>
      <c r="R60" s="40">
        <v>44500</v>
      </c>
      <c r="S60" s="5"/>
      <c r="T60" s="110"/>
      <c r="U60" s="110"/>
      <c r="V60" s="110"/>
      <c r="W60" s="186"/>
      <c r="X60" s="110"/>
      <c r="Y60" s="266"/>
      <c r="Z60" s="264"/>
    </row>
    <row r="61" spans="1:26" ht="103.5" customHeight="1" x14ac:dyDescent="0.5">
      <c r="A61" s="250"/>
      <c r="B61" s="253"/>
      <c r="C61" s="119"/>
      <c r="D61" s="119"/>
      <c r="E61" s="119"/>
      <c r="F61" s="116"/>
      <c r="G61" s="120"/>
      <c r="H61" s="120"/>
      <c r="I61" s="120"/>
      <c r="J61" s="202"/>
      <c r="K61" s="204"/>
      <c r="L61" s="206"/>
      <c r="M61" s="199"/>
      <c r="N61" s="110"/>
      <c r="O61" s="14" t="s">
        <v>156</v>
      </c>
      <c r="P61" s="14">
        <v>6</v>
      </c>
      <c r="Q61" s="40" t="s">
        <v>119</v>
      </c>
      <c r="R61" s="40" t="s">
        <v>119</v>
      </c>
      <c r="S61" s="5"/>
      <c r="T61" s="110"/>
      <c r="U61" s="110"/>
      <c r="V61" s="110"/>
      <c r="W61" s="186"/>
      <c r="X61" s="110"/>
      <c r="Y61" s="266"/>
      <c r="Z61" s="264"/>
    </row>
    <row r="62" spans="1:26" ht="109.5" customHeight="1" x14ac:dyDescent="0.5">
      <c r="A62" s="250"/>
      <c r="B62" s="253"/>
      <c r="C62" s="119"/>
      <c r="D62" s="119"/>
      <c r="E62" s="119"/>
      <c r="F62" s="116"/>
      <c r="G62" s="118" t="s">
        <v>157</v>
      </c>
      <c r="H62" s="118" t="s">
        <v>158</v>
      </c>
      <c r="I62" s="118" t="s">
        <v>159</v>
      </c>
      <c r="J62" s="201">
        <v>6</v>
      </c>
      <c r="K62" s="203">
        <v>3</v>
      </c>
      <c r="L62" s="206"/>
      <c r="M62" s="199"/>
      <c r="N62" s="110" t="s">
        <v>160</v>
      </c>
      <c r="O62" s="14" t="s">
        <v>161</v>
      </c>
      <c r="P62" s="41" t="s">
        <v>374</v>
      </c>
      <c r="Q62" s="39">
        <v>44197</v>
      </c>
      <c r="R62" s="39">
        <v>44561</v>
      </c>
      <c r="S62" s="5"/>
      <c r="T62" s="110" t="s">
        <v>138</v>
      </c>
      <c r="U62" s="110" t="s">
        <v>162</v>
      </c>
      <c r="V62" s="110"/>
      <c r="W62" s="186"/>
      <c r="X62" s="110"/>
      <c r="Y62" s="266"/>
      <c r="Z62" s="264"/>
    </row>
    <row r="63" spans="1:26" ht="120.75" customHeight="1" x14ac:dyDescent="0.5">
      <c r="A63" s="250"/>
      <c r="B63" s="253"/>
      <c r="C63" s="119"/>
      <c r="D63" s="119"/>
      <c r="E63" s="119"/>
      <c r="F63" s="117"/>
      <c r="G63" s="120"/>
      <c r="H63" s="120"/>
      <c r="I63" s="120"/>
      <c r="J63" s="202"/>
      <c r="K63" s="204"/>
      <c r="L63" s="207"/>
      <c r="M63" s="200"/>
      <c r="N63" s="110"/>
      <c r="O63" s="14" t="s">
        <v>163</v>
      </c>
      <c r="P63" s="41">
        <v>2</v>
      </c>
      <c r="Q63" s="39">
        <v>44197</v>
      </c>
      <c r="R63" s="39">
        <v>44561</v>
      </c>
      <c r="S63" s="5"/>
      <c r="T63" s="110"/>
      <c r="U63" s="110"/>
      <c r="V63" s="110"/>
      <c r="W63" s="186"/>
      <c r="X63" s="110"/>
      <c r="Y63" s="266"/>
      <c r="Z63" s="265"/>
    </row>
    <row r="64" spans="1:26" ht="147" customHeight="1" x14ac:dyDescent="0.5">
      <c r="A64" s="250"/>
      <c r="B64" s="253"/>
      <c r="C64" s="119"/>
      <c r="D64" s="119"/>
      <c r="E64" s="119"/>
      <c r="F64" s="115" t="s">
        <v>164</v>
      </c>
      <c r="G64" s="42" t="s">
        <v>165</v>
      </c>
      <c r="H64" s="42" t="s">
        <v>166</v>
      </c>
      <c r="I64" s="42" t="s">
        <v>167</v>
      </c>
      <c r="J64" s="37">
        <v>1000</v>
      </c>
      <c r="K64" s="101">
        <v>316</v>
      </c>
      <c r="L64" s="114" t="s">
        <v>168</v>
      </c>
      <c r="M64" s="187">
        <v>2020130010142</v>
      </c>
      <c r="N64" s="114" t="s">
        <v>169</v>
      </c>
      <c r="O64" s="12" t="s">
        <v>170</v>
      </c>
      <c r="P64" s="43" t="s">
        <v>375</v>
      </c>
      <c r="Q64" s="39">
        <v>44197</v>
      </c>
      <c r="R64" s="39">
        <v>44530</v>
      </c>
      <c r="S64" s="5"/>
      <c r="T64" s="114" t="s">
        <v>138</v>
      </c>
      <c r="U64" s="114" t="s">
        <v>146</v>
      </c>
      <c r="V64" s="121" t="s">
        <v>350</v>
      </c>
      <c r="W64" s="193">
        <v>3836280305</v>
      </c>
      <c r="X64" s="121" t="s">
        <v>351</v>
      </c>
      <c r="Y64" s="121" t="s">
        <v>352</v>
      </c>
      <c r="Z64" s="263"/>
    </row>
    <row r="65" spans="1:26" ht="181.5" customHeight="1" x14ac:dyDescent="0.5">
      <c r="A65" s="250"/>
      <c r="B65" s="253"/>
      <c r="C65" s="119"/>
      <c r="D65" s="119"/>
      <c r="E65" s="119"/>
      <c r="F65" s="116"/>
      <c r="G65" s="37" t="s">
        <v>171</v>
      </c>
      <c r="H65" s="37">
        <v>0</v>
      </c>
      <c r="I65" s="37" t="s">
        <v>172</v>
      </c>
      <c r="J65" s="37">
        <v>15</v>
      </c>
      <c r="K65" s="102">
        <v>5</v>
      </c>
      <c r="L65" s="114"/>
      <c r="M65" s="187"/>
      <c r="N65" s="114"/>
      <c r="O65" s="12" t="s">
        <v>173</v>
      </c>
      <c r="P65" s="44" t="s">
        <v>376</v>
      </c>
      <c r="Q65" s="39">
        <v>44197</v>
      </c>
      <c r="R65" s="39">
        <v>44530</v>
      </c>
      <c r="S65" s="5"/>
      <c r="T65" s="114"/>
      <c r="U65" s="114"/>
      <c r="V65" s="191"/>
      <c r="W65" s="194"/>
      <c r="X65" s="122"/>
      <c r="Y65" s="122"/>
      <c r="Z65" s="264"/>
    </row>
    <row r="66" spans="1:26" ht="262.5" customHeight="1" x14ac:dyDescent="0.5">
      <c r="A66" s="250"/>
      <c r="B66" s="253"/>
      <c r="C66" s="119"/>
      <c r="D66" s="119"/>
      <c r="E66" s="119"/>
      <c r="F66" s="116"/>
      <c r="G66" s="37" t="s">
        <v>174</v>
      </c>
      <c r="H66" s="37" t="s">
        <v>135</v>
      </c>
      <c r="I66" s="37" t="s">
        <v>175</v>
      </c>
      <c r="J66" s="45" t="s">
        <v>176</v>
      </c>
      <c r="K66" s="308" t="s">
        <v>424</v>
      </c>
      <c r="L66" s="114"/>
      <c r="M66" s="187"/>
      <c r="N66" s="114"/>
      <c r="O66" s="12" t="s">
        <v>177</v>
      </c>
      <c r="P66" s="46">
        <v>375</v>
      </c>
      <c r="Q66" s="39">
        <v>44197</v>
      </c>
      <c r="R66" s="39">
        <v>44530</v>
      </c>
      <c r="S66" s="5"/>
      <c r="T66" s="114"/>
      <c r="U66" s="114"/>
      <c r="V66" s="192"/>
      <c r="W66" s="195"/>
      <c r="X66" s="123"/>
      <c r="Y66" s="123"/>
      <c r="Z66" s="265"/>
    </row>
    <row r="67" spans="1:26" ht="108" customHeight="1" x14ac:dyDescent="0.5">
      <c r="A67" s="250"/>
      <c r="B67" s="253"/>
      <c r="C67" s="119"/>
      <c r="D67" s="119"/>
      <c r="E67" s="119"/>
      <c r="F67" s="116"/>
      <c r="G67" s="118" t="s">
        <v>178</v>
      </c>
      <c r="H67" s="118" t="s">
        <v>179</v>
      </c>
      <c r="I67" s="118" t="s">
        <v>180</v>
      </c>
      <c r="J67" s="188">
        <f>105-60</f>
        <v>45</v>
      </c>
      <c r="K67" s="156">
        <v>12</v>
      </c>
      <c r="L67" s="196" t="s">
        <v>181</v>
      </c>
      <c r="M67" s="141">
        <v>2020130010185</v>
      </c>
      <c r="N67" s="131" t="s">
        <v>182</v>
      </c>
      <c r="O67" s="11" t="s">
        <v>183</v>
      </c>
      <c r="P67" s="12" t="s">
        <v>377</v>
      </c>
      <c r="Q67" s="39">
        <v>44197</v>
      </c>
      <c r="R67" s="39">
        <v>44530</v>
      </c>
      <c r="S67" s="5"/>
      <c r="T67" s="131" t="s">
        <v>138</v>
      </c>
      <c r="U67" s="131" t="s">
        <v>184</v>
      </c>
      <c r="V67" s="196" t="s">
        <v>353</v>
      </c>
      <c r="W67" s="282">
        <v>662785745</v>
      </c>
      <c r="X67" s="196" t="s">
        <v>185</v>
      </c>
      <c r="Y67" s="196" t="s">
        <v>354</v>
      </c>
      <c r="Z67" s="274"/>
    </row>
    <row r="68" spans="1:26" ht="116.25" customHeight="1" x14ac:dyDescent="0.5">
      <c r="A68" s="250"/>
      <c r="B68" s="253"/>
      <c r="C68" s="119"/>
      <c r="D68" s="119"/>
      <c r="E68" s="119"/>
      <c r="F68" s="116"/>
      <c r="G68" s="119"/>
      <c r="H68" s="119"/>
      <c r="I68" s="119"/>
      <c r="J68" s="189"/>
      <c r="K68" s="157"/>
      <c r="L68" s="197"/>
      <c r="M68" s="141"/>
      <c r="N68" s="131"/>
      <c r="O68" s="12" t="s">
        <v>186</v>
      </c>
      <c r="P68" s="12" t="s">
        <v>377</v>
      </c>
      <c r="Q68" s="39">
        <v>44197</v>
      </c>
      <c r="R68" s="39">
        <v>44530</v>
      </c>
      <c r="S68" s="5"/>
      <c r="T68" s="131"/>
      <c r="U68" s="131"/>
      <c r="V68" s="197"/>
      <c r="W68" s="283"/>
      <c r="X68" s="197"/>
      <c r="Y68" s="197"/>
      <c r="Z68" s="275"/>
    </row>
    <row r="69" spans="1:26" ht="124.5" customHeight="1" x14ac:dyDescent="0.5">
      <c r="A69" s="250"/>
      <c r="B69" s="253"/>
      <c r="C69" s="119"/>
      <c r="D69" s="119"/>
      <c r="E69" s="119"/>
      <c r="F69" s="117"/>
      <c r="G69" s="120"/>
      <c r="H69" s="120"/>
      <c r="I69" s="120"/>
      <c r="J69" s="190"/>
      <c r="K69" s="158"/>
      <c r="L69" s="178"/>
      <c r="M69" s="140"/>
      <c r="N69" s="132"/>
      <c r="O69" s="12" t="s">
        <v>187</v>
      </c>
      <c r="P69" s="12" t="s">
        <v>377</v>
      </c>
      <c r="Q69" s="39">
        <v>44197</v>
      </c>
      <c r="R69" s="39">
        <v>44530</v>
      </c>
      <c r="S69" s="5"/>
      <c r="T69" s="132"/>
      <c r="U69" s="132"/>
      <c r="V69" s="197"/>
      <c r="W69" s="283"/>
      <c r="X69" s="197"/>
      <c r="Y69" s="197"/>
      <c r="Z69" s="276"/>
    </row>
    <row r="70" spans="1:26" ht="141.75" customHeight="1" x14ac:dyDescent="0.5">
      <c r="A70" s="250"/>
      <c r="B70" s="253"/>
      <c r="C70" s="119"/>
      <c r="D70" s="119"/>
      <c r="E70" s="119"/>
      <c r="F70" s="115" t="s">
        <v>188</v>
      </c>
      <c r="G70" s="118" t="s">
        <v>189</v>
      </c>
      <c r="H70" s="118" t="s">
        <v>190</v>
      </c>
      <c r="I70" s="286" t="s">
        <v>191</v>
      </c>
      <c r="J70" s="162">
        <v>100</v>
      </c>
      <c r="K70" s="183">
        <v>35</v>
      </c>
      <c r="L70" s="291" t="s">
        <v>192</v>
      </c>
      <c r="M70" s="292">
        <v>2020130010227</v>
      </c>
      <c r="N70" s="130" t="s">
        <v>193</v>
      </c>
      <c r="O70" s="12" t="s">
        <v>194</v>
      </c>
      <c r="P70" s="8">
        <v>10</v>
      </c>
      <c r="Q70" s="39">
        <v>44197</v>
      </c>
      <c r="R70" s="39">
        <v>44530</v>
      </c>
      <c r="S70" s="47"/>
      <c r="T70" s="145" t="s">
        <v>138</v>
      </c>
      <c r="U70" s="130" t="s">
        <v>195</v>
      </c>
      <c r="V70" s="284" t="s">
        <v>86</v>
      </c>
      <c r="W70" s="221">
        <v>379460548</v>
      </c>
      <c r="X70" s="205" t="s">
        <v>355</v>
      </c>
      <c r="Y70" s="205" t="s">
        <v>356</v>
      </c>
      <c r="Z70" s="263"/>
    </row>
    <row r="71" spans="1:26" ht="87.75" customHeight="1" x14ac:dyDescent="0.5">
      <c r="A71" s="250"/>
      <c r="B71" s="253"/>
      <c r="C71" s="119"/>
      <c r="D71" s="119"/>
      <c r="E71" s="119"/>
      <c r="F71" s="116"/>
      <c r="G71" s="119"/>
      <c r="H71" s="119"/>
      <c r="I71" s="287"/>
      <c r="J71" s="289"/>
      <c r="K71" s="184"/>
      <c r="L71" s="131"/>
      <c r="M71" s="293"/>
      <c r="N71" s="131"/>
      <c r="O71" s="59" t="s">
        <v>378</v>
      </c>
      <c r="P71" s="8" t="s">
        <v>119</v>
      </c>
      <c r="Q71" s="39">
        <v>44197</v>
      </c>
      <c r="R71" s="39">
        <v>44530</v>
      </c>
      <c r="S71" s="48"/>
      <c r="T71" s="146"/>
      <c r="U71" s="131"/>
      <c r="V71" s="284"/>
      <c r="W71" s="221"/>
      <c r="X71" s="206"/>
      <c r="Y71" s="206"/>
      <c r="Z71" s="264"/>
    </row>
    <row r="72" spans="1:26" ht="81" customHeight="1" x14ac:dyDescent="0.5">
      <c r="A72" s="250"/>
      <c r="B72" s="253"/>
      <c r="C72" s="119"/>
      <c r="D72" s="119"/>
      <c r="E72" s="119"/>
      <c r="F72" s="116"/>
      <c r="G72" s="120"/>
      <c r="H72" s="120"/>
      <c r="I72" s="288"/>
      <c r="J72" s="163"/>
      <c r="K72" s="290"/>
      <c r="L72" s="131"/>
      <c r="M72" s="293"/>
      <c r="N72" s="131"/>
      <c r="O72" s="59" t="s">
        <v>379</v>
      </c>
      <c r="P72" s="8">
        <v>10</v>
      </c>
      <c r="Q72" s="39">
        <v>44197</v>
      </c>
      <c r="R72" s="39">
        <v>44530</v>
      </c>
      <c r="S72" s="48"/>
      <c r="T72" s="146"/>
      <c r="U72" s="132"/>
      <c r="V72" s="284"/>
      <c r="W72" s="221"/>
      <c r="X72" s="206"/>
      <c r="Y72" s="206"/>
      <c r="Z72" s="264"/>
    </row>
    <row r="73" spans="1:26" ht="93" customHeight="1" x14ac:dyDescent="0.5">
      <c r="A73" s="250"/>
      <c r="B73" s="253"/>
      <c r="C73" s="119"/>
      <c r="D73" s="119"/>
      <c r="E73" s="119"/>
      <c r="F73" s="116"/>
      <c r="G73" s="118" t="s">
        <v>196</v>
      </c>
      <c r="H73" s="118" t="s">
        <v>197</v>
      </c>
      <c r="I73" s="118" t="s">
        <v>198</v>
      </c>
      <c r="J73" s="177">
        <v>57</v>
      </c>
      <c r="K73" s="164">
        <v>15</v>
      </c>
      <c r="L73" s="131"/>
      <c r="M73" s="293"/>
      <c r="N73" s="131"/>
      <c r="O73" s="12" t="s">
        <v>380</v>
      </c>
      <c r="P73" s="12">
        <v>13</v>
      </c>
      <c r="Q73" s="39">
        <v>44197</v>
      </c>
      <c r="R73" s="39">
        <v>44530</v>
      </c>
      <c r="S73" s="49"/>
      <c r="T73" s="146"/>
      <c r="U73" s="130" t="s">
        <v>199</v>
      </c>
      <c r="V73" s="284"/>
      <c r="W73" s="221"/>
      <c r="X73" s="206"/>
      <c r="Y73" s="206"/>
      <c r="Z73" s="264"/>
    </row>
    <row r="74" spans="1:26" ht="89.25" customHeight="1" x14ac:dyDescent="0.5">
      <c r="A74" s="250"/>
      <c r="B74" s="253"/>
      <c r="C74" s="119"/>
      <c r="D74" s="119"/>
      <c r="E74" s="119"/>
      <c r="F74" s="116"/>
      <c r="G74" s="120"/>
      <c r="H74" s="120"/>
      <c r="I74" s="120"/>
      <c r="J74" s="178"/>
      <c r="K74" s="179"/>
      <c r="L74" s="131"/>
      <c r="M74" s="293"/>
      <c r="N74" s="131"/>
      <c r="O74" s="12" t="s">
        <v>381</v>
      </c>
      <c r="P74" s="12">
        <v>13</v>
      </c>
      <c r="Q74" s="39">
        <v>44197</v>
      </c>
      <c r="R74" s="39">
        <v>44530</v>
      </c>
      <c r="S74" s="50"/>
      <c r="T74" s="146"/>
      <c r="U74" s="262"/>
      <c r="V74" s="284"/>
      <c r="W74" s="221"/>
      <c r="X74" s="206"/>
      <c r="Y74" s="206"/>
      <c r="Z74" s="264"/>
    </row>
    <row r="75" spans="1:26" ht="119.25" customHeight="1" x14ac:dyDescent="0.5">
      <c r="A75" s="250"/>
      <c r="B75" s="253"/>
      <c r="C75" s="119"/>
      <c r="D75" s="119"/>
      <c r="E75" s="119"/>
      <c r="F75" s="116"/>
      <c r="G75" s="118" t="s">
        <v>200</v>
      </c>
      <c r="H75" s="118" t="s">
        <v>201</v>
      </c>
      <c r="I75" s="160" t="s">
        <v>202</v>
      </c>
      <c r="J75" s="162">
        <v>4</v>
      </c>
      <c r="K75" s="164">
        <v>1</v>
      </c>
      <c r="L75" s="131"/>
      <c r="M75" s="293"/>
      <c r="N75" s="131"/>
      <c r="O75" s="12" t="s">
        <v>203</v>
      </c>
      <c r="P75" s="12">
        <v>4</v>
      </c>
      <c r="Q75" s="39">
        <v>44197</v>
      </c>
      <c r="R75" s="39">
        <v>44530</v>
      </c>
      <c r="S75" s="51"/>
      <c r="T75" s="146"/>
      <c r="U75" s="130" t="s">
        <v>146</v>
      </c>
      <c r="V75" s="284"/>
      <c r="W75" s="221"/>
      <c r="X75" s="206"/>
      <c r="Y75" s="206"/>
      <c r="Z75" s="264"/>
    </row>
    <row r="76" spans="1:26" ht="75" customHeight="1" x14ac:dyDescent="0.5">
      <c r="A76" s="250"/>
      <c r="B76" s="253"/>
      <c r="C76" s="119"/>
      <c r="D76" s="119"/>
      <c r="E76" s="119"/>
      <c r="F76" s="116"/>
      <c r="G76" s="120"/>
      <c r="H76" s="120"/>
      <c r="I76" s="161"/>
      <c r="J76" s="163"/>
      <c r="K76" s="165"/>
      <c r="L76" s="132"/>
      <c r="M76" s="294"/>
      <c r="N76" s="132"/>
      <c r="O76" s="12" t="s">
        <v>204</v>
      </c>
      <c r="P76" s="12">
        <v>1</v>
      </c>
      <c r="Q76" s="39">
        <v>44197</v>
      </c>
      <c r="R76" s="39">
        <v>44530</v>
      </c>
      <c r="S76" s="51"/>
      <c r="T76" s="147"/>
      <c r="U76" s="132"/>
      <c r="V76" s="284"/>
      <c r="W76" s="221"/>
      <c r="X76" s="285"/>
      <c r="Y76" s="285"/>
      <c r="Z76" s="265"/>
    </row>
    <row r="77" spans="1:26" ht="108" customHeight="1" x14ac:dyDescent="0.5">
      <c r="A77" s="250"/>
      <c r="B77" s="253"/>
      <c r="C77" s="119"/>
      <c r="D77" s="119"/>
      <c r="E77" s="119"/>
      <c r="F77" s="116"/>
      <c r="G77" s="118" t="s">
        <v>205</v>
      </c>
      <c r="H77" s="118" t="s">
        <v>206</v>
      </c>
      <c r="I77" s="160" t="s">
        <v>207</v>
      </c>
      <c r="J77" s="177">
        <v>105</v>
      </c>
      <c r="K77" s="183">
        <v>105</v>
      </c>
      <c r="L77" s="130" t="s">
        <v>208</v>
      </c>
      <c r="M77" s="139">
        <v>2020130010240</v>
      </c>
      <c r="N77" s="130" t="s">
        <v>209</v>
      </c>
      <c r="O77" s="60" t="s">
        <v>357</v>
      </c>
      <c r="P77" s="10"/>
      <c r="Q77" s="39">
        <v>44197</v>
      </c>
      <c r="R77" s="39">
        <v>44530</v>
      </c>
      <c r="S77" s="5">
        <v>0.1</v>
      </c>
      <c r="T77" s="295" t="s">
        <v>138</v>
      </c>
      <c r="U77" s="130" t="s">
        <v>210</v>
      </c>
      <c r="V77" s="277" t="s">
        <v>34</v>
      </c>
      <c r="W77" s="278">
        <v>50000000</v>
      </c>
      <c r="X77" s="121" t="s">
        <v>361</v>
      </c>
      <c r="Y77" s="191" t="s">
        <v>362</v>
      </c>
      <c r="Z77" s="263"/>
    </row>
    <row r="78" spans="1:26" ht="75" customHeight="1" x14ac:dyDescent="0.5">
      <c r="A78" s="250"/>
      <c r="B78" s="253"/>
      <c r="C78" s="119"/>
      <c r="D78" s="119"/>
      <c r="E78" s="119"/>
      <c r="F78" s="116"/>
      <c r="G78" s="119"/>
      <c r="H78" s="119"/>
      <c r="I78" s="180"/>
      <c r="J78" s="181"/>
      <c r="K78" s="184"/>
      <c r="L78" s="131"/>
      <c r="M78" s="141"/>
      <c r="N78" s="131"/>
      <c r="O78" s="60" t="s">
        <v>358</v>
      </c>
      <c r="P78" s="10"/>
      <c r="Q78" s="39">
        <v>44197</v>
      </c>
      <c r="R78" s="39">
        <v>44530</v>
      </c>
      <c r="S78" s="5">
        <v>0.1</v>
      </c>
      <c r="T78" s="296"/>
      <c r="U78" s="131"/>
      <c r="V78" s="277"/>
      <c r="W78" s="279"/>
      <c r="X78" s="122"/>
      <c r="Y78" s="191"/>
      <c r="Z78" s="264"/>
    </row>
    <row r="79" spans="1:26" ht="75" customHeight="1" x14ac:dyDescent="0.5">
      <c r="A79" s="250"/>
      <c r="B79" s="253"/>
      <c r="C79" s="119"/>
      <c r="D79" s="119"/>
      <c r="E79" s="119"/>
      <c r="F79" s="116"/>
      <c r="G79" s="119"/>
      <c r="H79" s="119"/>
      <c r="I79" s="180"/>
      <c r="J79" s="181"/>
      <c r="K79" s="184"/>
      <c r="L79" s="131"/>
      <c r="M79" s="141"/>
      <c r="N79" s="131"/>
      <c r="O79" s="60" t="s">
        <v>359</v>
      </c>
      <c r="P79" s="10"/>
      <c r="Q79" s="39">
        <v>44197</v>
      </c>
      <c r="R79" s="39">
        <v>44530</v>
      </c>
      <c r="S79" s="5">
        <v>0.1</v>
      </c>
      <c r="T79" s="296"/>
      <c r="U79" s="131"/>
      <c r="V79" s="277"/>
      <c r="W79" s="279"/>
      <c r="X79" s="122"/>
      <c r="Y79" s="191"/>
      <c r="Z79" s="264"/>
    </row>
    <row r="80" spans="1:26" ht="111" customHeight="1" x14ac:dyDescent="0.5">
      <c r="A80" s="250"/>
      <c r="B80" s="253"/>
      <c r="C80" s="119"/>
      <c r="D80" s="119"/>
      <c r="E80" s="119"/>
      <c r="F80" s="117"/>
      <c r="G80" s="119"/>
      <c r="H80" s="119"/>
      <c r="I80" s="180"/>
      <c r="J80" s="182"/>
      <c r="K80" s="185"/>
      <c r="L80" s="132"/>
      <c r="M80" s="140"/>
      <c r="N80" s="132"/>
      <c r="O80" s="45" t="s">
        <v>360</v>
      </c>
      <c r="P80" s="10"/>
      <c r="Q80" s="39">
        <v>44197</v>
      </c>
      <c r="R80" s="39">
        <v>44530</v>
      </c>
      <c r="S80" s="5">
        <v>0.1</v>
      </c>
      <c r="T80" s="297"/>
      <c r="U80" s="132"/>
      <c r="V80" s="277"/>
      <c r="W80" s="280"/>
      <c r="X80" s="123"/>
      <c r="Y80" s="281"/>
      <c r="Z80" s="265"/>
    </row>
    <row r="81" spans="1:26" ht="93.75" customHeight="1" x14ac:dyDescent="0.5">
      <c r="A81" s="250"/>
      <c r="B81" s="253"/>
      <c r="C81" s="119"/>
      <c r="D81" s="119"/>
      <c r="E81" s="119"/>
      <c r="F81" s="153" t="s">
        <v>211</v>
      </c>
      <c r="G81" s="159" t="s">
        <v>212</v>
      </c>
      <c r="H81" s="159">
        <v>0</v>
      </c>
      <c r="I81" s="159" t="s">
        <v>213</v>
      </c>
      <c r="J81" s="159">
        <v>105</v>
      </c>
      <c r="K81" s="138">
        <v>105</v>
      </c>
      <c r="L81" s="145" t="s">
        <v>214</v>
      </c>
      <c r="M81" s="139">
        <v>2020130010040</v>
      </c>
      <c r="N81" s="142" t="s">
        <v>215</v>
      </c>
      <c r="O81" s="12" t="s">
        <v>317</v>
      </c>
      <c r="P81" s="14">
        <v>105</v>
      </c>
      <c r="Q81" s="39">
        <v>44197</v>
      </c>
      <c r="R81" s="39">
        <v>44530</v>
      </c>
      <c r="S81" s="1"/>
      <c r="T81" s="145" t="s">
        <v>216</v>
      </c>
      <c r="U81" s="130" t="s">
        <v>217</v>
      </c>
      <c r="V81" s="168" t="s">
        <v>363</v>
      </c>
      <c r="W81" s="171">
        <v>3031200000</v>
      </c>
      <c r="X81" s="174" t="s">
        <v>364</v>
      </c>
      <c r="Y81" s="291" t="s">
        <v>365</v>
      </c>
      <c r="Z81" s="263"/>
    </row>
    <row r="82" spans="1:26" ht="78.75" customHeight="1" x14ac:dyDescent="0.5">
      <c r="A82" s="250"/>
      <c r="B82" s="253"/>
      <c r="C82" s="119"/>
      <c r="D82" s="119"/>
      <c r="E82" s="119"/>
      <c r="F82" s="154"/>
      <c r="G82" s="159"/>
      <c r="H82" s="159"/>
      <c r="I82" s="159"/>
      <c r="J82" s="159"/>
      <c r="K82" s="138"/>
      <c r="L82" s="146"/>
      <c r="M82" s="141"/>
      <c r="N82" s="143"/>
      <c r="O82" s="12" t="s">
        <v>218</v>
      </c>
      <c r="P82" s="14">
        <v>20</v>
      </c>
      <c r="Q82" s="39">
        <v>44197</v>
      </c>
      <c r="R82" s="39">
        <v>44530</v>
      </c>
      <c r="S82" s="2"/>
      <c r="T82" s="146"/>
      <c r="U82" s="131"/>
      <c r="V82" s="169"/>
      <c r="W82" s="172"/>
      <c r="X82" s="175"/>
      <c r="Y82" s="131"/>
      <c r="Z82" s="264"/>
    </row>
    <row r="83" spans="1:26" ht="69.75" customHeight="1" x14ac:dyDescent="0.5">
      <c r="A83" s="250"/>
      <c r="B83" s="253"/>
      <c r="C83" s="119"/>
      <c r="D83" s="119"/>
      <c r="E83" s="119"/>
      <c r="F83" s="154"/>
      <c r="G83" s="159"/>
      <c r="H83" s="159"/>
      <c r="I83" s="159"/>
      <c r="J83" s="159"/>
      <c r="K83" s="138"/>
      <c r="L83" s="146"/>
      <c r="M83" s="141"/>
      <c r="N83" s="143"/>
      <c r="O83" s="12" t="s">
        <v>219</v>
      </c>
      <c r="P83" s="12">
        <v>10</v>
      </c>
      <c r="Q83" s="39">
        <v>44197</v>
      </c>
      <c r="R83" s="39">
        <v>44530</v>
      </c>
      <c r="S83" s="1"/>
      <c r="T83" s="146"/>
      <c r="U83" s="131"/>
      <c r="V83" s="169"/>
      <c r="W83" s="172"/>
      <c r="X83" s="175"/>
      <c r="Y83" s="131"/>
      <c r="Z83" s="264"/>
    </row>
    <row r="84" spans="1:26" ht="81.75" customHeight="1" x14ac:dyDescent="0.5">
      <c r="A84" s="250"/>
      <c r="B84" s="253"/>
      <c r="C84" s="119"/>
      <c r="D84" s="119"/>
      <c r="E84" s="119"/>
      <c r="F84" s="154"/>
      <c r="G84" s="159" t="s">
        <v>220</v>
      </c>
      <c r="H84" s="159" t="s">
        <v>221</v>
      </c>
      <c r="I84" s="159" t="s">
        <v>222</v>
      </c>
      <c r="J84" s="166">
        <v>50</v>
      </c>
      <c r="K84" s="138">
        <v>15</v>
      </c>
      <c r="L84" s="146"/>
      <c r="M84" s="141"/>
      <c r="N84" s="143"/>
      <c r="O84" s="12" t="s">
        <v>223</v>
      </c>
      <c r="P84" s="23">
        <v>10</v>
      </c>
      <c r="Q84" s="39">
        <v>44197</v>
      </c>
      <c r="R84" s="39">
        <v>44530</v>
      </c>
      <c r="S84" s="1"/>
      <c r="T84" s="146"/>
      <c r="U84" s="131"/>
      <c r="V84" s="169"/>
      <c r="W84" s="172"/>
      <c r="X84" s="175"/>
      <c r="Y84" s="131"/>
      <c r="Z84" s="264"/>
    </row>
    <row r="85" spans="1:26" ht="66" customHeight="1" x14ac:dyDescent="0.5">
      <c r="A85" s="250"/>
      <c r="B85" s="253"/>
      <c r="C85" s="119"/>
      <c r="D85" s="119"/>
      <c r="E85" s="119"/>
      <c r="F85" s="154"/>
      <c r="G85" s="159"/>
      <c r="H85" s="159"/>
      <c r="I85" s="159"/>
      <c r="J85" s="166"/>
      <c r="K85" s="138"/>
      <c r="L85" s="146"/>
      <c r="M85" s="141"/>
      <c r="N85" s="143"/>
      <c r="O85" s="12" t="s">
        <v>224</v>
      </c>
      <c r="P85" s="23">
        <v>105</v>
      </c>
      <c r="Q85" s="39">
        <v>44197</v>
      </c>
      <c r="R85" s="39">
        <v>44530</v>
      </c>
      <c r="S85" s="1"/>
      <c r="T85" s="146"/>
      <c r="U85" s="131"/>
      <c r="V85" s="169"/>
      <c r="W85" s="172"/>
      <c r="X85" s="175"/>
      <c r="Y85" s="131"/>
      <c r="Z85" s="264"/>
    </row>
    <row r="86" spans="1:26" ht="61.5" customHeight="1" x14ac:dyDescent="0.5">
      <c r="A86" s="250"/>
      <c r="B86" s="253"/>
      <c r="C86" s="119"/>
      <c r="D86" s="119"/>
      <c r="E86" s="119"/>
      <c r="F86" s="154"/>
      <c r="G86" s="159"/>
      <c r="H86" s="159"/>
      <c r="I86" s="159"/>
      <c r="J86" s="166"/>
      <c r="K86" s="138"/>
      <c r="L86" s="146"/>
      <c r="M86" s="141"/>
      <c r="N86" s="143"/>
      <c r="O86" s="12" t="s">
        <v>225</v>
      </c>
      <c r="P86" s="23">
        <v>1</v>
      </c>
      <c r="Q86" s="39">
        <v>44197</v>
      </c>
      <c r="R86" s="39">
        <v>44530</v>
      </c>
      <c r="S86" s="1"/>
      <c r="T86" s="146"/>
      <c r="U86" s="131"/>
      <c r="V86" s="169"/>
      <c r="W86" s="172"/>
      <c r="X86" s="175"/>
      <c r="Y86" s="131"/>
      <c r="Z86" s="264"/>
    </row>
    <row r="87" spans="1:26" ht="123" customHeight="1" x14ac:dyDescent="0.5">
      <c r="A87" s="250"/>
      <c r="B87" s="253"/>
      <c r="C87" s="119"/>
      <c r="D87" s="119"/>
      <c r="E87" s="119"/>
      <c r="F87" s="154"/>
      <c r="G87" s="159"/>
      <c r="H87" s="159"/>
      <c r="I87" s="159"/>
      <c r="J87" s="166"/>
      <c r="K87" s="138"/>
      <c r="L87" s="146"/>
      <c r="M87" s="141"/>
      <c r="N87" s="143"/>
      <c r="O87" s="12" t="s">
        <v>226</v>
      </c>
      <c r="P87" s="23">
        <v>1</v>
      </c>
      <c r="Q87" s="39">
        <v>44197</v>
      </c>
      <c r="R87" s="39">
        <v>44530</v>
      </c>
      <c r="S87" s="1"/>
      <c r="T87" s="146"/>
      <c r="U87" s="131"/>
      <c r="V87" s="169"/>
      <c r="W87" s="172"/>
      <c r="X87" s="175"/>
      <c r="Y87" s="131"/>
      <c r="Z87" s="264"/>
    </row>
    <row r="88" spans="1:26" ht="99.75" customHeight="1" x14ac:dyDescent="0.5">
      <c r="A88" s="250"/>
      <c r="B88" s="253"/>
      <c r="C88" s="119"/>
      <c r="D88" s="119"/>
      <c r="E88" s="119"/>
      <c r="F88" s="154"/>
      <c r="G88" s="159" t="s">
        <v>228</v>
      </c>
      <c r="H88" s="159" t="s">
        <v>229</v>
      </c>
      <c r="I88" s="159" t="s">
        <v>230</v>
      </c>
      <c r="J88" s="159">
        <v>856</v>
      </c>
      <c r="K88" s="138">
        <v>250</v>
      </c>
      <c r="L88" s="146"/>
      <c r="M88" s="141"/>
      <c r="N88" s="143"/>
      <c r="O88" s="12" t="s">
        <v>231</v>
      </c>
      <c r="P88" s="23">
        <v>1</v>
      </c>
      <c r="Q88" s="39">
        <v>44197</v>
      </c>
      <c r="R88" s="39">
        <v>44530</v>
      </c>
      <c r="S88" s="1"/>
      <c r="T88" s="146"/>
      <c r="U88" s="131"/>
      <c r="V88" s="169"/>
      <c r="W88" s="172"/>
      <c r="X88" s="175"/>
      <c r="Y88" s="131"/>
      <c r="Z88" s="264"/>
    </row>
    <row r="89" spans="1:26" ht="141.75" customHeight="1" x14ac:dyDescent="0.5">
      <c r="A89" s="250"/>
      <c r="B89" s="253"/>
      <c r="C89" s="119"/>
      <c r="D89" s="119"/>
      <c r="E89" s="119"/>
      <c r="F89" s="154"/>
      <c r="G89" s="159"/>
      <c r="H89" s="159"/>
      <c r="I89" s="159"/>
      <c r="J89" s="159"/>
      <c r="K89" s="138"/>
      <c r="L89" s="146"/>
      <c r="M89" s="141"/>
      <c r="N89" s="143"/>
      <c r="O89" s="12" t="s">
        <v>232</v>
      </c>
      <c r="P89" s="14">
        <v>1</v>
      </c>
      <c r="Q89" s="39">
        <v>44197</v>
      </c>
      <c r="R89" s="39">
        <v>44530</v>
      </c>
      <c r="S89" s="1"/>
      <c r="T89" s="146"/>
      <c r="U89" s="131"/>
      <c r="V89" s="169"/>
      <c r="W89" s="172"/>
      <c r="X89" s="175"/>
      <c r="Y89" s="131"/>
      <c r="Z89" s="264"/>
    </row>
    <row r="90" spans="1:26" ht="87" customHeight="1" x14ac:dyDescent="0.5">
      <c r="A90" s="250"/>
      <c r="B90" s="253"/>
      <c r="C90" s="119"/>
      <c r="D90" s="119"/>
      <c r="E90" s="119"/>
      <c r="F90" s="154"/>
      <c r="G90" s="159" t="s">
        <v>233</v>
      </c>
      <c r="H90" s="159" t="s">
        <v>234</v>
      </c>
      <c r="I90" s="159" t="s">
        <v>235</v>
      </c>
      <c r="J90" s="159">
        <v>27144</v>
      </c>
      <c r="K90" s="138">
        <v>7381</v>
      </c>
      <c r="L90" s="146"/>
      <c r="M90" s="141"/>
      <c r="N90" s="143"/>
      <c r="O90" s="12" t="s">
        <v>318</v>
      </c>
      <c r="P90" s="14">
        <v>1</v>
      </c>
      <c r="Q90" s="39">
        <v>44197</v>
      </c>
      <c r="R90" s="39">
        <v>44530</v>
      </c>
      <c r="S90" s="1"/>
      <c r="T90" s="146"/>
      <c r="U90" s="131"/>
      <c r="V90" s="169"/>
      <c r="W90" s="172"/>
      <c r="X90" s="175"/>
      <c r="Y90" s="131"/>
      <c r="Z90" s="264"/>
    </row>
    <row r="91" spans="1:26" ht="105.75" customHeight="1" x14ac:dyDescent="0.5">
      <c r="A91" s="250"/>
      <c r="B91" s="253"/>
      <c r="C91" s="120"/>
      <c r="D91" s="120"/>
      <c r="E91" s="120"/>
      <c r="F91" s="155"/>
      <c r="G91" s="159"/>
      <c r="H91" s="159"/>
      <c r="I91" s="159"/>
      <c r="J91" s="159"/>
      <c r="K91" s="138"/>
      <c r="L91" s="147"/>
      <c r="M91" s="140"/>
      <c r="N91" s="144"/>
      <c r="O91" s="12" t="s">
        <v>236</v>
      </c>
      <c r="P91" s="14">
        <v>10</v>
      </c>
      <c r="Q91" s="39">
        <v>44197</v>
      </c>
      <c r="R91" s="39">
        <v>44530</v>
      </c>
      <c r="S91" s="1"/>
      <c r="T91" s="147"/>
      <c r="U91" s="132"/>
      <c r="V91" s="170"/>
      <c r="W91" s="173"/>
      <c r="X91" s="176"/>
      <c r="Y91" s="132"/>
      <c r="Z91" s="265"/>
    </row>
    <row r="92" spans="1:26" ht="257.25" customHeight="1" x14ac:dyDescent="0.5">
      <c r="A92" s="250"/>
      <c r="B92" s="253"/>
      <c r="C92" s="121" t="s">
        <v>238</v>
      </c>
      <c r="D92" s="121" t="s">
        <v>239</v>
      </c>
      <c r="E92" s="121" t="s">
        <v>240</v>
      </c>
      <c r="F92" s="115" t="s">
        <v>241</v>
      </c>
      <c r="G92" s="15" t="s">
        <v>242</v>
      </c>
      <c r="H92" s="35" t="s">
        <v>243</v>
      </c>
      <c r="I92" s="35" t="s">
        <v>244</v>
      </c>
      <c r="J92" s="36">
        <v>4141</v>
      </c>
      <c r="K92" s="98">
        <f>1020+114</f>
        <v>1134</v>
      </c>
      <c r="L92" s="121" t="s">
        <v>245</v>
      </c>
      <c r="M92" s="139">
        <v>2020130010268</v>
      </c>
      <c r="N92" s="35" t="s">
        <v>246</v>
      </c>
      <c r="O92" s="15" t="s">
        <v>312</v>
      </c>
      <c r="P92" s="11">
        <v>4141</v>
      </c>
      <c r="Q92" s="39">
        <v>44197</v>
      </c>
      <c r="R92" s="39">
        <v>44530</v>
      </c>
      <c r="S92" s="52"/>
      <c r="T92" s="130" t="s">
        <v>247</v>
      </c>
      <c r="U92" s="130" t="s">
        <v>248</v>
      </c>
      <c r="V92" s="130" t="s">
        <v>366</v>
      </c>
      <c r="W92" s="298">
        <v>8895454664</v>
      </c>
      <c r="X92" s="130" t="s">
        <v>249</v>
      </c>
      <c r="Y92" s="130" t="s">
        <v>367</v>
      </c>
      <c r="Z92" s="263"/>
    </row>
    <row r="93" spans="1:26" ht="231.75" customHeight="1" x14ac:dyDescent="0.5">
      <c r="A93" s="250"/>
      <c r="B93" s="253"/>
      <c r="C93" s="122"/>
      <c r="D93" s="122"/>
      <c r="E93" s="122"/>
      <c r="F93" s="116"/>
      <c r="G93" s="37" t="s">
        <v>255</v>
      </c>
      <c r="H93" s="37" t="s">
        <v>256</v>
      </c>
      <c r="I93" s="37" t="s">
        <v>257</v>
      </c>
      <c r="J93" s="36">
        <v>228</v>
      </c>
      <c r="K93" s="98">
        <v>57</v>
      </c>
      <c r="L93" s="123"/>
      <c r="M93" s="140"/>
      <c r="N93" s="35" t="s">
        <v>246</v>
      </c>
      <c r="O93" s="35" t="s">
        <v>313</v>
      </c>
      <c r="P93" s="12">
        <v>228</v>
      </c>
      <c r="Q93" s="39">
        <v>44197</v>
      </c>
      <c r="R93" s="39">
        <v>44530</v>
      </c>
      <c r="S93" s="52"/>
      <c r="T93" s="131"/>
      <c r="U93" s="131"/>
      <c r="V93" s="262"/>
      <c r="W93" s="299"/>
      <c r="X93" s="132"/>
      <c r="Y93" s="132"/>
      <c r="Z93" s="265"/>
    </row>
    <row r="94" spans="1:26" ht="195" customHeight="1" x14ac:dyDescent="0.5">
      <c r="A94" s="250"/>
      <c r="B94" s="253"/>
      <c r="C94" s="122"/>
      <c r="D94" s="122"/>
      <c r="E94" s="122"/>
      <c r="F94" s="116"/>
      <c r="G94" s="35" t="s">
        <v>250</v>
      </c>
      <c r="H94" s="35">
        <v>0</v>
      </c>
      <c r="I94" s="35" t="s">
        <v>251</v>
      </c>
      <c r="J94" s="36">
        <v>1300</v>
      </c>
      <c r="K94" s="98">
        <v>400</v>
      </c>
      <c r="L94" s="35" t="s">
        <v>252</v>
      </c>
      <c r="M94" s="53">
        <v>2020130011390</v>
      </c>
      <c r="N94" s="35" t="s">
        <v>253</v>
      </c>
      <c r="O94" s="35" t="s">
        <v>314</v>
      </c>
      <c r="P94" s="12">
        <v>400</v>
      </c>
      <c r="Q94" s="39">
        <v>44197</v>
      </c>
      <c r="R94" s="39">
        <v>44530</v>
      </c>
      <c r="S94" s="34"/>
      <c r="T94" s="131"/>
      <c r="U94" s="131"/>
      <c r="V94" s="12" t="s">
        <v>227</v>
      </c>
      <c r="W94" s="61">
        <v>270895873</v>
      </c>
      <c r="X94" s="12" t="s">
        <v>368</v>
      </c>
      <c r="Y94" s="12" t="s">
        <v>254</v>
      </c>
      <c r="Z94" s="20"/>
    </row>
    <row r="95" spans="1:26" ht="163.5" customHeight="1" x14ac:dyDescent="0.5">
      <c r="A95" s="250"/>
      <c r="B95" s="253"/>
      <c r="C95" s="122"/>
      <c r="D95" s="122"/>
      <c r="E95" s="122"/>
      <c r="F95" s="116"/>
      <c r="G95" s="37" t="s">
        <v>258</v>
      </c>
      <c r="H95" s="37" t="s">
        <v>135</v>
      </c>
      <c r="I95" s="37" t="s">
        <v>259</v>
      </c>
      <c r="J95" s="36">
        <v>9000</v>
      </c>
      <c r="K95" s="98" t="s">
        <v>119</v>
      </c>
      <c r="L95" s="118" t="s">
        <v>260</v>
      </c>
      <c r="M95" s="139">
        <v>2020130010162</v>
      </c>
      <c r="N95" s="118" t="s">
        <v>261</v>
      </c>
      <c r="O95" s="37" t="s">
        <v>262</v>
      </c>
      <c r="P95" s="12">
        <v>1500</v>
      </c>
      <c r="Q95" s="39">
        <v>44197</v>
      </c>
      <c r="R95" s="39">
        <v>44561</v>
      </c>
      <c r="S95" s="34"/>
      <c r="T95" s="131"/>
      <c r="U95" s="131"/>
      <c r="V95" s="260" t="s">
        <v>34</v>
      </c>
      <c r="W95" s="298">
        <v>800000000</v>
      </c>
      <c r="X95" s="130" t="s">
        <v>263</v>
      </c>
      <c r="Y95" s="130" t="s">
        <v>369</v>
      </c>
      <c r="Z95" s="21"/>
    </row>
    <row r="96" spans="1:26" ht="278.25" customHeight="1" x14ac:dyDescent="0.5">
      <c r="A96" s="250"/>
      <c r="B96" s="253"/>
      <c r="C96" s="123"/>
      <c r="D96" s="123"/>
      <c r="E96" s="123"/>
      <c r="F96" s="117"/>
      <c r="G96" s="35" t="s">
        <v>264</v>
      </c>
      <c r="H96" s="54">
        <v>0</v>
      </c>
      <c r="I96" s="35" t="s">
        <v>265</v>
      </c>
      <c r="J96" s="55">
        <v>0.8</v>
      </c>
      <c r="K96" s="103">
        <v>0.4</v>
      </c>
      <c r="L96" s="120"/>
      <c r="M96" s="140"/>
      <c r="N96" s="120"/>
      <c r="O96" s="37" t="s">
        <v>266</v>
      </c>
      <c r="P96" s="7">
        <v>6.0000000000000001E-3</v>
      </c>
      <c r="Q96" s="39">
        <v>44197</v>
      </c>
      <c r="R96" s="39">
        <v>44561</v>
      </c>
      <c r="S96" s="34"/>
      <c r="T96" s="132"/>
      <c r="U96" s="132"/>
      <c r="V96" s="262"/>
      <c r="W96" s="299"/>
      <c r="X96" s="132"/>
      <c r="Y96" s="132"/>
      <c r="Z96" s="22"/>
    </row>
    <row r="97" spans="1:26" ht="102" customHeight="1" x14ac:dyDescent="0.5">
      <c r="A97" s="250"/>
      <c r="B97" s="253"/>
      <c r="C97" s="118" t="s">
        <v>267</v>
      </c>
      <c r="D97" s="118">
        <v>0</v>
      </c>
      <c r="E97" s="118" t="s">
        <v>268</v>
      </c>
      <c r="F97" s="115" t="s">
        <v>269</v>
      </c>
      <c r="G97" s="118" t="s">
        <v>270</v>
      </c>
      <c r="H97" s="118" t="s">
        <v>271</v>
      </c>
      <c r="I97" s="118" t="s">
        <v>272</v>
      </c>
      <c r="J97" s="129" t="s">
        <v>273</v>
      </c>
      <c r="K97" s="115" t="s">
        <v>446</v>
      </c>
      <c r="L97" s="130" t="s">
        <v>274</v>
      </c>
      <c r="M97" s="139">
        <v>2020130010139</v>
      </c>
      <c r="N97" s="130" t="s">
        <v>275</v>
      </c>
      <c r="O97" s="12" t="s">
        <v>315</v>
      </c>
      <c r="P97" s="8">
        <v>3</v>
      </c>
      <c r="Q97" s="39">
        <v>44197</v>
      </c>
      <c r="R97" s="39">
        <v>44561</v>
      </c>
      <c r="S97" s="56"/>
      <c r="T97" s="130" t="s">
        <v>276</v>
      </c>
      <c r="U97" s="130" t="s">
        <v>277</v>
      </c>
      <c r="V97" s="130" t="s">
        <v>237</v>
      </c>
      <c r="W97" s="257">
        <v>104600620</v>
      </c>
      <c r="X97" s="148" t="s">
        <v>278</v>
      </c>
      <c r="Y97" s="130" t="s">
        <v>279</v>
      </c>
      <c r="Z97" s="19"/>
    </row>
    <row r="98" spans="1:26" ht="121.5" customHeight="1" x14ac:dyDescent="0.5">
      <c r="A98" s="250"/>
      <c r="B98" s="253"/>
      <c r="C98" s="119"/>
      <c r="D98" s="119"/>
      <c r="E98" s="119"/>
      <c r="F98" s="116"/>
      <c r="G98" s="119"/>
      <c r="H98" s="119"/>
      <c r="I98" s="119"/>
      <c r="J98" s="124"/>
      <c r="K98" s="116"/>
      <c r="L98" s="131"/>
      <c r="M98" s="141"/>
      <c r="N98" s="131"/>
      <c r="O98" s="12" t="s">
        <v>316</v>
      </c>
      <c r="P98" s="8">
        <v>3</v>
      </c>
      <c r="Q98" s="39">
        <v>44197</v>
      </c>
      <c r="R98" s="39">
        <v>44561</v>
      </c>
      <c r="S98" s="56"/>
      <c r="T98" s="131"/>
      <c r="U98" s="131"/>
      <c r="V98" s="131"/>
      <c r="W98" s="258"/>
      <c r="X98" s="149"/>
      <c r="Y98" s="131"/>
      <c r="Z98" s="19"/>
    </row>
    <row r="99" spans="1:26" ht="184.5" customHeight="1" x14ac:dyDescent="0.5">
      <c r="A99" s="250"/>
      <c r="B99" s="253"/>
      <c r="C99" s="119"/>
      <c r="D99" s="119"/>
      <c r="E99" s="119"/>
      <c r="F99" s="116"/>
      <c r="G99" s="42" t="s">
        <v>280</v>
      </c>
      <c r="H99" s="42">
        <v>1</v>
      </c>
      <c r="I99" s="42" t="s">
        <v>281</v>
      </c>
      <c r="J99" s="37">
        <v>1</v>
      </c>
      <c r="K99" s="104">
        <v>0.15</v>
      </c>
      <c r="L99" s="131"/>
      <c r="M99" s="141"/>
      <c r="N99" s="131"/>
      <c r="O99" s="12" t="s">
        <v>417</v>
      </c>
      <c r="P99" s="8">
        <v>4</v>
      </c>
      <c r="Q99" s="39">
        <v>44197</v>
      </c>
      <c r="R99" s="39">
        <v>44561</v>
      </c>
      <c r="S99" s="56"/>
      <c r="T99" s="131"/>
      <c r="U99" s="131"/>
      <c r="V99" s="131"/>
      <c r="W99" s="258"/>
      <c r="X99" s="149"/>
      <c r="Y99" s="131"/>
      <c r="Z99" s="12" t="s">
        <v>418</v>
      </c>
    </row>
    <row r="100" spans="1:26" ht="72.75" customHeight="1" x14ac:dyDescent="0.5">
      <c r="A100" s="250"/>
      <c r="B100" s="253"/>
      <c r="C100" s="119"/>
      <c r="D100" s="119"/>
      <c r="E100" s="119"/>
      <c r="F100" s="116"/>
      <c r="G100" s="118" t="s">
        <v>483</v>
      </c>
      <c r="H100" s="124">
        <v>28</v>
      </c>
      <c r="I100" s="118" t="s">
        <v>457</v>
      </c>
      <c r="J100" s="136">
        <f>42-28</f>
        <v>14</v>
      </c>
      <c r="K100" s="137">
        <v>4</v>
      </c>
      <c r="L100" s="131"/>
      <c r="M100" s="141"/>
      <c r="N100" s="131"/>
      <c r="O100" s="12" t="s">
        <v>282</v>
      </c>
      <c r="P100" s="14">
        <v>6</v>
      </c>
      <c r="Q100" s="39">
        <v>44197</v>
      </c>
      <c r="R100" s="39">
        <v>44561</v>
      </c>
      <c r="S100" s="3"/>
      <c r="T100" s="131"/>
      <c r="U100" s="131"/>
      <c r="V100" s="131"/>
      <c r="W100" s="258"/>
      <c r="X100" s="149"/>
      <c r="Y100" s="131"/>
      <c r="Z100" s="19"/>
    </row>
    <row r="101" spans="1:26" ht="72.75" customHeight="1" x14ac:dyDescent="0.5">
      <c r="A101" s="250"/>
      <c r="B101" s="253"/>
      <c r="C101" s="119"/>
      <c r="D101" s="119"/>
      <c r="E101" s="119"/>
      <c r="F101" s="116"/>
      <c r="G101" s="119"/>
      <c r="H101" s="124"/>
      <c r="I101" s="119"/>
      <c r="J101" s="136"/>
      <c r="K101" s="137"/>
      <c r="L101" s="131"/>
      <c r="M101" s="141"/>
      <c r="N101" s="131"/>
      <c r="O101" s="12" t="s">
        <v>482</v>
      </c>
      <c r="P101" s="14">
        <v>7</v>
      </c>
      <c r="Q101" s="39">
        <v>44197</v>
      </c>
      <c r="R101" s="39">
        <v>44561</v>
      </c>
      <c r="S101" s="3"/>
      <c r="T101" s="131"/>
      <c r="U101" s="131"/>
      <c r="V101" s="131"/>
      <c r="W101" s="258"/>
      <c r="X101" s="149"/>
      <c r="Y101" s="131"/>
      <c r="Z101" s="19"/>
    </row>
    <row r="102" spans="1:26" ht="50.25" customHeight="1" x14ac:dyDescent="0.5">
      <c r="A102" s="250"/>
      <c r="B102" s="253"/>
      <c r="C102" s="119"/>
      <c r="D102" s="119"/>
      <c r="E102" s="119"/>
      <c r="F102" s="116"/>
      <c r="G102" s="120"/>
      <c r="H102" s="125"/>
      <c r="I102" s="120"/>
      <c r="J102" s="136"/>
      <c r="K102" s="137"/>
      <c r="L102" s="132"/>
      <c r="M102" s="140"/>
      <c r="N102" s="132"/>
      <c r="O102" s="12" t="s">
        <v>283</v>
      </c>
      <c r="P102" s="14">
        <v>5</v>
      </c>
      <c r="Q102" s="39">
        <v>44197</v>
      </c>
      <c r="R102" s="39">
        <v>44561</v>
      </c>
      <c r="S102" s="3"/>
      <c r="T102" s="132"/>
      <c r="U102" s="132"/>
      <c r="V102" s="132"/>
      <c r="W102" s="259"/>
      <c r="X102" s="150"/>
      <c r="Y102" s="132"/>
      <c r="Z102" s="19"/>
    </row>
    <row r="103" spans="1:26" ht="73.5" customHeight="1" x14ac:dyDescent="0.5">
      <c r="A103" s="250"/>
      <c r="B103" s="253"/>
      <c r="C103" s="119"/>
      <c r="D103" s="119"/>
      <c r="E103" s="119"/>
      <c r="F103" s="116"/>
      <c r="G103" s="118" t="s">
        <v>284</v>
      </c>
      <c r="H103" s="118">
        <v>0</v>
      </c>
      <c r="I103" s="118" t="s">
        <v>285</v>
      </c>
      <c r="J103" s="118">
        <v>1</v>
      </c>
      <c r="K103" s="133">
        <v>0.05</v>
      </c>
      <c r="L103" s="130" t="s">
        <v>286</v>
      </c>
      <c r="M103" s="126">
        <v>2020130010165</v>
      </c>
      <c r="N103" s="130" t="s">
        <v>287</v>
      </c>
      <c r="O103" s="12" t="s">
        <v>288</v>
      </c>
      <c r="P103" s="9">
        <v>2</v>
      </c>
      <c r="Q103" s="39">
        <v>44197</v>
      </c>
      <c r="R103" s="39">
        <v>44561</v>
      </c>
      <c r="S103" s="34"/>
      <c r="T103" s="130" t="s">
        <v>289</v>
      </c>
      <c r="U103" s="130" t="s">
        <v>290</v>
      </c>
      <c r="V103" s="130" t="s">
        <v>237</v>
      </c>
      <c r="W103" s="111">
        <v>700000000</v>
      </c>
      <c r="X103" s="148" t="s">
        <v>291</v>
      </c>
      <c r="Y103" s="130" t="s">
        <v>370</v>
      </c>
      <c r="Z103" s="19"/>
    </row>
    <row r="104" spans="1:26" ht="70.5" customHeight="1" x14ac:dyDescent="0.5">
      <c r="A104" s="250"/>
      <c r="B104" s="253"/>
      <c r="C104" s="119"/>
      <c r="D104" s="119"/>
      <c r="E104" s="119"/>
      <c r="F104" s="116"/>
      <c r="G104" s="119"/>
      <c r="H104" s="119"/>
      <c r="I104" s="119"/>
      <c r="J104" s="119"/>
      <c r="K104" s="134"/>
      <c r="L104" s="131"/>
      <c r="M104" s="127"/>
      <c r="N104" s="131"/>
      <c r="O104" s="12" t="s">
        <v>292</v>
      </c>
      <c r="P104" s="14">
        <v>500</v>
      </c>
      <c r="Q104" s="39">
        <v>44197</v>
      </c>
      <c r="R104" s="39">
        <v>44561</v>
      </c>
      <c r="S104" s="34"/>
      <c r="T104" s="131"/>
      <c r="U104" s="131"/>
      <c r="V104" s="131"/>
      <c r="W104" s="112"/>
      <c r="X104" s="149"/>
      <c r="Y104" s="131"/>
      <c r="Z104" s="19"/>
    </row>
    <row r="105" spans="1:26" ht="89.25" customHeight="1" x14ac:dyDescent="0.5">
      <c r="A105" s="250"/>
      <c r="B105" s="253"/>
      <c r="C105" s="119"/>
      <c r="D105" s="119"/>
      <c r="E105" s="119"/>
      <c r="F105" s="116"/>
      <c r="G105" s="119"/>
      <c r="H105" s="119"/>
      <c r="I105" s="119"/>
      <c r="J105" s="119"/>
      <c r="K105" s="134"/>
      <c r="L105" s="131"/>
      <c r="M105" s="127"/>
      <c r="N105" s="131"/>
      <c r="O105" s="12" t="s">
        <v>293</v>
      </c>
      <c r="P105" s="14">
        <v>2</v>
      </c>
      <c r="Q105" s="39">
        <v>44197</v>
      </c>
      <c r="R105" s="39">
        <v>44561</v>
      </c>
      <c r="S105" s="34"/>
      <c r="T105" s="131"/>
      <c r="U105" s="132"/>
      <c r="V105" s="131"/>
      <c r="W105" s="112"/>
      <c r="X105" s="149"/>
      <c r="Y105" s="131"/>
      <c r="Z105" s="19"/>
    </row>
    <row r="106" spans="1:26" ht="114.75" customHeight="1" x14ac:dyDescent="0.5">
      <c r="A106" s="250"/>
      <c r="B106" s="253"/>
      <c r="C106" s="119"/>
      <c r="D106" s="119"/>
      <c r="E106" s="119"/>
      <c r="F106" s="116"/>
      <c r="G106" s="119"/>
      <c r="H106" s="119"/>
      <c r="I106" s="119"/>
      <c r="J106" s="119"/>
      <c r="K106" s="134"/>
      <c r="L106" s="131"/>
      <c r="M106" s="127"/>
      <c r="N106" s="131"/>
      <c r="O106" s="14" t="s">
        <v>415</v>
      </c>
      <c r="P106" s="9">
        <v>10</v>
      </c>
      <c r="Q106" s="39">
        <v>44197</v>
      </c>
      <c r="R106" s="39">
        <v>44561</v>
      </c>
      <c r="S106" s="34"/>
      <c r="T106" s="131"/>
      <c r="U106" s="130" t="s">
        <v>63</v>
      </c>
      <c r="V106" s="131"/>
      <c r="W106" s="112"/>
      <c r="X106" s="149"/>
      <c r="Y106" s="131"/>
      <c r="Z106" s="12" t="s">
        <v>416</v>
      </c>
    </row>
    <row r="107" spans="1:26" ht="104.25" customHeight="1" x14ac:dyDescent="0.5">
      <c r="A107" s="250"/>
      <c r="B107" s="253"/>
      <c r="C107" s="119"/>
      <c r="D107" s="119"/>
      <c r="E107" s="119"/>
      <c r="F107" s="116"/>
      <c r="G107" s="120"/>
      <c r="H107" s="120"/>
      <c r="I107" s="120"/>
      <c r="J107" s="120"/>
      <c r="K107" s="135"/>
      <c r="L107" s="132"/>
      <c r="M107" s="128"/>
      <c r="N107" s="132"/>
      <c r="O107" s="14" t="s">
        <v>294</v>
      </c>
      <c r="P107" s="9">
        <v>10</v>
      </c>
      <c r="Q107" s="39">
        <v>44197</v>
      </c>
      <c r="R107" s="39">
        <v>44561</v>
      </c>
      <c r="S107" s="34"/>
      <c r="T107" s="132"/>
      <c r="U107" s="132"/>
      <c r="V107" s="132"/>
      <c r="W107" s="113"/>
      <c r="X107" s="150"/>
      <c r="Y107" s="132"/>
      <c r="Z107" s="19"/>
    </row>
    <row r="108" spans="1:26" s="57" customFormat="1" ht="167.25" customHeight="1" x14ac:dyDescent="0.5">
      <c r="A108" s="251"/>
      <c r="B108" s="254"/>
      <c r="C108" s="120"/>
      <c r="D108" s="120"/>
      <c r="E108" s="120"/>
      <c r="F108" s="117"/>
      <c r="G108" s="37" t="s">
        <v>295</v>
      </c>
      <c r="H108" s="37">
        <v>0</v>
      </c>
      <c r="I108" s="37" t="s">
        <v>296</v>
      </c>
      <c r="J108" s="36">
        <v>1</v>
      </c>
      <c r="K108" s="105">
        <v>2.5000000000000001E-3</v>
      </c>
      <c r="L108" s="12" t="s">
        <v>274</v>
      </c>
      <c r="M108" s="53">
        <v>2020130010139</v>
      </c>
      <c r="N108" s="12" t="s">
        <v>275</v>
      </c>
      <c r="O108" s="12" t="s">
        <v>484</v>
      </c>
      <c r="P108" s="23">
        <v>4</v>
      </c>
      <c r="Q108" s="39">
        <v>44197</v>
      </c>
      <c r="R108" s="39">
        <v>44561</v>
      </c>
      <c r="S108" s="34"/>
      <c r="T108" s="23"/>
      <c r="U108" s="23"/>
      <c r="V108" s="19"/>
      <c r="W108" s="16"/>
      <c r="X108" s="62"/>
      <c r="Y108" s="63"/>
      <c r="Z108" s="23"/>
    </row>
    <row r="109" spans="1:26" ht="336" customHeight="1" x14ac:dyDescent="0.5">
      <c r="A109" s="114" t="s">
        <v>302</v>
      </c>
      <c r="B109" s="114" t="s">
        <v>303</v>
      </c>
      <c r="C109" s="114" t="s">
        <v>304</v>
      </c>
      <c r="D109" s="114" t="s">
        <v>135</v>
      </c>
      <c r="E109" s="114" t="s">
        <v>305</v>
      </c>
      <c r="F109" s="12" t="s">
        <v>297</v>
      </c>
      <c r="G109" s="12" t="s">
        <v>306</v>
      </c>
      <c r="H109" s="23">
        <v>0</v>
      </c>
      <c r="I109" s="12" t="s">
        <v>298</v>
      </c>
      <c r="J109" s="23">
        <v>24</v>
      </c>
      <c r="K109" s="96">
        <v>8</v>
      </c>
      <c r="L109" s="110" t="s">
        <v>245</v>
      </c>
      <c r="M109" s="109">
        <v>2020130010268</v>
      </c>
      <c r="N109" s="110" t="s">
        <v>246</v>
      </c>
      <c r="O109" s="15" t="s">
        <v>486</v>
      </c>
      <c r="P109" s="23">
        <v>8</v>
      </c>
      <c r="Q109" s="39">
        <v>44197</v>
      </c>
      <c r="R109" s="39">
        <v>44530</v>
      </c>
      <c r="S109" s="19"/>
      <c r="T109" s="19"/>
      <c r="U109" s="19"/>
      <c r="V109" s="19"/>
      <c r="W109" s="19"/>
      <c r="X109" s="19"/>
      <c r="Y109" s="64"/>
      <c r="Z109" s="19"/>
    </row>
    <row r="110" spans="1:26" ht="126" customHeight="1" x14ac:dyDescent="0.5">
      <c r="A110" s="114"/>
      <c r="B110" s="114"/>
      <c r="C110" s="114"/>
      <c r="D110" s="114"/>
      <c r="E110" s="114"/>
      <c r="F110" s="114" t="s">
        <v>299</v>
      </c>
      <c r="G110" s="23"/>
      <c r="H110" s="23"/>
      <c r="I110" s="12" t="s">
        <v>300</v>
      </c>
      <c r="J110" s="23">
        <v>36</v>
      </c>
      <c r="K110" s="96">
        <f>36/3</f>
        <v>12</v>
      </c>
      <c r="L110" s="110"/>
      <c r="M110" s="109"/>
      <c r="N110" s="110"/>
      <c r="O110" s="15" t="s">
        <v>485</v>
      </c>
      <c r="P110" s="23">
        <v>12</v>
      </c>
      <c r="Q110" s="39">
        <v>44197</v>
      </c>
      <c r="R110" s="39">
        <v>44530</v>
      </c>
      <c r="S110" s="19"/>
      <c r="T110" s="19"/>
      <c r="U110" s="19"/>
      <c r="V110" s="19"/>
      <c r="W110" s="19"/>
      <c r="X110" s="19"/>
      <c r="Y110" s="64"/>
      <c r="Z110" s="19"/>
    </row>
    <row r="111" spans="1:26" ht="97.5" customHeight="1" x14ac:dyDescent="0.5">
      <c r="A111" s="114"/>
      <c r="B111" s="114"/>
      <c r="C111" s="114"/>
      <c r="D111" s="114"/>
      <c r="E111" s="114"/>
      <c r="F111" s="114"/>
      <c r="G111" s="23"/>
      <c r="H111" s="23"/>
      <c r="I111" s="12" t="s">
        <v>301</v>
      </c>
      <c r="J111" s="23">
        <v>1</v>
      </c>
      <c r="K111" s="108">
        <v>3.3E-3</v>
      </c>
      <c r="L111" s="23"/>
      <c r="M111" s="23"/>
      <c r="N111" s="23"/>
      <c r="O111" s="19"/>
      <c r="P111" s="19"/>
      <c r="Q111" s="65"/>
      <c r="R111" s="19"/>
      <c r="S111" s="65"/>
      <c r="T111" s="19"/>
      <c r="U111" s="19"/>
      <c r="V111" s="23"/>
      <c r="W111" s="19"/>
      <c r="X111" s="19"/>
      <c r="Y111" s="64"/>
      <c r="Z111" s="23"/>
    </row>
    <row r="112" spans="1:26" x14ac:dyDescent="0.5">
      <c r="Q112" s="66"/>
      <c r="S112" s="66"/>
    </row>
    <row r="113" spans="9:19" x14ac:dyDescent="0.5">
      <c r="Q113" s="66"/>
      <c r="S113" s="66"/>
    </row>
    <row r="114" spans="9:19" x14ac:dyDescent="0.5">
      <c r="Q114" s="66"/>
    </row>
    <row r="115" spans="9:19" x14ac:dyDescent="0.5">
      <c r="L115" s="66"/>
    </row>
    <row r="118" spans="9:19" x14ac:dyDescent="0.5">
      <c r="K118" s="107"/>
    </row>
    <row r="121" spans="9:19" x14ac:dyDescent="0.5">
      <c r="I121" s="66"/>
    </row>
    <row r="122" spans="9:19" x14ac:dyDescent="0.5">
      <c r="J122" s="66"/>
    </row>
    <row r="123" spans="9:19" x14ac:dyDescent="0.5">
      <c r="J123" s="66"/>
    </row>
    <row r="124" spans="9:19" x14ac:dyDescent="0.5">
      <c r="J124" s="66"/>
    </row>
    <row r="125" spans="9:19" x14ac:dyDescent="0.5">
      <c r="J125" s="66"/>
    </row>
  </sheetData>
  <mergeCells count="379">
    <mergeCell ref="Z81:Z91"/>
    <mergeCell ref="Z92:Z93"/>
    <mergeCell ref="U70:U72"/>
    <mergeCell ref="V95:V96"/>
    <mergeCell ref="W95:W96"/>
    <mergeCell ref="X95:X96"/>
    <mergeCell ref="Y95:Y96"/>
    <mergeCell ref="V97:V102"/>
    <mergeCell ref="W97:W102"/>
    <mergeCell ref="U73:U74"/>
    <mergeCell ref="U92:U96"/>
    <mergeCell ref="U75:U76"/>
    <mergeCell ref="U81:U91"/>
    <mergeCell ref="Y81:Y91"/>
    <mergeCell ref="V92:V93"/>
    <mergeCell ref="W92:W93"/>
    <mergeCell ref="X92:X93"/>
    <mergeCell ref="Y92:Y93"/>
    <mergeCell ref="X103:X107"/>
    <mergeCell ref="Y103:Y107"/>
    <mergeCell ref="G70:G72"/>
    <mergeCell ref="H70:H72"/>
    <mergeCell ref="I70:I72"/>
    <mergeCell ref="J70:J72"/>
    <mergeCell ref="K70:K72"/>
    <mergeCell ref="L77:L80"/>
    <mergeCell ref="L70:L76"/>
    <mergeCell ref="M70:M76"/>
    <mergeCell ref="N70:N76"/>
    <mergeCell ref="L81:L91"/>
    <mergeCell ref="M77:M80"/>
    <mergeCell ref="N77:N80"/>
    <mergeCell ref="T77:T80"/>
    <mergeCell ref="U77:U80"/>
    <mergeCell ref="T70:T76"/>
    <mergeCell ref="K84:K87"/>
    <mergeCell ref="K81:K83"/>
    <mergeCell ref="T92:T96"/>
    <mergeCell ref="L95:L96"/>
    <mergeCell ref="M95:M96"/>
    <mergeCell ref="N95:N96"/>
    <mergeCell ref="J90:J91"/>
    <mergeCell ref="Z31:Z34"/>
    <mergeCell ref="Z42:Z46"/>
    <mergeCell ref="Z67:Z69"/>
    <mergeCell ref="Z70:Z76"/>
    <mergeCell ref="Z77:Z80"/>
    <mergeCell ref="V77:V80"/>
    <mergeCell ref="W77:W80"/>
    <mergeCell ref="X77:X80"/>
    <mergeCell ref="Y77:Y80"/>
    <mergeCell ref="X64:X66"/>
    <mergeCell ref="Y64:Y66"/>
    <mergeCell ref="V67:V69"/>
    <mergeCell ref="W67:W69"/>
    <mergeCell ref="X67:X69"/>
    <mergeCell ref="Y67:Y69"/>
    <mergeCell ref="V70:V76"/>
    <mergeCell ref="W70:W76"/>
    <mergeCell ref="X70:X76"/>
    <mergeCell ref="Y70:Y76"/>
    <mergeCell ref="Y42:Y46"/>
    <mergeCell ref="V47:V54"/>
    <mergeCell ref="W47:W49"/>
    <mergeCell ref="Z55:Z58"/>
    <mergeCell ref="Z59:Z63"/>
    <mergeCell ref="Z64:Z66"/>
    <mergeCell ref="Y59:Y63"/>
    <mergeCell ref="X59:X63"/>
    <mergeCell ref="V55:V58"/>
    <mergeCell ref="Y6:Y7"/>
    <mergeCell ref="X12:X17"/>
    <mergeCell ref="Y12:Y17"/>
    <mergeCell ref="V25:V27"/>
    <mergeCell ref="W25:W27"/>
    <mergeCell ref="X25:X27"/>
    <mergeCell ref="Y25:Y27"/>
    <mergeCell ref="V28:V30"/>
    <mergeCell ref="W28:W30"/>
    <mergeCell ref="V12:V17"/>
    <mergeCell ref="W12:W17"/>
    <mergeCell ref="V18:V20"/>
    <mergeCell ref="W18:W20"/>
    <mergeCell ref="X19:X20"/>
    <mergeCell ref="Y19:Y20"/>
    <mergeCell ref="V21:V24"/>
    <mergeCell ref="Z12:Z16"/>
    <mergeCell ref="Z25:Z27"/>
    <mergeCell ref="X28:X30"/>
    <mergeCell ref="Y28:Y30"/>
    <mergeCell ref="E1:Y1"/>
    <mergeCell ref="A3:A108"/>
    <mergeCell ref="B3:B108"/>
    <mergeCell ref="C3:C54"/>
    <mergeCell ref="D3:D54"/>
    <mergeCell ref="E3:E54"/>
    <mergeCell ref="F3:F46"/>
    <mergeCell ref="G3:G27"/>
    <mergeCell ref="H3:H27"/>
    <mergeCell ref="I3:I27"/>
    <mergeCell ref="T3:T7"/>
    <mergeCell ref="U3:U7"/>
    <mergeCell ref="L3:L7"/>
    <mergeCell ref="M3:M7"/>
    <mergeCell ref="N3:N7"/>
    <mergeCell ref="U8:U11"/>
    <mergeCell ref="V8:V11"/>
    <mergeCell ref="W8:W11"/>
    <mergeCell ref="X8:X11"/>
    <mergeCell ref="W50:W52"/>
    <mergeCell ref="Y47:Y54"/>
    <mergeCell ref="V103:V107"/>
    <mergeCell ref="Y8:Y11"/>
    <mergeCell ref="X5:X7"/>
    <mergeCell ref="L12:L24"/>
    <mergeCell ref="M12:M24"/>
    <mergeCell ref="N12:N24"/>
    <mergeCell ref="L8:L11"/>
    <mergeCell ref="M8:M11"/>
    <mergeCell ref="N8:N11"/>
    <mergeCell ref="T8:T11"/>
    <mergeCell ref="O16:O24"/>
    <mergeCell ref="P16:P24"/>
    <mergeCell ref="O14:O15"/>
    <mergeCell ref="P14:P15"/>
    <mergeCell ref="S16:S24"/>
    <mergeCell ref="T12:T24"/>
    <mergeCell ref="U12:U24"/>
    <mergeCell ref="Q14:Q15"/>
    <mergeCell ref="R14:R15"/>
    <mergeCell ref="S14:S15"/>
    <mergeCell ref="W21:W24"/>
    <mergeCell ref="X21:X24"/>
    <mergeCell ref="Y21:Y24"/>
    <mergeCell ref="U25:U27"/>
    <mergeCell ref="G28:G30"/>
    <mergeCell ref="H28:H30"/>
    <mergeCell ref="I28:I30"/>
    <mergeCell ref="J28:J30"/>
    <mergeCell ref="K28:K30"/>
    <mergeCell ref="L25:L27"/>
    <mergeCell ref="M25:M27"/>
    <mergeCell ref="N25:N27"/>
    <mergeCell ref="T25:T27"/>
    <mergeCell ref="L28:L30"/>
    <mergeCell ref="M28:M30"/>
    <mergeCell ref="J3:J27"/>
    <mergeCell ref="K3:K27"/>
    <mergeCell ref="S12:S13"/>
    <mergeCell ref="N28:N30"/>
    <mergeCell ref="T28:T30"/>
    <mergeCell ref="U28:U30"/>
    <mergeCell ref="O12:O13"/>
    <mergeCell ref="P12:P13"/>
    <mergeCell ref="V31:V34"/>
    <mergeCell ref="W31:W34"/>
    <mergeCell ref="X31:X34"/>
    <mergeCell ref="Y31:Y34"/>
    <mergeCell ref="L35:L38"/>
    <mergeCell ref="G35:G41"/>
    <mergeCell ref="H35:H41"/>
    <mergeCell ref="I35:I41"/>
    <mergeCell ref="J35:J41"/>
    <mergeCell ref="K35:K41"/>
    <mergeCell ref="M31:M34"/>
    <mergeCell ref="N31:N34"/>
    <mergeCell ref="T31:T34"/>
    <mergeCell ref="U31:U34"/>
    <mergeCell ref="L31:L34"/>
    <mergeCell ref="G31:G34"/>
    <mergeCell ref="H31:H34"/>
    <mergeCell ref="I31:I34"/>
    <mergeCell ref="J31:J34"/>
    <mergeCell ref="K31:K34"/>
    <mergeCell ref="M35:M38"/>
    <mergeCell ref="N35:N38"/>
    <mergeCell ref="T35:T38"/>
    <mergeCell ref="U35:U38"/>
    <mergeCell ref="Y35:Y38"/>
    <mergeCell ref="V39:V41"/>
    <mergeCell ref="G42:G44"/>
    <mergeCell ref="H42:H44"/>
    <mergeCell ref="I42:I44"/>
    <mergeCell ref="J42:J44"/>
    <mergeCell ref="K42:K44"/>
    <mergeCell ref="L39:L41"/>
    <mergeCell ref="M39:M41"/>
    <mergeCell ref="N39:N41"/>
    <mergeCell ref="T39:T41"/>
    <mergeCell ref="U39:U41"/>
    <mergeCell ref="U42:U46"/>
    <mergeCell ref="Q39:Q40"/>
    <mergeCell ref="R39:R40"/>
    <mergeCell ref="S39:S40"/>
    <mergeCell ref="V35:V38"/>
    <mergeCell ref="W35:W38"/>
    <mergeCell ref="X35:X38"/>
    <mergeCell ref="X39:X41"/>
    <mergeCell ref="Y39:Y41"/>
    <mergeCell ref="G53:G54"/>
    <mergeCell ref="H53:H54"/>
    <mergeCell ref="I53:I54"/>
    <mergeCell ref="J53:J54"/>
    <mergeCell ref="K53:K54"/>
    <mergeCell ref="W39:W41"/>
    <mergeCell ref="F47:F54"/>
    <mergeCell ref="G47:G49"/>
    <mergeCell ref="H47:H49"/>
    <mergeCell ref="I47:I49"/>
    <mergeCell ref="J47:J49"/>
    <mergeCell ref="K47:K49"/>
    <mergeCell ref="M42:M46"/>
    <mergeCell ref="N42:N46"/>
    <mergeCell ref="T42:T46"/>
    <mergeCell ref="G51:G52"/>
    <mergeCell ref="H51:H52"/>
    <mergeCell ref="I51:I52"/>
    <mergeCell ref="J51:J52"/>
    <mergeCell ref="K51:K52"/>
    <mergeCell ref="M47:M49"/>
    <mergeCell ref="N47:N49"/>
    <mergeCell ref="W42:W46"/>
    <mergeCell ref="T47:T54"/>
    <mergeCell ref="M50:M52"/>
    <mergeCell ref="N50:N52"/>
    <mergeCell ref="L47:L49"/>
    <mergeCell ref="L50:L52"/>
    <mergeCell ref="M53:M54"/>
    <mergeCell ref="N53:N54"/>
    <mergeCell ref="L42:L46"/>
    <mergeCell ref="X47:X54"/>
    <mergeCell ref="W53:W54"/>
    <mergeCell ref="U47:U54"/>
    <mergeCell ref="L53:L54"/>
    <mergeCell ref="X42:X46"/>
    <mergeCell ref="V42:V46"/>
    <mergeCell ref="G55:G57"/>
    <mergeCell ref="H55:H57"/>
    <mergeCell ref="I55:I57"/>
    <mergeCell ref="J55:J57"/>
    <mergeCell ref="U62:U63"/>
    <mergeCell ref="G62:G63"/>
    <mergeCell ref="H62:H63"/>
    <mergeCell ref="I62:I63"/>
    <mergeCell ref="J62:J63"/>
    <mergeCell ref="K62:K63"/>
    <mergeCell ref="L59:L63"/>
    <mergeCell ref="G59:G61"/>
    <mergeCell ref="H59:H61"/>
    <mergeCell ref="I59:I61"/>
    <mergeCell ref="J59:J61"/>
    <mergeCell ref="K59:K61"/>
    <mergeCell ref="L55:L58"/>
    <mergeCell ref="M55:M58"/>
    <mergeCell ref="N55:N58"/>
    <mergeCell ref="Y55:Y58"/>
    <mergeCell ref="V59:V63"/>
    <mergeCell ref="W59:W63"/>
    <mergeCell ref="U64:U66"/>
    <mergeCell ref="F64:F69"/>
    <mergeCell ref="L64:L66"/>
    <mergeCell ref="M64:M66"/>
    <mergeCell ref="N64:N66"/>
    <mergeCell ref="T64:T66"/>
    <mergeCell ref="G67:G69"/>
    <mergeCell ref="H67:H69"/>
    <mergeCell ref="I67:I69"/>
    <mergeCell ref="J67:J69"/>
    <mergeCell ref="V64:V66"/>
    <mergeCell ref="W64:W66"/>
    <mergeCell ref="L67:L69"/>
    <mergeCell ref="M67:M69"/>
    <mergeCell ref="N67:N69"/>
    <mergeCell ref="T67:T69"/>
    <mergeCell ref="U67:U69"/>
    <mergeCell ref="T55:T58"/>
    <mergeCell ref="U55:U57"/>
    <mergeCell ref="M59:M63"/>
    <mergeCell ref="N59:N61"/>
    <mergeCell ref="W55:W58"/>
    <mergeCell ref="X55:X58"/>
    <mergeCell ref="T59:T61"/>
    <mergeCell ref="U59:U61"/>
    <mergeCell ref="V81:V91"/>
    <mergeCell ref="W81:W91"/>
    <mergeCell ref="X81:X91"/>
    <mergeCell ref="G81:G83"/>
    <mergeCell ref="H81:H83"/>
    <mergeCell ref="I81:I83"/>
    <mergeCell ref="J81:J83"/>
    <mergeCell ref="G73:G74"/>
    <mergeCell ref="H73:H74"/>
    <mergeCell ref="I73:I74"/>
    <mergeCell ref="J73:J74"/>
    <mergeCell ref="K73:K74"/>
    <mergeCell ref="G77:G80"/>
    <mergeCell ref="H77:H80"/>
    <mergeCell ref="I77:I80"/>
    <mergeCell ref="J77:J80"/>
    <mergeCell ref="K77:K80"/>
    <mergeCell ref="G90:G91"/>
    <mergeCell ref="H90:H91"/>
    <mergeCell ref="I90:I91"/>
    <mergeCell ref="C55:C91"/>
    <mergeCell ref="D55:D91"/>
    <mergeCell ref="E55:E91"/>
    <mergeCell ref="F55:F63"/>
    <mergeCell ref="K55:K57"/>
    <mergeCell ref="F81:F91"/>
    <mergeCell ref="K67:K69"/>
    <mergeCell ref="N62:N63"/>
    <mergeCell ref="T62:T63"/>
    <mergeCell ref="F70:F80"/>
    <mergeCell ref="G88:G89"/>
    <mergeCell ref="H88:H89"/>
    <mergeCell ref="I88:I89"/>
    <mergeCell ref="J88:J89"/>
    <mergeCell ref="K88:K89"/>
    <mergeCell ref="G75:G76"/>
    <mergeCell ref="H75:H76"/>
    <mergeCell ref="I75:I76"/>
    <mergeCell ref="J75:J76"/>
    <mergeCell ref="K75:K76"/>
    <mergeCell ref="G84:G87"/>
    <mergeCell ref="H84:H87"/>
    <mergeCell ref="I84:I87"/>
    <mergeCell ref="J84:J87"/>
    <mergeCell ref="K90:K91"/>
    <mergeCell ref="M92:M93"/>
    <mergeCell ref="L92:L93"/>
    <mergeCell ref="M81:M91"/>
    <mergeCell ref="N81:N91"/>
    <mergeCell ref="T81:T91"/>
    <mergeCell ref="U97:U102"/>
    <mergeCell ref="X97:X102"/>
    <mergeCell ref="Y97:Y102"/>
    <mergeCell ref="L97:L102"/>
    <mergeCell ref="M97:M102"/>
    <mergeCell ref="I97:I98"/>
    <mergeCell ref="J97:J98"/>
    <mergeCell ref="K97:K98"/>
    <mergeCell ref="N97:N102"/>
    <mergeCell ref="T97:T102"/>
    <mergeCell ref="U106:U107"/>
    <mergeCell ref="N103:N107"/>
    <mergeCell ref="T103:T107"/>
    <mergeCell ref="U103:U105"/>
    <mergeCell ref="L103:L107"/>
    <mergeCell ref="I103:I107"/>
    <mergeCell ref="J103:J107"/>
    <mergeCell ref="K103:K107"/>
    <mergeCell ref="I100:I102"/>
    <mergeCell ref="J100:J102"/>
    <mergeCell ref="K100:K102"/>
    <mergeCell ref="F92:F96"/>
    <mergeCell ref="C97:C108"/>
    <mergeCell ref="D97:D108"/>
    <mergeCell ref="E97:E108"/>
    <mergeCell ref="F97:F108"/>
    <mergeCell ref="G97:G98"/>
    <mergeCell ref="H97:H98"/>
    <mergeCell ref="C92:C96"/>
    <mergeCell ref="D92:D96"/>
    <mergeCell ref="E92:E96"/>
    <mergeCell ref="G103:G107"/>
    <mergeCell ref="H103:H107"/>
    <mergeCell ref="G100:G102"/>
    <mergeCell ref="H100:H102"/>
    <mergeCell ref="M109:M110"/>
    <mergeCell ref="N109:N110"/>
    <mergeCell ref="W103:W107"/>
    <mergeCell ref="E109:E111"/>
    <mergeCell ref="F110:F111"/>
    <mergeCell ref="L109:L110"/>
    <mergeCell ref="A109:A111"/>
    <mergeCell ref="B109:B111"/>
    <mergeCell ref="C109:C111"/>
    <mergeCell ref="D109:D111"/>
    <mergeCell ref="M103:M107"/>
  </mergeCells>
  <phoneticPr fontId="21" type="noConversion"/>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542DD-10D0-4B68-958C-3AD3C9FF4257}">
  <dimension ref="A1:W23"/>
  <sheetViews>
    <sheetView topLeftCell="B4" zoomScale="77" zoomScaleNormal="77" workbookViewId="0">
      <selection activeCell="L9" sqref="L9"/>
    </sheetView>
  </sheetViews>
  <sheetFormatPr baseColWidth="10" defaultRowHeight="14.5" x14ac:dyDescent="0.35"/>
  <cols>
    <col min="4" max="4" width="13.26953125" customWidth="1"/>
    <col min="5" max="5" width="29.54296875" customWidth="1"/>
    <col min="11" max="11" width="26.26953125" customWidth="1"/>
    <col min="12" max="12" width="34.81640625" customWidth="1"/>
    <col min="13" max="13" width="25.54296875" customWidth="1"/>
    <col min="17" max="17" width="16" customWidth="1"/>
    <col min="18" max="18" width="15.26953125" customWidth="1"/>
    <col min="19" max="19" width="15.7265625" customWidth="1"/>
    <col min="20" max="20" width="14" customWidth="1"/>
  </cols>
  <sheetData>
    <row r="1" spans="1:23" ht="37.5" customHeight="1" x14ac:dyDescent="0.35">
      <c r="Q1" s="67" t="s">
        <v>425</v>
      </c>
      <c r="R1" s="68"/>
    </row>
    <row r="2" spans="1:23" ht="15.5" x14ac:dyDescent="0.35">
      <c r="K2" s="69" t="s">
        <v>6</v>
      </c>
      <c r="L2" s="70" t="s">
        <v>426</v>
      </c>
      <c r="M2" s="70" t="s">
        <v>427</v>
      </c>
      <c r="N2" s="70" t="s">
        <v>428</v>
      </c>
      <c r="O2" s="70" t="s">
        <v>429</v>
      </c>
      <c r="Q2" s="71">
        <v>1</v>
      </c>
      <c r="R2" s="71">
        <v>2</v>
      </c>
      <c r="S2" s="71">
        <v>3</v>
      </c>
      <c r="T2" s="71">
        <v>4</v>
      </c>
      <c r="U2" s="71">
        <v>5</v>
      </c>
      <c r="V2" s="71">
        <v>6</v>
      </c>
      <c r="W2" s="71">
        <v>7</v>
      </c>
    </row>
    <row r="3" spans="1:23" ht="77.5" x14ac:dyDescent="0.35">
      <c r="A3" s="72" t="s">
        <v>430</v>
      </c>
      <c r="B3" s="72" t="s">
        <v>431</v>
      </c>
      <c r="C3" s="72" t="s">
        <v>432</v>
      </c>
      <c r="D3" s="72" t="s">
        <v>433</v>
      </c>
      <c r="E3" s="72" t="s">
        <v>6</v>
      </c>
      <c r="F3" s="72" t="s">
        <v>434</v>
      </c>
      <c r="G3" s="72" t="s">
        <v>435</v>
      </c>
      <c r="H3" s="72" t="s">
        <v>436</v>
      </c>
      <c r="I3" s="72" t="s">
        <v>437</v>
      </c>
      <c r="K3" s="300" t="s">
        <v>272</v>
      </c>
      <c r="L3" s="73" t="s">
        <v>481</v>
      </c>
      <c r="M3" s="74" t="s">
        <v>438</v>
      </c>
      <c r="N3" s="71">
        <v>3</v>
      </c>
      <c r="O3" s="75">
        <v>1</v>
      </c>
      <c r="Q3" s="76" t="s">
        <v>439</v>
      </c>
      <c r="R3" s="76" t="s">
        <v>440</v>
      </c>
      <c r="S3" s="76" t="s">
        <v>441</v>
      </c>
      <c r="T3" s="77"/>
      <c r="U3" s="78"/>
      <c r="V3" s="78"/>
      <c r="W3" s="78"/>
    </row>
    <row r="4" spans="1:23" ht="53.5" x14ac:dyDescent="0.35">
      <c r="A4" s="301" t="s">
        <v>442</v>
      </c>
      <c r="B4" s="304" t="s">
        <v>443</v>
      </c>
      <c r="C4" s="304" t="s">
        <v>444</v>
      </c>
      <c r="D4" s="304" t="s">
        <v>268</v>
      </c>
      <c r="E4" s="79" t="s">
        <v>272</v>
      </c>
      <c r="F4" s="79" t="s">
        <v>445</v>
      </c>
      <c r="G4" s="79" t="s">
        <v>446</v>
      </c>
      <c r="H4" s="79" t="s">
        <v>446</v>
      </c>
      <c r="I4" s="79" t="s">
        <v>446</v>
      </c>
      <c r="K4" s="300"/>
      <c r="L4" s="80" t="s">
        <v>316</v>
      </c>
      <c r="M4" s="71" t="s">
        <v>447</v>
      </c>
      <c r="N4" s="71">
        <v>3</v>
      </c>
      <c r="O4" s="75">
        <v>1</v>
      </c>
      <c r="Q4" s="81" t="s">
        <v>448</v>
      </c>
      <c r="R4" s="82" t="s">
        <v>449</v>
      </c>
      <c r="S4" s="81" t="s">
        <v>450</v>
      </c>
      <c r="T4" s="77"/>
      <c r="U4" s="78"/>
      <c r="V4" s="78"/>
      <c r="W4" s="78"/>
    </row>
    <row r="5" spans="1:23" ht="52" x14ac:dyDescent="0.35">
      <c r="A5" s="302"/>
      <c r="B5" s="305"/>
      <c r="C5" s="305"/>
      <c r="D5" s="305"/>
      <c r="E5" s="79" t="s">
        <v>281</v>
      </c>
      <c r="F5" s="83">
        <v>0.15</v>
      </c>
      <c r="G5" s="83">
        <v>0.3</v>
      </c>
      <c r="H5" s="83">
        <v>0.35</v>
      </c>
      <c r="I5" s="83">
        <v>0.2</v>
      </c>
      <c r="K5" s="84" t="s">
        <v>281</v>
      </c>
      <c r="L5" s="80" t="s">
        <v>451</v>
      </c>
      <c r="M5" s="85" t="s">
        <v>452</v>
      </c>
      <c r="N5" s="86">
        <v>4</v>
      </c>
      <c r="O5" s="87">
        <v>1</v>
      </c>
      <c r="Q5" s="74" t="s">
        <v>453</v>
      </c>
      <c r="R5" s="74" t="s">
        <v>454</v>
      </c>
      <c r="S5" s="74" t="s">
        <v>455</v>
      </c>
      <c r="T5" s="74" t="s">
        <v>456</v>
      </c>
      <c r="U5" s="78"/>
      <c r="V5" s="78"/>
      <c r="W5" s="78"/>
    </row>
    <row r="6" spans="1:23" ht="39" x14ac:dyDescent="0.35">
      <c r="A6" s="302"/>
      <c r="B6" s="305"/>
      <c r="C6" s="305"/>
      <c r="D6" s="305"/>
      <c r="E6" s="79" t="s">
        <v>457</v>
      </c>
      <c r="F6" s="83">
        <f>C6</f>
        <v>0</v>
      </c>
      <c r="G6" s="83">
        <f>F6+4</f>
        <v>4</v>
      </c>
      <c r="H6" s="83">
        <f>G6+5</f>
        <v>9</v>
      </c>
      <c r="I6" s="83">
        <f>H6+5</f>
        <v>14</v>
      </c>
      <c r="K6" s="307" t="s">
        <v>457</v>
      </c>
      <c r="L6" s="88" t="s">
        <v>282</v>
      </c>
      <c r="M6" s="81" t="s">
        <v>458</v>
      </c>
      <c r="N6" s="89">
        <v>6</v>
      </c>
      <c r="O6" s="90">
        <v>1</v>
      </c>
      <c r="Q6" s="84" t="s">
        <v>459</v>
      </c>
      <c r="R6" s="84" t="s">
        <v>460</v>
      </c>
      <c r="S6" s="84" t="s">
        <v>461</v>
      </c>
      <c r="T6" s="84" t="s">
        <v>462</v>
      </c>
      <c r="U6" s="84" t="s">
        <v>463</v>
      </c>
      <c r="V6" s="84" t="s">
        <v>464</v>
      </c>
      <c r="W6" s="84"/>
    </row>
    <row r="7" spans="1:23" ht="39" x14ac:dyDescent="0.35">
      <c r="A7" s="303"/>
      <c r="B7" s="306"/>
      <c r="C7" s="306"/>
      <c r="D7" s="306"/>
      <c r="E7" s="79" t="s">
        <v>296</v>
      </c>
      <c r="F7" s="83" t="s">
        <v>465</v>
      </c>
      <c r="G7" s="83">
        <v>0.25</v>
      </c>
      <c r="H7" s="83">
        <v>0.35</v>
      </c>
      <c r="I7" s="83">
        <v>0.35</v>
      </c>
      <c r="K7" s="307"/>
      <c r="L7" s="88" t="s">
        <v>482</v>
      </c>
      <c r="M7" s="81" t="s">
        <v>466</v>
      </c>
      <c r="N7" s="71">
        <v>7</v>
      </c>
      <c r="O7" s="90">
        <v>1</v>
      </c>
      <c r="Q7" s="84" t="s">
        <v>459</v>
      </c>
      <c r="R7" s="84" t="s">
        <v>461</v>
      </c>
      <c r="S7" s="84" t="s">
        <v>460</v>
      </c>
      <c r="T7" s="84" t="s">
        <v>462</v>
      </c>
      <c r="U7" s="84" t="s">
        <v>463</v>
      </c>
      <c r="V7" s="84" t="s">
        <v>464</v>
      </c>
      <c r="W7" s="84" t="s">
        <v>467</v>
      </c>
    </row>
    <row r="8" spans="1:23" ht="29" x14ac:dyDescent="0.35">
      <c r="K8" s="307"/>
      <c r="L8" s="88" t="s">
        <v>283</v>
      </c>
      <c r="M8" s="81" t="s">
        <v>468</v>
      </c>
      <c r="N8" s="71">
        <v>5</v>
      </c>
      <c r="O8" s="90">
        <v>1</v>
      </c>
      <c r="Q8" s="76" t="s">
        <v>469</v>
      </c>
      <c r="R8" s="76" t="s">
        <v>470</v>
      </c>
      <c r="S8" s="76" t="s">
        <v>471</v>
      </c>
      <c r="T8" s="76" t="s">
        <v>472</v>
      </c>
      <c r="U8" s="76" t="s">
        <v>473</v>
      </c>
      <c r="V8" s="77"/>
      <c r="W8" s="77"/>
    </row>
    <row r="9" spans="1:23" ht="43.5" x14ac:dyDescent="0.35">
      <c r="K9" s="91" t="s">
        <v>296</v>
      </c>
      <c r="L9" s="92" t="s">
        <v>474</v>
      </c>
      <c r="M9" s="93" t="s">
        <v>475</v>
      </c>
      <c r="N9" s="93">
        <v>4</v>
      </c>
      <c r="O9" s="94">
        <v>1</v>
      </c>
      <c r="Q9" s="92" t="s">
        <v>476</v>
      </c>
      <c r="R9" s="92" t="s">
        <v>477</v>
      </c>
      <c r="S9" s="92" t="s">
        <v>478</v>
      </c>
      <c r="T9" s="92" t="s">
        <v>479</v>
      </c>
      <c r="U9" s="77"/>
      <c r="V9" s="77"/>
      <c r="W9" s="77"/>
    </row>
    <row r="10" spans="1:23" ht="18.75" customHeight="1" x14ac:dyDescent="0.35"/>
    <row r="11" spans="1:23" ht="18.75" customHeight="1" x14ac:dyDescent="0.35"/>
    <row r="12" spans="1:23" ht="33.75" customHeight="1" x14ac:dyDescent="0.35"/>
    <row r="13" spans="1:23" ht="26" x14ac:dyDescent="0.35">
      <c r="B13" s="95" t="s">
        <v>480</v>
      </c>
    </row>
    <row r="21" ht="42.75" customHeight="1" x14ac:dyDescent="0.35"/>
    <row r="22" ht="36" customHeight="1" x14ac:dyDescent="0.35"/>
    <row r="23" ht="36" customHeight="1" x14ac:dyDescent="0.35"/>
  </sheetData>
  <mergeCells count="6">
    <mergeCell ref="K3:K4"/>
    <mergeCell ref="A4:A7"/>
    <mergeCell ref="B4:B7"/>
    <mergeCell ref="C4:C7"/>
    <mergeCell ref="D4:D7"/>
    <mergeCell ref="K6:K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vt:lpstr>
      <vt:lpstr>Ruta critíca modernizacion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LUZ  MARINA SEVERICHE MONROY</cp:lastModifiedBy>
  <dcterms:created xsi:type="dcterms:W3CDTF">2021-01-25T13:58:29Z</dcterms:created>
  <dcterms:modified xsi:type="dcterms:W3CDTF">2021-01-29T01:06:00Z</dcterms:modified>
</cp:coreProperties>
</file>