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PLANES DE ACCION 2021\"/>
    </mc:Choice>
  </mc:AlternateContent>
  <xr:revisionPtr revIDLastSave="0" documentId="8_{F3332D90-3853-433A-B208-637A40EC27C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" i="1" l="1"/>
  <c r="V11" i="1"/>
  <c r="Z11" i="1" s="1"/>
  <c r="V15" i="1"/>
  <c r="Z15" i="1" s="1"/>
  <c r="V7" i="1"/>
  <c r="Z7" i="1" s="1"/>
  <c r="V4" i="1"/>
  <c r="Y19" i="1" l="1"/>
  <c r="Z19" i="1" l="1"/>
</calcChain>
</file>

<file path=xl/sharedStrings.xml><?xml version="1.0" encoding="utf-8"?>
<sst xmlns="http://schemas.openxmlformats.org/spreadsheetml/2006/main" count="156" uniqueCount="143">
  <si>
    <t>Apropiación Definitiva
(en pesos)</t>
  </si>
  <si>
    <t>Fuente de Financiación</t>
  </si>
  <si>
    <t xml:space="preserve">Dependencia Responsable </t>
  </si>
  <si>
    <t>Actividades de Proyecto</t>
  </si>
  <si>
    <t>Objetivo del Proyecto</t>
  </si>
  <si>
    <t>Código de proyecto BPIM</t>
  </si>
  <si>
    <t>PROYECTO</t>
  </si>
  <si>
    <t>Valor Absoluto de la Meta Producto 2020-2023</t>
  </si>
  <si>
    <t>Descripción de la Meta Producto 2020-2023</t>
  </si>
  <si>
    <t>Línea Base 2019</t>
  </si>
  <si>
    <t>Indicador de Producto</t>
  </si>
  <si>
    <t xml:space="preserve">PROGRAMA </t>
  </si>
  <si>
    <t>Meta de Bienestar 2020-2023</t>
  </si>
  <si>
    <t>Indicador de Bienestar</t>
  </si>
  <si>
    <t>LINEA ESTRATEGICA</t>
  </si>
  <si>
    <t>PILAR</t>
  </si>
  <si>
    <t>Cartagena Resiliente</t>
  </si>
  <si>
    <t>Espacio Público, Movilidad y Transporte Resiliente</t>
  </si>
  <si>
    <t>M2 de Espacio Público Efectivo por Habitante</t>
  </si>
  <si>
    <t>8.14 m2/h</t>
  </si>
  <si>
    <t>8.39 m2/h</t>
  </si>
  <si>
    <t>Movilidad en Cartagena</t>
  </si>
  <si>
    <t>Sostenibilidad del Espacio Público</t>
  </si>
  <si>
    <t>Recuperación del Espacio Público</t>
  </si>
  <si>
    <t>Generación del Espacio Público</t>
  </si>
  <si>
    <t>Plan Maestro de Movilidad formulado y adaptado</t>
  </si>
  <si>
    <t>Plan de Adaptación de Cruces Viales Elaborados</t>
  </si>
  <si>
    <t>Medios de Movilidad Alternativa Diseñados</t>
  </si>
  <si>
    <t>Número de campañas ejecutadas para la transición de los vendedores informales a la formalidad</t>
  </si>
  <si>
    <t>Número de convenios de adopción de parques</t>
  </si>
  <si>
    <t>M2 de espacio público para aprovechamiento económico reglamentado</t>
  </si>
  <si>
    <t>Política pública de espacio público (Ley 1968 de 2019)</t>
  </si>
  <si>
    <t>Número de M2 de revitalización de parques y zonas verdes de la ciudad de Cartagena</t>
  </si>
  <si>
    <t>Número de campañas a la ciudadanía cartagenara y visitantes sobe el uso adecuado y sostenible del espacio público</t>
  </si>
  <si>
    <t>Número de operativos para la defensa y control de los M2 de espacio público</t>
  </si>
  <si>
    <t>Número de puntos a intervenir con Acupuntura Urbana y Urbanismo Táctico implementado en espacio público</t>
  </si>
  <si>
    <t>M2 de espacio público renaturalizado</t>
  </si>
  <si>
    <t>Número de M2 de espacio público recuperado</t>
  </si>
  <si>
    <t>Número de M2 de espacio público destinado al goce y disfrute de las personas con discapacidad</t>
  </si>
  <si>
    <t>Documento sigma titulado "Informe final - V1: Formulación del Plan de Movilidad del Distrito de Cartagena" del 28 de Septiembre de 2011</t>
  </si>
  <si>
    <t>115,5 M2</t>
  </si>
  <si>
    <t>20.000 M2</t>
  </si>
  <si>
    <t>9 Campañas</t>
  </si>
  <si>
    <t>3 Operativos</t>
  </si>
  <si>
    <t xml:space="preserve">Formular un Plan Maestro de Movilidad </t>
  </si>
  <si>
    <t>Elaborar Plan de Adaptación de Cruces Viales</t>
  </si>
  <si>
    <t>Diseñar medios de movilidad alternativa</t>
  </si>
  <si>
    <t>Realizar campañas de formación para los vendedores informales inscritos en el RUV</t>
  </si>
  <si>
    <t>Realizar nuevos convenios para la adopción de parques</t>
  </si>
  <si>
    <t>Reglamentar M2 de espacio público para aprovechamiento económico</t>
  </si>
  <si>
    <t>Formular e implementar una Política Pública de espacio público</t>
  </si>
  <si>
    <t>Aumentar en 100.000 M2 de revitalización de parques, parques para la primera infancia y zonas verdes</t>
  </si>
  <si>
    <t>Efectuar 9 campañas de concientización al millon de habitantes de la ciudad de Cartagena</t>
  </si>
  <si>
    <t>Efectuar 200 operativos para la defensa y control del espacio público</t>
  </si>
  <si>
    <t>Intervenir 45 puntos en espacio público a través de acupuntura urbana e intervenir 14 puntos a través del urbanismo táctico</t>
  </si>
  <si>
    <t>Renaturalizar 50.000 M2 de espacio público en la ciudad de Cartagena</t>
  </si>
  <si>
    <t>Aumentar a 100.000 M2 el espacio público recuperado</t>
  </si>
  <si>
    <t>Aumentar en 98.640 M2 el espacio público destinado al goce y disfrute de las personas con discapacidad de la ciudad de Cartagena</t>
  </si>
  <si>
    <t>Un(1) documento</t>
  </si>
  <si>
    <t xml:space="preserve">Dos(2) medios de movilidad alternativos </t>
  </si>
  <si>
    <t>Ocho(8) campañas</t>
  </si>
  <si>
    <t>Treinta y nueve(39) convenios</t>
  </si>
  <si>
    <t>Tres mil quinientos(3.500) M2</t>
  </si>
  <si>
    <t>Una(1) política pública</t>
  </si>
  <si>
    <t xml:space="preserve">Cien mil(100.000) M2 </t>
  </si>
  <si>
    <t>Nueve(9) campañas</t>
  </si>
  <si>
    <t>Docientos(200) operativos</t>
  </si>
  <si>
    <t>Cuarenta y cinco(45) puntos con acupuntura urbana, catorce(14) puntos con urbanismo táctico</t>
  </si>
  <si>
    <t>Cincuenta mil(50.000) M2</t>
  </si>
  <si>
    <t>Noventa y ocho mil seiscientos cuarenta(98.640) M2</t>
  </si>
  <si>
    <t>Diseño de Plan Integral para Mejorar la Movilidad en la ciudad de Cartagena</t>
  </si>
  <si>
    <t>Conservación Integral del Espacio Público Cartagena</t>
  </si>
  <si>
    <t>Recuperación del Espacio Público Cartagena</t>
  </si>
  <si>
    <t>Generación del Espacio Público Cartagena</t>
  </si>
  <si>
    <t>Consolidad los mecanismos que generan políticas de movilidad integrales y sostenibles</t>
  </si>
  <si>
    <t>Consolidad la sostenibilidad del espacio público en la ciudad de Cartagena</t>
  </si>
  <si>
    <t>Aumentar el espacio público y las estrategias de recuperación integrales</t>
  </si>
  <si>
    <t>Aumentar la generación de nuevos espacios públicos en la ciudad de Cartagena</t>
  </si>
  <si>
    <t>N/A</t>
  </si>
  <si>
    <t>Tramo piloto de cicloruta para la ciudad de Cartagena</t>
  </si>
  <si>
    <t xml:space="preserve">Realizar campaña para la formalización de vendedores inscritos en el RUV.              </t>
  </si>
  <si>
    <t xml:space="preserve">Gestionar convenios de adopción de parques. </t>
  </si>
  <si>
    <t>Ejecutar primera fase de la política pública</t>
  </si>
  <si>
    <t xml:space="preserve">Intervenir el espacio público por medio de la revitalización de M2.                                                  </t>
  </si>
  <si>
    <t xml:space="preserve">Realizar campañas de concientización. </t>
  </si>
  <si>
    <t>Realizar operativos para la defensa y control del espacio público en Cartagena.</t>
  </si>
  <si>
    <t>Intervenir el espacio público con acciones de acupuntura urbana y urbanismo táctico.</t>
  </si>
  <si>
    <t xml:space="preserve">Ranturalizar M2 de espacio público. </t>
  </si>
  <si>
    <t xml:space="preserve">Recuperar M2 de espacio público. </t>
  </si>
  <si>
    <t>Aumentar M2 de espacio público para el goce y disfrute de las personas con discapacidad.</t>
  </si>
  <si>
    <t>GERENCIA DE ESPACIO PÚBLICO Y MOVILIDAD</t>
  </si>
  <si>
    <t>AUSBERTO CONEO CAICEDO</t>
  </si>
  <si>
    <t>1. Amoblamiento urbano.                              2. Estacionamiento, ocupación de vias y espacio público.               3. Ingresos corrientes de libres destinación.            4. Otros rendimientos amoblamiento.               5. Rendiemientos financieros creditos internos.</t>
  </si>
  <si>
    <t xml:space="preserve">1. Estacionamiento, ocupación de vias y espacio público.                            2. Ingresos corrientes de libre destinación. </t>
  </si>
  <si>
    <t xml:space="preserve">BORRADOR DEL DOCUMENTO CON SOPORTES </t>
  </si>
  <si>
    <t>Nombre del Responsable</t>
  </si>
  <si>
    <t>INGRESOS CORRIENTES DE LIBRE DESTINACION</t>
  </si>
  <si>
    <t>02-001-06-10-01-02-04-01</t>
  </si>
  <si>
    <t>02-100-06-10-01-02-04-01</t>
  </si>
  <si>
    <t>02-001-06-10-01-02-01-01</t>
  </si>
  <si>
    <t>02-080-06-10-01-02-01-01</t>
  </si>
  <si>
    <t>AMOBLAMIENTO URBANO</t>
  </si>
  <si>
    <t>02-008-06-10-01-02-02-01</t>
  </si>
  <si>
    <t>02-001-06-10-01-02-03-01</t>
  </si>
  <si>
    <t>22 km de ciclo ruta</t>
  </si>
  <si>
    <t>Ingresos corrientes de libre</t>
  </si>
  <si>
    <t>OCUPACION DE VIAS Y ESPACIO PUBLICO</t>
  </si>
  <si>
    <t xml:space="preserve">02-001-06-10-01-02-02-01      
</t>
  </si>
  <si>
    <t>02-080-06-10-01-02-02-01</t>
  </si>
  <si>
    <t>OTROS RENDIMIENTOS AMOBLAMIENTO</t>
  </si>
  <si>
    <t>REPORTE ASIGNACION PRESUPUESTAL
SEGÚN PREDIS 2021</t>
  </si>
  <si>
    <t>02-008-06-10-01-02-02</t>
  </si>
  <si>
    <t>Fecha de inicio 2021</t>
  </si>
  <si>
    <t>Fecha de Terminación 2021</t>
  </si>
  <si>
    <t>Rubro Presupuestales   2021</t>
  </si>
  <si>
    <t>Código Presupuestal 2021</t>
  </si>
  <si>
    <t xml:space="preserve">1. Aprovechamiento económico del espacio público.                          2. Ingresos corrientes de libre destinación.                            </t>
  </si>
  <si>
    <t>Aprovechamiento economico del espacio publico</t>
  </si>
  <si>
    <t>1  ocupación de vias y espacio público.                2. Ingresos corrientes de libre destinación.            3. Rendimientos financieros creditos internos.</t>
  </si>
  <si>
    <t>1500 m2</t>
  </si>
  <si>
    <t>(15) puntos con acupuntura urbana    (4) puntos con urbanismo táctico</t>
  </si>
  <si>
    <t>QUINCE MIL ( 15000)</t>
  </si>
  <si>
    <t>35,000 M2</t>
  </si>
  <si>
    <t xml:space="preserve"> PLAN DE ACCIÓN
DEPENDENCIA: GEPM
VIGENCIA: 2021</t>
  </si>
  <si>
    <t>PROGRAMACIÓN META A 2021</t>
  </si>
  <si>
    <t>Valor Absoluto de la Actividad del  Proyecto 2021</t>
  </si>
  <si>
    <t xml:space="preserve"> ASIGNACION PRESUPUESTAL 2021
</t>
  </si>
  <si>
    <t>31 de diciembre</t>
  </si>
  <si>
    <t>30 de enero</t>
  </si>
  <si>
    <t>50 % BORRADOR DEL DOCUMENTO CON SOPORTES  CON ESTUDIOS YA EN FASE 2</t>
  </si>
  <si>
    <t>50 % DEL BORRADOR</t>
  </si>
  <si>
    <t>50 %  BORRADOR DEL DOCUMENTO CON SOPORTES CON ESTUDIOS EN FASE 2</t>
  </si>
  <si>
    <t>22 KM</t>
  </si>
  <si>
    <t>3 campaña</t>
  </si>
  <si>
    <t>DESARROLLO DE LAS BASES DE LA POLITICA PUBLICA Y SOCILIAZACION  Fase 2 PARA COMPLETAR EL 50 %</t>
  </si>
  <si>
    <t>Fase  2 REALIZADA PORCENTAJE 50 %</t>
  </si>
  <si>
    <t>10 convenios</t>
  </si>
  <si>
    <t>25.000 M2</t>
  </si>
  <si>
    <t>50 operativos</t>
  </si>
  <si>
    <t>15 puntos con acupuntira urbana y 4 puntos con urbanismo táctico</t>
  </si>
  <si>
    <t>15000 M2</t>
  </si>
  <si>
    <t>35000 M2</t>
  </si>
  <si>
    <t>ESTE VALOR AUN NO SE TIENE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</si>
</sst>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-* #,##0.00\ _€_-;\-* #,##0.00\ _€_-;_-* &quot;-&quot;??\ _€_-;_-@_-"/>
    <numFmt numFmtId="167" formatCode="0;[Red]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9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9" fontId="0" fillId="0" borderId="1" xfId="0" applyNumberForma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0" xfId="2" applyFont="1"/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65" fontId="0" fillId="3" borderId="8" xfId="2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2" applyFont="1" applyFill="1" applyBorder="1" applyAlignment="1">
      <alignment horizontal="center" vertical="center" wrapText="1"/>
    </xf>
    <xf numFmtId="165" fontId="0" fillId="3" borderId="1" xfId="2" applyFont="1" applyFill="1" applyBorder="1" applyAlignment="1">
      <alignment vertical="center"/>
    </xf>
    <xf numFmtId="165" fontId="0" fillId="3" borderId="1" xfId="2" applyFont="1" applyFill="1" applyBorder="1" applyAlignment="1">
      <alignment horizontal="center" vertical="center"/>
    </xf>
    <xf numFmtId="165" fontId="0" fillId="3" borderId="1" xfId="2" applyFont="1" applyFill="1" applyBorder="1" applyAlignment="1">
      <alignment vertical="center" wrapText="1"/>
    </xf>
    <xf numFmtId="165" fontId="8" fillId="3" borderId="4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165" fontId="0" fillId="2" borderId="1" xfId="2" applyFont="1" applyFill="1" applyBorder="1" applyAlignment="1">
      <alignment vertical="center"/>
    </xf>
    <xf numFmtId="165" fontId="9" fillId="2" borderId="6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0" xfId="0" applyFill="1"/>
    <xf numFmtId="1" fontId="9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165" fontId="9" fillId="4" borderId="4" xfId="2" applyNumberFormat="1" applyFont="1" applyFill="1" applyBorder="1" applyAlignment="1">
      <alignment horizontal="center" vertical="center" wrapText="1"/>
    </xf>
    <xf numFmtId="165" fontId="9" fillId="4" borderId="5" xfId="2" applyNumberFormat="1" applyFont="1" applyFill="1" applyBorder="1" applyAlignment="1">
      <alignment horizontal="center" vertical="center" wrapText="1"/>
    </xf>
    <xf numFmtId="165" fontId="9" fillId="4" borderId="6" xfId="2" applyNumberFormat="1" applyFont="1" applyFill="1" applyBorder="1" applyAlignment="1">
      <alignment horizontal="center" vertical="center" wrapText="1"/>
    </xf>
    <xf numFmtId="165" fontId="9" fillId="4" borderId="10" xfId="0" applyNumberFormat="1" applyFont="1" applyFill="1" applyBorder="1" applyAlignment="1">
      <alignment horizontal="center" vertical="center" wrapText="1"/>
    </xf>
    <xf numFmtId="165" fontId="9" fillId="4" borderId="11" xfId="0" applyNumberFormat="1" applyFont="1" applyFill="1" applyBorder="1" applyAlignment="1">
      <alignment horizontal="center" vertical="center" wrapText="1"/>
    </xf>
    <xf numFmtId="165" fontId="9" fillId="4" borderId="1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65" fontId="9" fillId="0" borderId="4" xfId="2" applyFont="1" applyBorder="1" applyAlignment="1">
      <alignment horizontal="center" vertical="center" wrapText="1"/>
    </xf>
    <xf numFmtId="165" fontId="9" fillId="0" borderId="6" xfId="2" applyFont="1" applyBorder="1" applyAlignment="1">
      <alignment horizontal="center" vertical="center" wrapText="1"/>
    </xf>
    <xf numFmtId="165" fontId="0" fillId="3" borderId="7" xfId="2" applyFont="1" applyFill="1" applyBorder="1" applyAlignment="1">
      <alignment horizontal="center" vertical="center"/>
    </xf>
    <xf numFmtId="165" fontId="0" fillId="3" borderId="8" xfId="2" applyFont="1" applyFill="1" applyBorder="1" applyAlignment="1">
      <alignment horizontal="center" vertical="center"/>
    </xf>
    <xf numFmtId="165" fontId="0" fillId="3" borderId="7" xfId="2" applyFont="1" applyFill="1" applyBorder="1" applyAlignment="1">
      <alignment horizontal="center" vertical="center" wrapText="1"/>
    </xf>
    <xf numFmtId="165" fontId="0" fillId="3" borderId="8" xfId="2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165" fontId="9" fillId="4" borderId="13" xfId="0" applyNumberFormat="1" applyFont="1" applyFill="1" applyBorder="1" applyAlignment="1">
      <alignment horizontal="center" vertical="center" wrapText="1"/>
    </xf>
    <xf numFmtId="165" fontId="9" fillId="4" borderId="9" xfId="0" applyNumberFormat="1" applyFont="1" applyFill="1" applyBorder="1" applyAlignment="1">
      <alignment horizontal="center" vertical="center" wrapText="1"/>
    </xf>
    <xf numFmtId="165" fontId="9" fillId="4" borderId="14" xfId="0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"/>
  <sheetViews>
    <sheetView tabSelected="1" topLeftCell="I1" zoomScale="60" zoomScaleNormal="60" workbookViewId="0">
      <selection activeCell="P4" sqref="P4"/>
    </sheetView>
  </sheetViews>
  <sheetFormatPr baseColWidth="10" defaultRowHeight="14.5" x14ac:dyDescent="0.35"/>
  <cols>
    <col min="1" max="1" width="27.26953125" customWidth="1"/>
    <col min="2" max="2" width="22.453125" customWidth="1"/>
    <col min="3" max="3" width="16.81640625" customWidth="1"/>
    <col min="4" max="4" width="19.26953125" customWidth="1"/>
    <col min="5" max="5" width="23.26953125" customWidth="1"/>
    <col min="6" max="6" width="22.81640625" customWidth="1"/>
    <col min="7" max="7" width="22.7265625" customWidth="1"/>
    <col min="8" max="8" width="26.26953125" customWidth="1"/>
    <col min="9" max="9" width="29.1796875" customWidth="1"/>
    <col min="10" max="10" width="28.1796875" customWidth="1"/>
    <col min="11" max="11" width="33.26953125" customWidth="1"/>
    <col min="12" max="12" width="29.7265625" customWidth="1"/>
    <col min="13" max="13" width="28.26953125" customWidth="1"/>
    <col min="14" max="14" width="25.81640625" customWidth="1"/>
    <col min="15" max="15" width="29.26953125" customWidth="1"/>
    <col min="16" max="16" width="40.54296875" customWidth="1"/>
    <col min="17" max="17" width="30.54296875" customWidth="1"/>
    <col min="18" max="18" width="28.26953125" customWidth="1"/>
    <col min="19" max="19" width="32.1796875" customWidth="1"/>
    <col min="20" max="20" width="17.7265625" customWidth="1"/>
    <col min="21" max="21" width="41.26953125" customWidth="1"/>
    <col min="22" max="22" width="27.26953125" customWidth="1"/>
    <col min="23" max="23" width="26.26953125" customWidth="1"/>
    <col min="24" max="24" width="28.54296875" customWidth="1"/>
    <col min="25" max="25" width="27.453125" style="31" customWidth="1"/>
    <col min="26" max="26" width="27.81640625" customWidth="1"/>
  </cols>
  <sheetData>
    <row r="1" spans="1:26" ht="66.75" customHeight="1" x14ac:dyDescent="0.35">
      <c r="E1" s="52" t="s">
        <v>123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3" spans="1:26" s="1" customFormat="1" ht="78.75" customHeight="1" x14ac:dyDescent="0.3">
      <c r="A3" s="2" t="s">
        <v>15</v>
      </c>
      <c r="B3" s="2" t="s">
        <v>14</v>
      </c>
      <c r="C3" s="2" t="s">
        <v>13</v>
      </c>
      <c r="D3" s="2" t="s">
        <v>9</v>
      </c>
      <c r="E3" s="2" t="s">
        <v>12</v>
      </c>
      <c r="F3" s="2" t="s">
        <v>11</v>
      </c>
      <c r="G3" s="2" t="s">
        <v>10</v>
      </c>
      <c r="H3" s="2" t="s">
        <v>9</v>
      </c>
      <c r="I3" s="10" t="s">
        <v>8</v>
      </c>
      <c r="J3" s="2" t="s">
        <v>7</v>
      </c>
      <c r="K3" s="9" t="s">
        <v>124</v>
      </c>
      <c r="L3" s="6" t="s">
        <v>6</v>
      </c>
      <c r="M3" s="8" t="s">
        <v>5</v>
      </c>
      <c r="N3" s="7" t="s">
        <v>4</v>
      </c>
      <c r="O3" s="6" t="s">
        <v>3</v>
      </c>
      <c r="P3" s="5" t="s">
        <v>125</v>
      </c>
      <c r="Q3" s="4" t="s">
        <v>112</v>
      </c>
      <c r="R3" s="4" t="s">
        <v>113</v>
      </c>
      <c r="S3" s="2" t="s">
        <v>2</v>
      </c>
      <c r="T3" s="2" t="s">
        <v>95</v>
      </c>
      <c r="U3" s="2" t="s">
        <v>1</v>
      </c>
      <c r="V3" s="3" t="s">
        <v>0</v>
      </c>
      <c r="W3" s="38" t="s">
        <v>114</v>
      </c>
      <c r="X3" s="38" t="s">
        <v>115</v>
      </c>
      <c r="Y3" s="39" t="s">
        <v>110</v>
      </c>
      <c r="Z3" s="38" t="s">
        <v>126</v>
      </c>
    </row>
    <row r="4" spans="1:26" ht="162.75" customHeight="1" x14ac:dyDescent="0.35">
      <c r="A4" s="53" t="s">
        <v>16</v>
      </c>
      <c r="B4" s="53" t="s">
        <v>17</v>
      </c>
      <c r="C4" s="53" t="s">
        <v>18</v>
      </c>
      <c r="D4" s="53" t="s">
        <v>19</v>
      </c>
      <c r="E4" s="53" t="s">
        <v>20</v>
      </c>
      <c r="F4" s="54" t="s">
        <v>21</v>
      </c>
      <c r="G4" s="11" t="s">
        <v>25</v>
      </c>
      <c r="H4" s="11" t="s">
        <v>39</v>
      </c>
      <c r="I4" s="11" t="s">
        <v>44</v>
      </c>
      <c r="J4" s="13" t="s">
        <v>58</v>
      </c>
      <c r="K4" s="13" t="s">
        <v>129</v>
      </c>
      <c r="L4" s="57" t="s">
        <v>70</v>
      </c>
      <c r="M4" s="87">
        <v>2020130010160</v>
      </c>
      <c r="N4" s="87" t="s">
        <v>74</v>
      </c>
      <c r="O4" s="19" t="s">
        <v>94</v>
      </c>
      <c r="P4" s="45" t="s">
        <v>130</v>
      </c>
      <c r="Q4" s="60" t="s">
        <v>128</v>
      </c>
      <c r="R4" s="60" t="s">
        <v>127</v>
      </c>
      <c r="S4" s="53" t="s">
        <v>90</v>
      </c>
      <c r="T4" s="53" t="s">
        <v>91</v>
      </c>
      <c r="U4" s="53" t="s">
        <v>116</v>
      </c>
      <c r="V4" s="62">
        <f>Y4+Y5</f>
        <v>735970198</v>
      </c>
      <c r="W4" s="32" t="s">
        <v>105</v>
      </c>
      <c r="X4" s="24" t="s">
        <v>97</v>
      </c>
      <c r="Y4" s="40">
        <v>63988477</v>
      </c>
      <c r="Z4" s="81">
        <f>Y4+Y5</f>
        <v>735970198</v>
      </c>
    </row>
    <row r="5" spans="1:26" ht="168.75" customHeight="1" x14ac:dyDescent="0.35">
      <c r="A5" s="53"/>
      <c r="B5" s="53"/>
      <c r="C5" s="53"/>
      <c r="D5" s="53"/>
      <c r="E5" s="53"/>
      <c r="F5" s="55"/>
      <c r="G5" s="11" t="s">
        <v>26</v>
      </c>
      <c r="H5" s="12">
        <v>0</v>
      </c>
      <c r="I5" s="11" t="s">
        <v>45</v>
      </c>
      <c r="J5" s="13" t="s">
        <v>58</v>
      </c>
      <c r="K5" s="13" t="s">
        <v>131</v>
      </c>
      <c r="L5" s="58"/>
      <c r="M5" s="87"/>
      <c r="N5" s="87"/>
      <c r="O5" s="19" t="s">
        <v>94</v>
      </c>
      <c r="P5" s="45" t="s">
        <v>130</v>
      </c>
      <c r="Q5" s="61"/>
      <c r="R5" s="61"/>
      <c r="S5" s="53"/>
      <c r="T5" s="53"/>
      <c r="U5" s="53"/>
      <c r="V5" s="53"/>
      <c r="W5" s="33" t="s">
        <v>117</v>
      </c>
      <c r="X5" s="27" t="s">
        <v>98</v>
      </c>
      <c r="Y5" s="46">
        <v>671981721</v>
      </c>
      <c r="Z5" s="82"/>
    </row>
    <row r="6" spans="1:26" ht="74.25" customHeight="1" x14ac:dyDescent="0.35">
      <c r="A6" s="53"/>
      <c r="B6" s="53"/>
      <c r="C6" s="53"/>
      <c r="D6" s="53"/>
      <c r="E6" s="53"/>
      <c r="F6" s="56"/>
      <c r="G6" s="11" t="s">
        <v>27</v>
      </c>
      <c r="H6" s="12">
        <v>0</v>
      </c>
      <c r="I6" s="11" t="s">
        <v>46</v>
      </c>
      <c r="J6" s="13" t="s">
        <v>59</v>
      </c>
      <c r="K6" s="13" t="s">
        <v>104</v>
      </c>
      <c r="L6" s="59"/>
      <c r="M6" s="87"/>
      <c r="N6" s="87"/>
      <c r="O6" s="15" t="s">
        <v>79</v>
      </c>
      <c r="P6" s="45" t="s">
        <v>132</v>
      </c>
      <c r="Q6" s="61"/>
      <c r="R6" s="61"/>
      <c r="S6" s="53"/>
      <c r="T6" s="53"/>
      <c r="U6" s="53"/>
      <c r="V6" s="53"/>
      <c r="W6" s="25"/>
      <c r="X6" s="27"/>
      <c r="Y6" s="47" t="s">
        <v>142</v>
      </c>
      <c r="Z6" s="83"/>
    </row>
    <row r="7" spans="1:26" ht="136.5" customHeight="1" x14ac:dyDescent="0.35">
      <c r="A7" s="53"/>
      <c r="B7" s="53"/>
      <c r="C7" s="53"/>
      <c r="D7" s="53"/>
      <c r="E7" s="53"/>
      <c r="F7" s="53" t="s">
        <v>22</v>
      </c>
      <c r="G7" s="11" t="s">
        <v>28</v>
      </c>
      <c r="H7" s="12">
        <v>0</v>
      </c>
      <c r="I7" s="11" t="s">
        <v>47</v>
      </c>
      <c r="J7" s="13" t="s">
        <v>60</v>
      </c>
      <c r="K7" s="48">
        <v>3</v>
      </c>
      <c r="L7" s="57" t="s">
        <v>71</v>
      </c>
      <c r="M7" s="88">
        <v>2020130010211</v>
      </c>
      <c r="N7" s="90" t="s">
        <v>75</v>
      </c>
      <c r="O7" s="16" t="s">
        <v>80</v>
      </c>
      <c r="P7" s="51" t="s">
        <v>133</v>
      </c>
      <c r="Q7" s="61"/>
      <c r="R7" s="61"/>
      <c r="S7" s="53"/>
      <c r="T7" s="53"/>
      <c r="U7" s="53" t="s">
        <v>118</v>
      </c>
      <c r="V7" s="62">
        <f>Y7+Y8+Y9+Y10</f>
        <v>443776217</v>
      </c>
      <c r="W7" s="25" t="s">
        <v>96</v>
      </c>
      <c r="X7" s="27" t="s">
        <v>99</v>
      </c>
      <c r="Y7" s="41">
        <v>400000000</v>
      </c>
      <c r="Z7" s="84">
        <f>V7</f>
        <v>443776217</v>
      </c>
    </row>
    <row r="8" spans="1:26" ht="78.75" customHeight="1" x14ac:dyDescent="0.35">
      <c r="A8" s="53"/>
      <c r="B8" s="53"/>
      <c r="C8" s="53"/>
      <c r="D8" s="53"/>
      <c r="E8" s="53"/>
      <c r="F8" s="53"/>
      <c r="G8" s="11" t="s">
        <v>29</v>
      </c>
      <c r="H8" s="12">
        <v>41</v>
      </c>
      <c r="I8" s="11" t="s">
        <v>48</v>
      </c>
      <c r="J8" s="13" t="s">
        <v>61</v>
      </c>
      <c r="K8" s="48">
        <v>10</v>
      </c>
      <c r="L8" s="58"/>
      <c r="M8" s="88"/>
      <c r="N8" s="90"/>
      <c r="O8" s="16" t="s">
        <v>81</v>
      </c>
      <c r="P8" s="51" t="s">
        <v>136</v>
      </c>
      <c r="Q8" s="61"/>
      <c r="R8" s="61"/>
      <c r="S8" s="53"/>
      <c r="T8" s="53"/>
      <c r="U8" s="53"/>
      <c r="V8" s="53"/>
      <c r="W8" s="28"/>
      <c r="X8" s="27"/>
      <c r="Y8" s="41"/>
      <c r="Z8" s="85"/>
    </row>
    <row r="9" spans="1:26" ht="168.75" customHeight="1" x14ac:dyDescent="0.35">
      <c r="A9" s="53"/>
      <c r="B9" s="53"/>
      <c r="C9" s="53"/>
      <c r="D9" s="53"/>
      <c r="E9" s="53"/>
      <c r="F9" s="53"/>
      <c r="G9" s="11" t="s">
        <v>30</v>
      </c>
      <c r="H9" s="12" t="s">
        <v>40</v>
      </c>
      <c r="I9" s="22" t="s">
        <v>49</v>
      </c>
      <c r="J9" s="13" t="s">
        <v>62</v>
      </c>
      <c r="K9" s="48" t="s">
        <v>119</v>
      </c>
      <c r="L9" s="58"/>
      <c r="M9" s="88"/>
      <c r="N9" s="90"/>
      <c r="O9" s="16" t="s">
        <v>78</v>
      </c>
      <c r="P9" s="51" t="s">
        <v>119</v>
      </c>
      <c r="Q9" s="61"/>
      <c r="R9" s="61"/>
      <c r="S9" s="53"/>
      <c r="T9" s="53"/>
      <c r="U9" s="53"/>
      <c r="V9" s="53"/>
      <c r="W9" s="35" t="s">
        <v>106</v>
      </c>
      <c r="X9" s="27" t="s">
        <v>100</v>
      </c>
      <c r="Y9" s="42">
        <v>43776217</v>
      </c>
      <c r="Z9" s="85"/>
    </row>
    <row r="10" spans="1:26" ht="73.5" customHeight="1" x14ac:dyDescent="0.35">
      <c r="A10" s="53"/>
      <c r="B10" s="53"/>
      <c r="C10" s="53"/>
      <c r="D10" s="53"/>
      <c r="E10" s="53"/>
      <c r="F10" s="53"/>
      <c r="G10" s="11" t="s">
        <v>31</v>
      </c>
      <c r="H10" s="12">
        <v>0</v>
      </c>
      <c r="I10" s="11" t="s">
        <v>50</v>
      </c>
      <c r="J10" s="13" t="s">
        <v>63</v>
      </c>
      <c r="K10" s="48" t="s">
        <v>134</v>
      </c>
      <c r="L10" s="59"/>
      <c r="M10" s="88"/>
      <c r="N10" s="90"/>
      <c r="O10" s="16" t="s">
        <v>82</v>
      </c>
      <c r="P10" s="51" t="s">
        <v>135</v>
      </c>
      <c r="Q10" s="61"/>
      <c r="R10" s="61"/>
      <c r="S10" s="53"/>
      <c r="T10" s="53"/>
      <c r="U10" s="53"/>
      <c r="V10" s="53"/>
      <c r="W10" s="14"/>
      <c r="X10" s="14"/>
      <c r="Y10" s="36"/>
      <c r="Z10" s="86"/>
    </row>
    <row r="11" spans="1:26" ht="122.25" customHeight="1" x14ac:dyDescent="0.35">
      <c r="A11" s="53"/>
      <c r="B11" s="53"/>
      <c r="C11" s="53"/>
      <c r="D11" s="53"/>
      <c r="E11" s="53"/>
      <c r="F11" s="53" t="s">
        <v>23</v>
      </c>
      <c r="G11" s="11" t="s">
        <v>32</v>
      </c>
      <c r="H11" s="12" t="s">
        <v>41</v>
      </c>
      <c r="I11" s="11" t="s">
        <v>51</v>
      </c>
      <c r="J11" s="13" t="s">
        <v>64</v>
      </c>
      <c r="K11" s="13">
        <v>25000</v>
      </c>
      <c r="L11" s="57" t="s">
        <v>72</v>
      </c>
      <c r="M11" s="88">
        <v>2020130010209</v>
      </c>
      <c r="N11" s="90" t="s">
        <v>76</v>
      </c>
      <c r="O11" s="16" t="s">
        <v>83</v>
      </c>
      <c r="P11" s="51" t="s">
        <v>137</v>
      </c>
      <c r="Q11" s="61"/>
      <c r="R11" s="61"/>
      <c r="S11" s="53"/>
      <c r="T11" s="53"/>
      <c r="U11" s="53" t="s">
        <v>92</v>
      </c>
      <c r="V11" s="62">
        <f>Y11+Y13+Y14+Y12</f>
        <v>3003355076</v>
      </c>
      <c r="W11" s="25" t="s">
        <v>96</v>
      </c>
      <c r="X11" s="29" t="s">
        <v>107</v>
      </c>
      <c r="Y11" s="41">
        <v>2300000000</v>
      </c>
      <c r="Z11" s="63">
        <f>V11</f>
        <v>3003355076</v>
      </c>
    </row>
    <row r="12" spans="1:26" ht="122.25" customHeight="1" x14ac:dyDescent="0.35">
      <c r="A12" s="53"/>
      <c r="B12" s="53"/>
      <c r="C12" s="53"/>
      <c r="D12" s="53"/>
      <c r="E12" s="53"/>
      <c r="F12" s="53"/>
      <c r="G12" s="19"/>
      <c r="H12" s="20"/>
      <c r="I12" s="19"/>
      <c r="J12" s="13"/>
      <c r="K12" s="49"/>
      <c r="L12" s="58"/>
      <c r="M12" s="88"/>
      <c r="N12" s="90"/>
      <c r="O12" s="21"/>
      <c r="P12" s="51"/>
      <c r="Q12" s="61"/>
      <c r="R12" s="61"/>
      <c r="S12" s="53"/>
      <c r="T12" s="53"/>
      <c r="U12" s="53"/>
      <c r="V12" s="62"/>
      <c r="W12" s="37" t="s">
        <v>109</v>
      </c>
      <c r="X12" s="29"/>
      <c r="Y12" s="41">
        <v>3099000</v>
      </c>
      <c r="Z12" s="64"/>
    </row>
    <row r="13" spans="1:26" ht="72.5" x14ac:dyDescent="0.35">
      <c r="A13" s="53"/>
      <c r="B13" s="53"/>
      <c r="C13" s="53"/>
      <c r="D13" s="53"/>
      <c r="E13" s="53"/>
      <c r="F13" s="53"/>
      <c r="G13" s="44" t="s">
        <v>33</v>
      </c>
      <c r="H13" s="12" t="s">
        <v>42</v>
      </c>
      <c r="I13" s="11" t="s">
        <v>52</v>
      </c>
      <c r="J13" s="13" t="s">
        <v>65</v>
      </c>
      <c r="K13" s="13">
        <v>3</v>
      </c>
      <c r="L13" s="58"/>
      <c r="M13" s="88"/>
      <c r="N13" s="90"/>
      <c r="O13" s="16" t="s">
        <v>84</v>
      </c>
      <c r="P13" s="51" t="s">
        <v>133</v>
      </c>
      <c r="Q13" s="61"/>
      <c r="R13" s="61"/>
      <c r="S13" s="53"/>
      <c r="T13" s="53"/>
      <c r="U13" s="53"/>
      <c r="V13" s="53"/>
      <c r="W13" s="23" t="s">
        <v>101</v>
      </c>
      <c r="X13" s="26" t="s">
        <v>102</v>
      </c>
      <c r="Y13" s="41">
        <v>328158236</v>
      </c>
      <c r="Z13" s="64"/>
    </row>
    <row r="14" spans="1:26" ht="58" x14ac:dyDescent="0.35">
      <c r="A14" s="53"/>
      <c r="B14" s="53"/>
      <c r="C14" s="53"/>
      <c r="D14" s="53"/>
      <c r="E14" s="53"/>
      <c r="F14" s="53"/>
      <c r="G14" s="44" t="s">
        <v>34</v>
      </c>
      <c r="H14" s="12" t="s">
        <v>43</v>
      </c>
      <c r="I14" s="11" t="s">
        <v>53</v>
      </c>
      <c r="J14" s="13" t="s">
        <v>66</v>
      </c>
      <c r="K14" s="13">
        <v>50</v>
      </c>
      <c r="L14" s="59"/>
      <c r="M14" s="88"/>
      <c r="N14" s="90"/>
      <c r="O14" s="16" t="s">
        <v>85</v>
      </c>
      <c r="P14" s="51" t="s">
        <v>138</v>
      </c>
      <c r="Q14" s="61"/>
      <c r="R14" s="61"/>
      <c r="S14" s="53"/>
      <c r="T14" s="53"/>
      <c r="U14" s="53"/>
      <c r="V14" s="53"/>
      <c r="W14" s="34" t="s">
        <v>106</v>
      </c>
      <c r="X14" s="30" t="s">
        <v>108</v>
      </c>
      <c r="Y14" s="43">
        <v>372097840</v>
      </c>
      <c r="Z14" s="65"/>
    </row>
    <row r="15" spans="1:26" ht="149.25" customHeight="1" x14ac:dyDescent="0.35">
      <c r="A15" s="53"/>
      <c r="B15" s="53"/>
      <c r="C15" s="53"/>
      <c r="D15" s="53"/>
      <c r="E15" s="53"/>
      <c r="F15" s="53" t="s">
        <v>24</v>
      </c>
      <c r="G15" s="11" t="s">
        <v>35</v>
      </c>
      <c r="H15" s="12">
        <v>0</v>
      </c>
      <c r="I15" s="11" t="s">
        <v>54</v>
      </c>
      <c r="J15" s="13" t="s">
        <v>67</v>
      </c>
      <c r="K15" s="13" t="s">
        <v>120</v>
      </c>
      <c r="L15" s="57" t="s">
        <v>73</v>
      </c>
      <c r="M15" s="89">
        <v>2020130010252</v>
      </c>
      <c r="N15" s="53" t="s">
        <v>77</v>
      </c>
      <c r="O15" s="11" t="s">
        <v>86</v>
      </c>
      <c r="P15" s="13" t="s">
        <v>139</v>
      </c>
      <c r="Q15" s="61"/>
      <c r="R15" s="61"/>
      <c r="S15" s="53"/>
      <c r="T15" s="53"/>
      <c r="U15" s="53" t="s">
        <v>93</v>
      </c>
      <c r="V15" s="62">
        <f>Y15+Y17</f>
        <v>310293192</v>
      </c>
      <c r="W15" s="73" t="s">
        <v>96</v>
      </c>
      <c r="X15" s="75" t="s">
        <v>103</v>
      </c>
      <c r="Y15" s="77">
        <v>91412110</v>
      </c>
      <c r="Z15" s="66">
        <f>V15</f>
        <v>310293192</v>
      </c>
    </row>
    <row r="16" spans="1:26" ht="60" customHeight="1" x14ac:dyDescent="0.35">
      <c r="A16" s="53"/>
      <c r="B16" s="53"/>
      <c r="C16" s="53"/>
      <c r="D16" s="53"/>
      <c r="E16" s="53"/>
      <c r="F16" s="53"/>
      <c r="G16" s="11" t="s">
        <v>36</v>
      </c>
      <c r="H16" s="12">
        <v>0</v>
      </c>
      <c r="I16" s="11" t="s">
        <v>55</v>
      </c>
      <c r="J16" s="13" t="s">
        <v>68</v>
      </c>
      <c r="K16" s="13" t="s">
        <v>121</v>
      </c>
      <c r="L16" s="58"/>
      <c r="M16" s="89"/>
      <c r="N16" s="53"/>
      <c r="O16" s="11" t="s">
        <v>87</v>
      </c>
      <c r="P16" s="13" t="s">
        <v>140</v>
      </c>
      <c r="Q16" s="61"/>
      <c r="R16" s="61"/>
      <c r="S16" s="53"/>
      <c r="T16" s="53"/>
      <c r="U16" s="53"/>
      <c r="V16" s="53"/>
      <c r="W16" s="74"/>
      <c r="X16" s="76"/>
      <c r="Y16" s="78"/>
      <c r="Z16" s="67"/>
    </row>
    <row r="17" spans="1:26" ht="99" customHeight="1" x14ac:dyDescent="0.35">
      <c r="A17" s="53"/>
      <c r="B17" s="53"/>
      <c r="C17" s="53"/>
      <c r="D17" s="53"/>
      <c r="E17" s="53"/>
      <c r="F17" s="53"/>
      <c r="G17" s="11" t="s">
        <v>37</v>
      </c>
      <c r="H17" s="12">
        <v>0</v>
      </c>
      <c r="I17" s="11" t="s">
        <v>56</v>
      </c>
      <c r="J17" s="13" t="s">
        <v>64</v>
      </c>
      <c r="K17" s="13" t="s">
        <v>141</v>
      </c>
      <c r="L17" s="58"/>
      <c r="M17" s="89"/>
      <c r="N17" s="53"/>
      <c r="O17" s="11" t="s">
        <v>88</v>
      </c>
      <c r="P17" s="13" t="s">
        <v>141</v>
      </c>
      <c r="Q17" s="61"/>
      <c r="R17" s="61"/>
      <c r="S17" s="53"/>
      <c r="T17" s="53"/>
      <c r="U17" s="53"/>
      <c r="V17" s="53"/>
      <c r="W17" s="69" t="s">
        <v>101</v>
      </c>
      <c r="X17" s="71" t="s">
        <v>111</v>
      </c>
      <c r="Y17" s="79">
        <v>218881082</v>
      </c>
      <c r="Z17" s="67"/>
    </row>
    <row r="18" spans="1:26" ht="171" customHeight="1" x14ac:dyDescent="0.35">
      <c r="A18" s="53"/>
      <c r="B18" s="53"/>
      <c r="C18" s="53"/>
      <c r="D18" s="53"/>
      <c r="E18" s="53"/>
      <c r="F18" s="53"/>
      <c r="G18" s="11" t="s">
        <v>38</v>
      </c>
      <c r="H18" s="12">
        <v>0</v>
      </c>
      <c r="I18" s="13" t="s">
        <v>57</v>
      </c>
      <c r="J18" s="13" t="s">
        <v>69</v>
      </c>
      <c r="K18" s="13" t="s">
        <v>122</v>
      </c>
      <c r="L18" s="59"/>
      <c r="M18" s="89"/>
      <c r="N18" s="53"/>
      <c r="O18" s="11" t="s">
        <v>89</v>
      </c>
      <c r="P18" s="13" t="s">
        <v>122</v>
      </c>
      <c r="Q18" s="61"/>
      <c r="R18" s="61"/>
      <c r="S18" s="53"/>
      <c r="T18" s="53"/>
      <c r="U18" s="53"/>
      <c r="V18" s="53"/>
      <c r="W18" s="70"/>
      <c r="X18" s="72"/>
      <c r="Y18" s="80"/>
      <c r="Z18" s="68"/>
    </row>
    <row r="19" spans="1:26" x14ac:dyDescent="0.35">
      <c r="K19" s="50"/>
      <c r="P19" s="50"/>
      <c r="Y19" s="31">
        <f>SUM(Y4:Y18)</f>
        <v>4493394683</v>
      </c>
      <c r="Z19" s="31">
        <f>+Z4+Z7+Z11+Z15</f>
        <v>4493394683</v>
      </c>
    </row>
    <row r="20" spans="1:26" x14ac:dyDescent="0.35">
      <c r="A20" s="17"/>
      <c r="B20" s="18"/>
    </row>
    <row r="21" spans="1:26" x14ac:dyDescent="0.35">
      <c r="A21" s="17"/>
      <c r="B21" s="18"/>
    </row>
    <row r="22" spans="1:26" x14ac:dyDescent="0.35">
      <c r="A22" s="17"/>
      <c r="B22" s="18"/>
    </row>
    <row r="23" spans="1:26" x14ac:dyDescent="0.35">
      <c r="A23" s="17"/>
      <c r="B23" s="18"/>
    </row>
  </sheetData>
  <mergeCells count="44">
    <mergeCell ref="M4:M6"/>
    <mergeCell ref="M7:M10"/>
    <mergeCell ref="M11:M14"/>
    <mergeCell ref="M15:M18"/>
    <mergeCell ref="N4:N6"/>
    <mergeCell ref="N7:N10"/>
    <mergeCell ref="N11:N14"/>
    <mergeCell ref="N15:N18"/>
    <mergeCell ref="V4:V6"/>
    <mergeCell ref="V7:V10"/>
    <mergeCell ref="V11:V14"/>
    <mergeCell ref="V15:V18"/>
    <mergeCell ref="Z11:Z14"/>
    <mergeCell ref="Z15:Z18"/>
    <mergeCell ref="W17:W18"/>
    <mergeCell ref="X17:X18"/>
    <mergeCell ref="W15:W16"/>
    <mergeCell ref="X15:X16"/>
    <mergeCell ref="Y15:Y16"/>
    <mergeCell ref="Y17:Y18"/>
    <mergeCell ref="Z4:Z6"/>
    <mergeCell ref="Z7:Z10"/>
    <mergeCell ref="S4:S18"/>
    <mergeCell ref="T4:T18"/>
    <mergeCell ref="U4:U6"/>
    <mergeCell ref="U7:U10"/>
    <mergeCell ref="U11:U14"/>
    <mergeCell ref="U15:U18"/>
    <mergeCell ref="E1:Z1"/>
    <mergeCell ref="A4:A18"/>
    <mergeCell ref="B4:B18"/>
    <mergeCell ref="C4:C18"/>
    <mergeCell ref="D4:D18"/>
    <mergeCell ref="E4:E18"/>
    <mergeCell ref="F4:F6"/>
    <mergeCell ref="F7:F10"/>
    <mergeCell ref="F11:F14"/>
    <mergeCell ref="F15:F18"/>
    <mergeCell ref="L4:L6"/>
    <mergeCell ref="L7:L10"/>
    <mergeCell ref="L11:L14"/>
    <mergeCell ref="L15:L18"/>
    <mergeCell ref="Q4:Q18"/>
    <mergeCell ref="R4:R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 MARINA SEVERICHE MONROY</cp:lastModifiedBy>
  <dcterms:created xsi:type="dcterms:W3CDTF">2020-10-06T14:37:45Z</dcterms:created>
  <dcterms:modified xsi:type="dcterms:W3CDTF">2021-01-29T18:51:33Z</dcterms:modified>
</cp:coreProperties>
</file>